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<sst xmlns="http://schemas.openxmlformats.org/spreadsheetml/2006/main" count="215" uniqueCount="104">
  <si>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</si>
  <si>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</si>
  <si>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</si>
  <si>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</si>
  <si>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</si>
  <si>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</si>
  <si>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</si>
  <si>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</si>
  <si>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</si>
  <si>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</si>
  <si>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</si>
  <si>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</si>
  <si>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</si>
  <si>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</si>
  <si>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</si>
  <si>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</si>
  <si>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</si>
  <si>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</si>
  <si>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</si>
  <si>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</si>
  <si>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</si>
  <si>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</si>
  <si>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</si>
  <si>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</si>
  <si>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</si>
  <si>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</si>
  <si>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</si>
  <si>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</si>
  <si>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</si>
  <si>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</si>
  <si>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</si>
  <si>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</si>
  <si>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</si>
  <si>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</si>
  <si>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</si>
  <si>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</si>
  <si>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</si>
  <si>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</si>
  <si>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</si>
  <si>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</si>
  <si>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</si>
  <si>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</si>
  <si>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</si>
  <si>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</si>
  <si>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zakup i objęcie akcji i udziałów oraz wniesienie wkładów do spółek prawa handlowego.</t>
  </si>
  <si>
    <t>na programy finansowane z udziałem środków, o których mowa w art. 5 ust. 1 pkt 2 i 3,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</si>
  <si>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</si>
  <si>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</si>
  <si>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</si>
  <si>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</si>
  <si>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</si>
  <si>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</si>
  <si>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</si>
  <si>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</si>
  <si>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</si>
  <si>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</si>
  <si>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Zmiany w planie dochodów budżetowych w 2015 roku</t>
  </si>
  <si>
    <t>Zmiany w planie wydatków budżetowych w 2015 roku</t>
  </si>
  <si>
    <t>700</t>
  </si>
  <si>
    <t>01005</t>
  </si>
  <si>
    <t>010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</si>
  <si>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</si>
  <si>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</si>
  <si>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</si>
  <si>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</si>
  <si>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>2110</t>
  </si>
  <si>
    <t>Dotacje celowe otrzymane z budżetu państwa na zadania bieżące z zakresu administracji rządowej oraz inne zadania zlecone ustawami realizowane przez powiat</t>
  </si>
  <si>
    <t>1 248 712,00</t>
  </si>
  <si>
    <t>536 310,00</t>
  </si>
  <si>
    <t>1 785 022,00</t>
  </si>
  <si>
    <t>Oświata i wychowanie</t>
  </si>
  <si>
    <t>Szkoły zawodowe</t>
  </si>
  <si>
    <t>2130</t>
  </si>
  <si>
    <t>Dotacje celowe otrzymane z budżetu państwa na realizację bieżących zadań własnych powiatu</t>
  </si>
  <si>
    <t>853</t>
  </si>
  <si>
    <t>Pozostałe zadania w zakresie polityki społecznej</t>
  </si>
  <si>
    <t>1 332 118,00</t>
  </si>
  <si>
    <t>511 465,00</t>
  </si>
  <si>
    <t>85321</t>
  </si>
  <si>
    <t>Zespoły do spraw orzekania o niepełnosprawności</t>
  </si>
  <si>
    <t>352 653,00</t>
  </si>
  <si>
    <t>344 253,00</t>
  </si>
  <si>
    <t>852</t>
  </si>
  <si>
    <t>Pomoc społeczna</t>
  </si>
  <si>
    <t>13 635 856,00</t>
  </si>
  <si>
    <t>2 400,00</t>
  </si>
  <si>
    <t>13 638 256,00</t>
  </si>
  <si>
    <t>287 460,00</t>
  </si>
  <si>
    <t>85218</t>
  </si>
  <si>
    <t>Powiatowe centra pomocy rodzinie</t>
  </si>
  <si>
    <t>70 377,00</t>
  </si>
  <si>
    <t>1 402 495,00</t>
  </si>
  <si>
    <t>423 030,00</t>
  </si>
  <si>
    <t>414 630,00</t>
  </si>
  <si>
    <t>71 772 495,00</t>
  </si>
  <si>
    <t>72 777,00</t>
  </si>
  <si>
    <t>71 845 272,00</t>
  </si>
  <si>
    <t>1 097 869,00</t>
  </si>
  <si>
    <t>72 870 364,00</t>
  </si>
  <si>
    <t>72 943 141,00</t>
  </si>
  <si>
    <t>Różne rozliczenia</t>
  </si>
  <si>
    <t>Rezerwy ogólne i celowe</t>
  </si>
  <si>
    <t>Licea ogólnokształcące</t>
  </si>
  <si>
    <t>Państwowy Fundusz Rehabilitacji Osób Niepełnosprawnych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</si>
</sst>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1" fillId="0" borderId="11" xfId="50" applyNumberFormat="1" applyFont="1" applyFill="1" applyBorder="1" applyAlignment="1">
      <alignment horizontal="center" vertical="center" wrapText="1"/>
      <protection/>
    </xf>
    <xf numFmtId="0" fontId="15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center" vertical="center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/>
      <protection/>
    </xf>
    <xf numFmtId="41" fontId="11" fillId="0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/>
      <protection/>
    </xf>
    <xf numFmtId="41" fontId="11" fillId="34" borderId="11" xfId="50" applyNumberFormat="1" applyFont="1" applyFill="1" applyBorder="1" applyAlignment="1">
      <alignment vertical="center" wrapText="1"/>
      <protection/>
    </xf>
    <xf numFmtId="0" fontId="11" fillId="34" borderId="11" xfId="50" applyFont="1" applyFill="1" applyBorder="1" applyAlignment="1">
      <alignment horizontal="center" vertical="center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41" fontId="12" fillId="34" borderId="11" xfId="50" applyNumberFormat="1" applyFont="1" applyFill="1" applyBorder="1" applyAlignment="1">
      <alignment vertical="center"/>
      <protection/>
    </xf>
    <xf numFmtId="0" fontId="12" fillId="34" borderId="11" xfId="50" applyFont="1" applyFill="1" applyBorder="1" applyAlignment="1">
      <alignment horizontal="center" vertical="center"/>
      <protection/>
    </xf>
    <xf numFmtId="0" fontId="12" fillId="34" borderId="11" xfId="50" applyFont="1" applyFill="1" applyBorder="1" applyAlignment="1">
      <alignment horizontal="center" vertical="center" wrapText="1"/>
      <protection/>
    </xf>
    <xf numFmtId="0" fontId="17" fillId="34" borderId="11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2" fillId="0" borderId="11" xfId="50" applyNumberFormat="1" applyFont="1" applyFill="1" applyBorder="1" applyAlignment="1">
      <alignment vertical="center" wrapText="1"/>
      <protection/>
    </xf>
    <xf numFmtId="41" fontId="12" fillId="34" borderId="11" xfId="50" applyNumberFormat="1" applyFont="1" applyFill="1" applyBorder="1" applyAlignment="1">
      <alignment vertical="center" wrapText="1"/>
      <protection/>
    </xf>
    <xf numFmtId="0" fontId="20" fillId="34" borderId="11" xfId="50" applyFont="1" applyFill="1" applyBorder="1" applyAlignment="1">
      <alignment horizontal="center"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2" fillId="34" borderId="11" xfId="50" applyNumberFormat="1" applyFont="1" applyFill="1" applyBorder="1" applyAlignment="1">
      <alignment horizontal="center" vertical="center" wrapText="1"/>
      <protection/>
    </xf>
    <xf numFmtId="49" fontId="17" fillId="34" borderId="11" xfId="50" applyNumberFormat="1" applyFont="1" applyFill="1" applyBorder="1" applyAlignment="1">
      <alignment horizontal="center" vertical="center" wrapText="1"/>
      <protection/>
    </xf>
    <xf numFmtId="41" fontId="11" fillId="0" borderId="11" xfId="50" applyNumberFormat="1" applyFont="1" applyFill="1" applyBorder="1" applyAlignment="1">
      <alignment vertical="center" wrapText="1"/>
      <protection/>
    </xf>
    <xf numFmtId="0" fontId="11" fillId="0" borderId="11" xfId="50" applyFont="1" applyFill="1" applyBorder="1" applyAlignment="1">
      <alignment horizontal="center" vertical="center"/>
      <protection/>
    </xf>
    <xf numFmtId="49" fontId="10" fillId="0" borderId="11" xfId="50" applyNumberFormat="1" applyFont="1" applyFill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/>
      <protection/>
    </xf>
    <xf numFmtId="49" fontId="20" fillId="0" borderId="11" xfId="50" applyNumberFormat="1" applyFont="1" applyFill="1" applyBorder="1" applyAlignment="1">
      <alignment horizontal="center" vertical="center" wrapText="1"/>
      <protection/>
    </xf>
    <xf numFmtId="49" fontId="17" fillId="0" borderId="11" xfId="50" applyNumberFormat="1" applyFont="1" applyFill="1" applyBorder="1" applyAlignment="1">
      <alignment horizontal="center" vertical="center" wrapText="1"/>
      <protection/>
    </xf>
    <xf numFmtId="0" fontId="13" fillId="0" borderId="13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5" borderId="0" xfId="0" applyFont="1" applyFill="1" applyAlignment="1" applyProtection="1">
      <alignment horizontal="center" vertical="center" wrapText="1" shrinkToFit="1"/>
      <protection locked="0"/>
    </xf>
    <xf numFmtId="0" fontId="5" fillId="35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6" fillId="0" borderId="11" xfId="50" applyFont="1" applyFill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 wrapText="1"/>
      <protection/>
    </xf>
    <xf numFmtId="0" fontId="12" fillId="0" borderId="13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 wrapText="1"/>
      <protection/>
    </xf>
    <xf numFmtId="0" fontId="14" fillId="0" borderId="18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center" vertical="center" wrapText="1"/>
      <protection/>
    </xf>
    <xf numFmtId="0" fontId="14" fillId="0" borderId="19" xfId="50" applyFont="1" applyFill="1" applyBorder="1" applyAlignment="1">
      <alignment horizontal="center" vertical="center" wrapText="1"/>
      <protection/>
    </xf>
    <xf numFmtId="0" fontId="14" fillId="0" borderId="20" xfId="50" applyFont="1" applyFill="1" applyBorder="1" applyAlignment="1">
      <alignment horizontal="center" vertical="center" wrapText="1"/>
      <protection/>
    </xf>
    <xf numFmtId="0" fontId="14" fillId="0" borderId="14" xfId="50" applyFont="1" applyFill="1" applyBorder="1" applyAlignment="1">
      <alignment horizontal="center" vertical="center" wrapText="1"/>
      <protection/>
    </xf>
    <xf numFmtId="0" fontId="14" fillId="0" borderId="11" xfId="50" applyFont="1" applyFill="1" applyBorder="1" applyAlignment="1">
      <alignment horizontal="center" vertical="center" wrapText="1"/>
      <protection/>
    </xf>
    <xf numFmtId="0" fontId="21" fillId="0" borderId="19" xfId="50" applyFont="1" applyFill="1" applyBorder="1" applyAlignment="1">
      <alignment horizontal="center" vertical="center"/>
      <protection/>
    </xf>
    <xf numFmtId="0" fontId="21" fillId="0" borderId="20" xfId="50" applyFont="1" applyFill="1" applyBorder="1" applyAlignment="1">
      <alignment horizontal="center" vertical="center"/>
      <protection/>
    </xf>
    <xf numFmtId="0" fontId="21" fillId="0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26"/>
  <sheetViews>
    <sheetView tabSelected="1" view="pageLayout" workbookViewId="0" topLeftCell="A1">
      <selection activeCell="A2" sqref="A2:O3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68" t="s">
        <v>2</v>
      </c>
      <c r="E6" s="68"/>
      <c r="F6" s="68" t="s">
        <v>3</v>
      </c>
      <c r="G6" s="68"/>
      <c r="H6" s="68"/>
      <c r="I6" s="68" t="s">
        <v>4</v>
      </c>
      <c r="J6" s="68"/>
      <c r="K6" s="3" t="s">
        <v>5</v>
      </c>
      <c r="L6" s="3" t="s">
        <v>6</v>
      </c>
      <c r="M6" s="68" t="s">
        <v>7</v>
      </c>
      <c r="N6" s="68"/>
      <c r="O6" s="68"/>
      <c r="P6" s="68"/>
      <c r="Q6" s="68"/>
    </row>
    <row r="7" spans="2:17" ht="18" customHeight="1">
      <c r="B7" s="48" t="s">
        <v>8</v>
      </c>
      <c r="C7" s="48" t="s">
        <v>9</v>
      </c>
      <c r="D7" s="69" t="s">
        <v>10</v>
      </c>
      <c r="E7" s="69"/>
      <c r="F7" s="69" t="s">
        <v>11</v>
      </c>
      <c r="G7" s="69"/>
      <c r="H7" s="69"/>
      <c r="I7" s="69" t="s">
        <v>12</v>
      </c>
      <c r="J7" s="69"/>
      <c r="K7" s="48" t="s">
        <v>13</v>
      </c>
      <c r="L7" s="48" t="s">
        <v>14</v>
      </c>
      <c r="M7" s="69" t="s">
        <v>15</v>
      </c>
      <c r="N7" s="69"/>
      <c r="O7" s="69"/>
      <c r="P7" s="69"/>
      <c r="Q7" s="69"/>
    </row>
    <row r="8" spans="2:17" ht="18.75" customHeight="1">
      <c r="B8" s="60" t="s">
        <v>16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2:17" ht="21" customHeight="1">
      <c r="B9" s="48" t="s">
        <v>82</v>
      </c>
      <c r="C9" s="47"/>
      <c r="D9" s="70"/>
      <c r="E9" s="70"/>
      <c r="F9" s="67" t="s">
        <v>83</v>
      </c>
      <c r="G9" s="67"/>
      <c r="H9" s="67"/>
      <c r="I9" s="63" t="s">
        <v>84</v>
      </c>
      <c r="J9" s="63"/>
      <c r="K9" s="49" t="s">
        <v>17</v>
      </c>
      <c r="L9" s="49" t="s">
        <v>85</v>
      </c>
      <c r="M9" s="63" t="s">
        <v>86</v>
      </c>
      <c r="N9" s="63"/>
      <c r="O9" s="63"/>
      <c r="P9" s="63"/>
      <c r="Q9" s="63"/>
    </row>
    <row r="10" spans="2:17" ht="27.75" customHeight="1">
      <c r="B10" s="3"/>
      <c r="C10" s="47"/>
      <c r="D10" s="70"/>
      <c r="E10" s="70"/>
      <c r="F10" s="67" t="s">
        <v>18</v>
      </c>
      <c r="G10" s="67"/>
      <c r="H10" s="67"/>
      <c r="I10" s="63" t="s">
        <v>87</v>
      </c>
      <c r="J10" s="63"/>
      <c r="K10" s="49" t="s">
        <v>17</v>
      </c>
      <c r="L10" s="49" t="s">
        <v>17</v>
      </c>
      <c r="M10" s="63" t="s">
        <v>87</v>
      </c>
      <c r="N10" s="63"/>
      <c r="O10" s="63"/>
      <c r="P10" s="63"/>
      <c r="Q10" s="63"/>
    </row>
    <row r="11" spans="2:17" ht="21" customHeight="1">
      <c r="B11" s="47"/>
      <c r="C11" s="48" t="s">
        <v>88</v>
      </c>
      <c r="D11" s="70"/>
      <c r="E11" s="70"/>
      <c r="F11" s="67" t="s">
        <v>89</v>
      </c>
      <c r="G11" s="67"/>
      <c r="H11" s="67"/>
      <c r="I11" s="63" t="s">
        <v>17</v>
      </c>
      <c r="J11" s="63"/>
      <c r="K11" s="49" t="s">
        <v>17</v>
      </c>
      <c r="L11" s="49" t="s">
        <v>85</v>
      </c>
      <c r="M11" s="63" t="s">
        <v>85</v>
      </c>
      <c r="N11" s="63"/>
      <c r="O11" s="63"/>
      <c r="P11" s="63"/>
      <c r="Q11" s="63"/>
    </row>
    <row r="12" spans="2:17" ht="30" customHeight="1">
      <c r="B12" s="47"/>
      <c r="C12" s="3"/>
      <c r="D12" s="70"/>
      <c r="E12" s="70"/>
      <c r="F12" s="67" t="s">
        <v>18</v>
      </c>
      <c r="G12" s="67"/>
      <c r="H12" s="67"/>
      <c r="I12" s="63" t="s">
        <v>17</v>
      </c>
      <c r="J12" s="63"/>
      <c r="K12" s="49" t="s">
        <v>17</v>
      </c>
      <c r="L12" s="49" t="s">
        <v>17</v>
      </c>
      <c r="M12" s="63" t="s">
        <v>17</v>
      </c>
      <c r="N12" s="63"/>
      <c r="O12" s="63"/>
      <c r="P12" s="63"/>
      <c r="Q12" s="63"/>
    </row>
    <row r="13" spans="2:17" ht="26.25" customHeight="1">
      <c r="B13" s="47"/>
      <c r="C13" s="47"/>
      <c r="D13" s="69" t="s">
        <v>72</v>
      </c>
      <c r="E13" s="69"/>
      <c r="F13" s="67" t="s">
        <v>73</v>
      </c>
      <c r="G13" s="67"/>
      <c r="H13" s="67"/>
      <c r="I13" s="63" t="s">
        <v>17</v>
      </c>
      <c r="J13" s="63"/>
      <c r="K13" s="49" t="s">
        <v>17</v>
      </c>
      <c r="L13" s="49" t="s">
        <v>85</v>
      </c>
      <c r="M13" s="63" t="s">
        <v>85</v>
      </c>
      <c r="N13" s="63"/>
      <c r="O13" s="63"/>
      <c r="P13" s="63"/>
      <c r="Q13" s="63"/>
    </row>
    <row r="14" spans="2:17" ht="23.25" customHeight="1">
      <c r="B14" s="48" t="s">
        <v>74</v>
      </c>
      <c r="C14" s="47"/>
      <c r="D14" s="70"/>
      <c r="E14" s="70"/>
      <c r="F14" s="67" t="s">
        <v>75</v>
      </c>
      <c r="G14" s="67"/>
      <c r="H14" s="67"/>
      <c r="I14" s="63" t="s">
        <v>76</v>
      </c>
      <c r="J14" s="63"/>
      <c r="K14" s="49" t="s">
        <v>17</v>
      </c>
      <c r="L14" s="49" t="s">
        <v>90</v>
      </c>
      <c r="M14" s="63" t="s">
        <v>91</v>
      </c>
      <c r="N14" s="63"/>
      <c r="O14" s="63"/>
      <c r="P14" s="63"/>
      <c r="Q14" s="63"/>
    </row>
    <row r="15" spans="2:17" ht="28.5" customHeight="1">
      <c r="B15" s="3"/>
      <c r="C15" s="47"/>
      <c r="D15" s="70"/>
      <c r="E15" s="70"/>
      <c r="F15" s="67" t="s">
        <v>18</v>
      </c>
      <c r="G15" s="67"/>
      <c r="H15" s="67"/>
      <c r="I15" s="63" t="s">
        <v>77</v>
      </c>
      <c r="J15" s="63"/>
      <c r="K15" s="49" t="s">
        <v>17</v>
      </c>
      <c r="L15" s="49" t="s">
        <v>17</v>
      </c>
      <c r="M15" s="63" t="s">
        <v>77</v>
      </c>
      <c r="N15" s="63"/>
      <c r="O15" s="63"/>
      <c r="P15" s="63"/>
      <c r="Q15" s="63"/>
    </row>
    <row r="16" spans="2:17" ht="20.25" customHeight="1">
      <c r="B16" s="47"/>
      <c r="C16" s="48" t="s">
        <v>78</v>
      </c>
      <c r="D16" s="70"/>
      <c r="E16" s="70"/>
      <c r="F16" s="67" t="s">
        <v>79</v>
      </c>
      <c r="G16" s="67"/>
      <c r="H16" s="67"/>
      <c r="I16" s="63" t="s">
        <v>80</v>
      </c>
      <c r="J16" s="63"/>
      <c r="K16" s="49" t="s">
        <v>17</v>
      </c>
      <c r="L16" s="49" t="s">
        <v>90</v>
      </c>
      <c r="M16" s="63" t="s">
        <v>92</v>
      </c>
      <c r="N16" s="63"/>
      <c r="O16" s="63"/>
      <c r="P16" s="63"/>
      <c r="Q16" s="63"/>
    </row>
    <row r="17" spans="2:17" ht="28.5" customHeight="1">
      <c r="B17" s="47"/>
      <c r="C17" s="3"/>
      <c r="D17" s="70"/>
      <c r="E17" s="70"/>
      <c r="F17" s="67" t="s">
        <v>18</v>
      </c>
      <c r="G17" s="67"/>
      <c r="H17" s="67"/>
      <c r="I17" s="63" t="s">
        <v>17</v>
      </c>
      <c r="J17" s="63"/>
      <c r="K17" s="49" t="s">
        <v>17</v>
      </c>
      <c r="L17" s="49" t="s">
        <v>17</v>
      </c>
      <c r="M17" s="63" t="s">
        <v>17</v>
      </c>
      <c r="N17" s="63"/>
      <c r="O17" s="63"/>
      <c r="P17" s="63"/>
      <c r="Q17" s="63"/>
    </row>
    <row r="18" spans="2:17" ht="37.5" customHeight="1">
      <c r="B18" s="47"/>
      <c r="C18" s="47"/>
      <c r="D18" s="69" t="s">
        <v>65</v>
      </c>
      <c r="E18" s="69"/>
      <c r="F18" s="67" t="s">
        <v>66</v>
      </c>
      <c r="G18" s="67"/>
      <c r="H18" s="67"/>
      <c r="I18" s="63" t="s">
        <v>81</v>
      </c>
      <c r="J18" s="63"/>
      <c r="K18" s="49" t="s">
        <v>17</v>
      </c>
      <c r="L18" s="49" t="s">
        <v>90</v>
      </c>
      <c r="M18" s="63" t="s">
        <v>93</v>
      </c>
      <c r="N18" s="63"/>
      <c r="O18" s="63"/>
      <c r="P18" s="63"/>
      <c r="Q18" s="63"/>
    </row>
    <row r="19" spans="2:17" ht="21.75" customHeight="1">
      <c r="B19" s="62" t="s">
        <v>16</v>
      </c>
      <c r="C19" s="62"/>
      <c r="D19" s="62"/>
      <c r="E19" s="62"/>
      <c r="F19" s="62"/>
      <c r="G19" s="62"/>
      <c r="H19" s="50" t="s">
        <v>19</v>
      </c>
      <c r="I19" s="61" t="s">
        <v>94</v>
      </c>
      <c r="J19" s="61"/>
      <c r="K19" s="51" t="s">
        <v>17</v>
      </c>
      <c r="L19" s="51" t="s">
        <v>95</v>
      </c>
      <c r="M19" s="61" t="s">
        <v>96</v>
      </c>
      <c r="N19" s="61"/>
      <c r="O19" s="61"/>
      <c r="P19" s="61"/>
      <c r="Q19" s="61"/>
    </row>
    <row r="20" spans="2:17" ht="27.75" customHeight="1">
      <c r="B20" s="64"/>
      <c r="C20" s="64"/>
      <c r="D20" s="64"/>
      <c r="E20" s="64"/>
      <c r="F20" s="66" t="s">
        <v>18</v>
      </c>
      <c r="G20" s="66"/>
      <c r="H20" s="66"/>
      <c r="I20" s="65" t="s">
        <v>67</v>
      </c>
      <c r="J20" s="65"/>
      <c r="K20" s="52" t="s">
        <v>17</v>
      </c>
      <c r="L20" s="52" t="s">
        <v>17</v>
      </c>
      <c r="M20" s="65" t="s">
        <v>67</v>
      </c>
      <c r="N20" s="65"/>
      <c r="O20" s="65"/>
      <c r="P20" s="65"/>
      <c r="Q20" s="65"/>
    </row>
    <row r="21" spans="2:17" ht="17.25" customHeight="1">
      <c r="B21" s="60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ht="22.5" customHeight="1">
      <c r="B22" s="62" t="s">
        <v>20</v>
      </c>
      <c r="C22" s="62"/>
      <c r="D22" s="62"/>
      <c r="E22" s="62"/>
      <c r="F22" s="62"/>
      <c r="G22" s="62"/>
      <c r="H22" s="50" t="s">
        <v>19</v>
      </c>
      <c r="I22" s="61" t="s">
        <v>97</v>
      </c>
      <c r="J22" s="61"/>
      <c r="K22" s="51" t="s">
        <v>17</v>
      </c>
      <c r="L22" s="51" t="s">
        <v>17</v>
      </c>
      <c r="M22" s="61" t="s">
        <v>97</v>
      </c>
      <c r="N22" s="61"/>
      <c r="O22" s="61"/>
      <c r="P22" s="61"/>
      <c r="Q22" s="61"/>
    </row>
    <row r="23" spans="2:17" ht="30" customHeight="1">
      <c r="B23" s="64"/>
      <c r="C23" s="64"/>
      <c r="D23" s="64"/>
      <c r="E23" s="64"/>
      <c r="F23" s="66" t="s">
        <v>18</v>
      </c>
      <c r="G23" s="66"/>
      <c r="H23" s="66"/>
      <c r="I23" s="65" t="s">
        <v>68</v>
      </c>
      <c r="J23" s="65"/>
      <c r="K23" s="52" t="s">
        <v>17</v>
      </c>
      <c r="L23" s="52" t="s">
        <v>17</v>
      </c>
      <c r="M23" s="65" t="s">
        <v>68</v>
      </c>
      <c r="N23" s="65"/>
      <c r="O23" s="65"/>
      <c r="P23" s="65"/>
      <c r="Q23" s="65"/>
    </row>
    <row r="24" spans="2:17" ht="18.75" customHeight="1">
      <c r="B24" s="60" t="s">
        <v>21</v>
      </c>
      <c r="C24" s="60"/>
      <c r="D24" s="60"/>
      <c r="E24" s="60"/>
      <c r="F24" s="60"/>
      <c r="G24" s="60"/>
      <c r="H24" s="60"/>
      <c r="I24" s="61" t="s">
        <v>98</v>
      </c>
      <c r="J24" s="61"/>
      <c r="K24" s="51" t="s">
        <v>17</v>
      </c>
      <c r="L24" s="51" t="s">
        <v>95</v>
      </c>
      <c r="M24" s="61" t="s">
        <v>99</v>
      </c>
      <c r="N24" s="61"/>
      <c r="O24" s="61"/>
      <c r="P24" s="61"/>
      <c r="Q24" s="61"/>
    </row>
    <row r="25" spans="2:17" ht="24.75" customHeight="1">
      <c r="B25" s="60"/>
      <c r="C25" s="60"/>
      <c r="D25" s="60"/>
      <c r="E25" s="60"/>
      <c r="F25" s="74" t="s">
        <v>18</v>
      </c>
      <c r="G25" s="74"/>
      <c r="H25" s="74"/>
      <c r="I25" s="75" t="s">
        <v>69</v>
      </c>
      <c r="J25" s="75"/>
      <c r="K25" s="53" t="s">
        <v>17</v>
      </c>
      <c r="L25" s="53" t="s">
        <v>17</v>
      </c>
      <c r="M25" s="75" t="s">
        <v>69</v>
      </c>
      <c r="N25" s="75"/>
      <c r="O25" s="75"/>
      <c r="P25" s="75"/>
      <c r="Q25" s="75"/>
    </row>
    <row r="26" spans="2:17" ht="26.25" customHeight="1">
      <c r="B26" s="72" t="s">
        <v>42</v>
      </c>
      <c r="C26" s="72"/>
      <c r="D26" s="72"/>
      <c r="E26" s="72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</sheetData>
  <sheetProtection/>
  <mergeCells count="74">
    <mergeCell ref="B26:F26"/>
    <mergeCell ref="G26:Q26"/>
    <mergeCell ref="B23:E23"/>
    <mergeCell ref="F23:H23"/>
    <mergeCell ref="I23:J23"/>
    <mergeCell ref="M23:Q23"/>
    <mergeCell ref="F25:H25"/>
    <mergeCell ref="I25:J25"/>
    <mergeCell ref="M25:Q25"/>
    <mergeCell ref="B25:E25"/>
    <mergeCell ref="D17:E17"/>
    <mergeCell ref="F17:H17"/>
    <mergeCell ref="D18:E18"/>
    <mergeCell ref="I17:J17"/>
    <mergeCell ref="M19:Q19"/>
    <mergeCell ref="M17:Q17"/>
    <mergeCell ref="I18:J18"/>
    <mergeCell ref="M18:Q18"/>
    <mergeCell ref="I14:J14"/>
    <mergeCell ref="M14:Q14"/>
    <mergeCell ref="I19:J19"/>
    <mergeCell ref="D14:E14"/>
    <mergeCell ref="F14:H14"/>
    <mergeCell ref="D15:E15"/>
    <mergeCell ref="D16:E16"/>
    <mergeCell ref="F16:H16"/>
    <mergeCell ref="I16:J16"/>
    <mergeCell ref="M16:Q16"/>
    <mergeCell ref="I9:J9"/>
    <mergeCell ref="D10:E10"/>
    <mergeCell ref="D6:E6"/>
    <mergeCell ref="M15:Q15"/>
    <mergeCell ref="I20:J20"/>
    <mergeCell ref="D12:E12"/>
    <mergeCell ref="D13:E13"/>
    <mergeCell ref="I15:J15"/>
    <mergeCell ref="M12:Q12"/>
    <mergeCell ref="F15:H15"/>
    <mergeCell ref="A2:O3"/>
    <mergeCell ref="B8:Q8"/>
    <mergeCell ref="M13:Q13"/>
    <mergeCell ref="M9:Q9"/>
    <mergeCell ref="F13:H13"/>
    <mergeCell ref="M7:Q7"/>
    <mergeCell ref="M6:Q6"/>
    <mergeCell ref="D11:E11"/>
    <mergeCell ref="F11:H11"/>
    <mergeCell ref="F12:H12"/>
    <mergeCell ref="I10:J10"/>
    <mergeCell ref="F6:H6"/>
    <mergeCell ref="I13:J13"/>
    <mergeCell ref="D7:E7"/>
    <mergeCell ref="F7:H7"/>
    <mergeCell ref="I7:J7"/>
    <mergeCell ref="I6:J6"/>
    <mergeCell ref="I12:J12"/>
    <mergeCell ref="D9:E9"/>
    <mergeCell ref="F9:H9"/>
    <mergeCell ref="M10:Q10"/>
    <mergeCell ref="I11:J11"/>
    <mergeCell ref="M11:Q11"/>
    <mergeCell ref="B19:G19"/>
    <mergeCell ref="B20:E20"/>
    <mergeCell ref="B21:Q21"/>
    <mergeCell ref="M20:Q20"/>
    <mergeCell ref="F20:H20"/>
    <mergeCell ref="F18:H18"/>
    <mergeCell ref="F10:H10"/>
    <mergeCell ref="B24:H24"/>
    <mergeCell ref="I24:J24"/>
    <mergeCell ref="M24:Q24"/>
    <mergeCell ref="B22:G22"/>
    <mergeCell ref="I22:J22"/>
    <mergeCell ref="M22:Q22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34.84.2015
z dnia 28 października 2015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55"/>
  <sheetViews>
    <sheetView view="pageLayout" workbookViewId="0" topLeftCell="B1">
      <selection activeCell="X10" sqref="X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8.832031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2.75">
      <c r="A3" s="1"/>
      <c r="B3" s="84"/>
      <c r="C3" s="84"/>
      <c r="D3" s="84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5" spans="1:23" ht="12.75">
      <c r="A5" s="82" t="s">
        <v>0</v>
      </c>
      <c r="B5" s="82"/>
      <c r="C5" s="82" t="s">
        <v>1</v>
      </c>
      <c r="D5" s="82" t="s">
        <v>3</v>
      </c>
      <c r="E5" s="82"/>
      <c r="F5" s="82"/>
      <c r="G5" s="82" t="s">
        <v>22</v>
      </c>
      <c r="H5" s="82"/>
      <c r="I5" s="82" t="s">
        <v>23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12.75" customHeight="1">
      <c r="A6" s="82"/>
      <c r="B6" s="82"/>
      <c r="C6" s="82"/>
      <c r="D6" s="82"/>
      <c r="E6" s="82"/>
      <c r="F6" s="82"/>
      <c r="G6" s="82"/>
      <c r="H6" s="82"/>
      <c r="I6" s="82" t="s">
        <v>24</v>
      </c>
      <c r="J6" s="82" t="s">
        <v>25</v>
      </c>
      <c r="K6" s="82"/>
      <c r="L6" s="82"/>
      <c r="M6" s="82"/>
      <c r="N6" s="82"/>
      <c r="O6" s="82"/>
      <c r="P6" s="82"/>
      <c r="Q6" s="82"/>
      <c r="R6" s="82" t="s">
        <v>26</v>
      </c>
      <c r="S6" s="82" t="s">
        <v>25</v>
      </c>
      <c r="T6" s="82"/>
      <c r="U6" s="82"/>
      <c r="V6" s="82"/>
      <c r="W6" s="82"/>
    </row>
    <row r="7" spans="1:23" ht="4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 t="s">
        <v>27</v>
      </c>
      <c r="T7" s="82" t="s">
        <v>28</v>
      </c>
      <c r="U7" s="82"/>
      <c r="V7" s="82" t="s">
        <v>44</v>
      </c>
      <c r="W7" s="82"/>
    </row>
    <row r="8" spans="1:23" ht="12.75" customHeight="1">
      <c r="A8" s="82"/>
      <c r="B8" s="82"/>
      <c r="C8" s="82"/>
      <c r="D8" s="82"/>
      <c r="E8" s="82"/>
      <c r="F8" s="82"/>
      <c r="G8" s="82"/>
      <c r="H8" s="82"/>
      <c r="I8" s="82"/>
      <c r="J8" s="82" t="s">
        <v>29</v>
      </c>
      <c r="K8" s="82" t="s">
        <v>25</v>
      </c>
      <c r="L8" s="82"/>
      <c r="M8" s="82" t="s">
        <v>30</v>
      </c>
      <c r="N8" s="82" t="s">
        <v>31</v>
      </c>
      <c r="O8" s="82" t="s">
        <v>32</v>
      </c>
      <c r="P8" s="82" t="s">
        <v>33</v>
      </c>
      <c r="Q8" s="82" t="s">
        <v>34</v>
      </c>
      <c r="R8" s="82"/>
      <c r="S8" s="82"/>
      <c r="T8" s="82"/>
      <c r="U8" s="82"/>
      <c r="V8" s="82"/>
      <c r="W8" s="82"/>
    </row>
    <row r="9" spans="1:23" ht="9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 t="s">
        <v>45</v>
      </c>
      <c r="U9" s="82"/>
      <c r="V9" s="82"/>
      <c r="W9" s="82"/>
    </row>
    <row r="10" spans="1:23" ht="48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54" t="s">
        <v>35</v>
      </c>
      <c r="L10" s="54" t="s">
        <v>36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2.75">
      <c r="A11" s="82">
        <v>1</v>
      </c>
      <c r="B11" s="82"/>
      <c r="C11" s="54">
        <v>2</v>
      </c>
      <c r="D11" s="82">
        <v>4</v>
      </c>
      <c r="E11" s="82"/>
      <c r="F11" s="82"/>
      <c r="G11" s="82">
        <v>5</v>
      </c>
      <c r="H11" s="82"/>
      <c r="I11" s="54">
        <v>6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>
        <v>14</v>
      </c>
      <c r="R11" s="54">
        <v>15</v>
      </c>
      <c r="S11" s="54">
        <v>16</v>
      </c>
      <c r="T11" s="82">
        <v>17</v>
      </c>
      <c r="U11" s="82"/>
      <c r="V11" s="82">
        <v>18</v>
      </c>
      <c r="W11" s="82"/>
    </row>
    <row r="12" spans="1:23" ht="20.25" customHeight="1">
      <c r="A12" s="82">
        <v>758</v>
      </c>
      <c r="B12" s="82"/>
      <c r="C12" s="82"/>
      <c r="D12" s="83" t="s">
        <v>100</v>
      </c>
      <c r="E12" s="83"/>
      <c r="F12" s="55" t="s">
        <v>37</v>
      </c>
      <c r="G12" s="77">
        <v>509350</v>
      </c>
      <c r="H12" s="77"/>
      <c r="I12" s="57">
        <v>509350</v>
      </c>
      <c r="J12" s="57">
        <v>509350</v>
      </c>
      <c r="K12" s="57">
        <v>0</v>
      </c>
      <c r="L12" s="57">
        <v>509350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77">
        <v>0</v>
      </c>
      <c r="U12" s="77"/>
      <c r="V12" s="77">
        <v>0</v>
      </c>
      <c r="W12" s="77"/>
    </row>
    <row r="13" spans="1:23" ht="18.75" customHeight="1">
      <c r="A13" s="82"/>
      <c r="B13" s="82"/>
      <c r="C13" s="82"/>
      <c r="D13" s="83"/>
      <c r="E13" s="83"/>
      <c r="F13" s="55" t="s">
        <v>38</v>
      </c>
      <c r="G13" s="77">
        <v>-12621</v>
      </c>
      <c r="H13" s="77"/>
      <c r="I13" s="57">
        <v>-12621</v>
      </c>
      <c r="J13" s="57">
        <v>-12621</v>
      </c>
      <c r="K13" s="57">
        <v>0</v>
      </c>
      <c r="L13" s="57">
        <v>-12621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77">
        <v>0</v>
      </c>
      <c r="U13" s="77"/>
      <c r="V13" s="77">
        <v>0</v>
      </c>
      <c r="W13" s="77"/>
    </row>
    <row r="14" spans="1:23" ht="21.75" customHeight="1">
      <c r="A14" s="82"/>
      <c r="B14" s="82"/>
      <c r="C14" s="82"/>
      <c r="D14" s="83"/>
      <c r="E14" s="83"/>
      <c r="F14" s="55" t="s">
        <v>39</v>
      </c>
      <c r="G14" s="77">
        <v>0</v>
      </c>
      <c r="H14" s="77"/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77">
        <v>0</v>
      </c>
      <c r="U14" s="77"/>
      <c r="V14" s="77">
        <v>0</v>
      </c>
      <c r="W14" s="77"/>
    </row>
    <row r="15" spans="1:23" ht="21.75" customHeight="1" thickBot="1">
      <c r="A15" s="82"/>
      <c r="B15" s="82"/>
      <c r="C15" s="82"/>
      <c r="D15" s="83"/>
      <c r="E15" s="83"/>
      <c r="F15" s="55" t="s">
        <v>40</v>
      </c>
      <c r="G15" s="77">
        <v>496729</v>
      </c>
      <c r="H15" s="77"/>
      <c r="I15" s="57">
        <v>496729</v>
      </c>
      <c r="J15" s="57">
        <v>496729</v>
      </c>
      <c r="K15" s="57">
        <v>0</v>
      </c>
      <c r="L15" s="57">
        <v>496729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77">
        <v>0</v>
      </c>
      <c r="U15" s="77"/>
      <c r="V15" s="77">
        <v>0</v>
      </c>
      <c r="W15" s="77"/>
    </row>
    <row r="16" spans="1:23" ht="23.25" customHeight="1" thickBot="1">
      <c r="A16" s="79"/>
      <c r="B16" s="79"/>
      <c r="C16" s="79">
        <v>75818</v>
      </c>
      <c r="D16" s="80" t="s">
        <v>101</v>
      </c>
      <c r="E16" s="80"/>
      <c r="F16" s="56" t="s">
        <v>37</v>
      </c>
      <c r="G16" s="81">
        <v>509350</v>
      </c>
      <c r="H16" s="81"/>
      <c r="I16" s="58">
        <v>509350</v>
      </c>
      <c r="J16" s="58">
        <v>509350</v>
      </c>
      <c r="K16" s="58">
        <v>0</v>
      </c>
      <c r="L16" s="58">
        <v>509350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1">
        <v>0</v>
      </c>
      <c r="U16" s="81"/>
      <c r="V16" s="81">
        <v>0</v>
      </c>
      <c r="W16" s="81"/>
    </row>
    <row r="17" spans="1:23" ht="19.5" customHeight="1" thickBot="1">
      <c r="A17" s="79"/>
      <c r="B17" s="79"/>
      <c r="C17" s="79"/>
      <c r="D17" s="80"/>
      <c r="E17" s="80"/>
      <c r="F17" s="55" t="s">
        <v>38</v>
      </c>
      <c r="G17" s="77">
        <v>-12621</v>
      </c>
      <c r="H17" s="77"/>
      <c r="I17" s="57">
        <v>-12621</v>
      </c>
      <c r="J17" s="57">
        <v>-12621</v>
      </c>
      <c r="K17" s="57">
        <v>0</v>
      </c>
      <c r="L17" s="57">
        <v>-12621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77">
        <v>0</v>
      </c>
      <c r="U17" s="77"/>
      <c r="V17" s="77">
        <v>0</v>
      </c>
      <c r="W17" s="77"/>
    </row>
    <row r="18" spans="1:23" ht="18.75" customHeight="1" thickBot="1">
      <c r="A18" s="79"/>
      <c r="B18" s="79"/>
      <c r="C18" s="79"/>
      <c r="D18" s="80"/>
      <c r="E18" s="80"/>
      <c r="F18" s="55" t="s">
        <v>39</v>
      </c>
      <c r="G18" s="77">
        <v>0</v>
      </c>
      <c r="H18" s="77"/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77">
        <v>0</v>
      </c>
      <c r="U18" s="77"/>
      <c r="V18" s="77">
        <v>0</v>
      </c>
      <c r="W18" s="77"/>
    </row>
    <row r="19" spans="1:23" ht="19.5" customHeight="1">
      <c r="A19" s="79"/>
      <c r="B19" s="79"/>
      <c r="C19" s="79"/>
      <c r="D19" s="80"/>
      <c r="E19" s="80"/>
      <c r="F19" s="55" t="s">
        <v>40</v>
      </c>
      <c r="G19" s="77">
        <v>496729</v>
      </c>
      <c r="H19" s="77"/>
      <c r="I19" s="57">
        <v>496729</v>
      </c>
      <c r="J19" s="57">
        <v>496729</v>
      </c>
      <c r="K19" s="57">
        <v>0</v>
      </c>
      <c r="L19" s="57">
        <v>496729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77">
        <v>0</v>
      </c>
      <c r="U19" s="77"/>
      <c r="V19" s="77">
        <v>0</v>
      </c>
      <c r="W19" s="77"/>
    </row>
    <row r="20" spans="1:23" ht="22.5" customHeight="1">
      <c r="A20" s="82">
        <v>801</v>
      </c>
      <c r="B20" s="82"/>
      <c r="C20" s="82"/>
      <c r="D20" s="83" t="s">
        <v>70</v>
      </c>
      <c r="E20" s="83"/>
      <c r="F20" s="55" t="s">
        <v>37</v>
      </c>
      <c r="G20" s="77">
        <v>15981092</v>
      </c>
      <c r="H20" s="77"/>
      <c r="I20" s="57">
        <v>15981092</v>
      </c>
      <c r="J20" s="57">
        <v>14131438</v>
      </c>
      <c r="K20" s="57">
        <v>12328559</v>
      </c>
      <c r="L20" s="57">
        <v>1802879</v>
      </c>
      <c r="M20" s="57">
        <v>872916</v>
      </c>
      <c r="N20" s="57">
        <v>296606</v>
      </c>
      <c r="O20" s="57">
        <v>680132</v>
      </c>
      <c r="P20" s="57">
        <v>0</v>
      </c>
      <c r="Q20" s="57">
        <v>0</v>
      </c>
      <c r="R20" s="57">
        <v>0</v>
      </c>
      <c r="S20" s="57">
        <v>0</v>
      </c>
      <c r="T20" s="77">
        <v>0</v>
      </c>
      <c r="U20" s="77"/>
      <c r="V20" s="77">
        <v>0</v>
      </c>
      <c r="W20" s="77"/>
    </row>
    <row r="21" spans="1:23" ht="17.25" customHeight="1">
      <c r="A21" s="82"/>
      <c r="B21" s="82"/>
      <c r="C21" s="82"/>
      <c r="D21" s="83"/>
      <c r="E21" s="83"/>
      <c r="F21" s="55" t="s">
        <v>38</v>
      </c>
      <c r="G21" s="77">
        <v>-3970</v>
      </c>
      <c r="H21" s="77"/>
      <c r="I21" s="57">
        <v>-3970</v>
      </c>
      <c r="J21" s="57">
        <v>-425</v>
      </c>
      <c r="K21" s="57">
        <v>0</v>
      </c>
      <c r="L21" s="57">
        <v>-425</v>
      </c>
      <c r="M21" s="57">
        <v>0</v>
      </c>
      <c r="N21" s="57">
        <v>-3545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77">
        <v>0</v>
      </c>
      <c r="U21" s="77"/>
      <c r="V21" s="77">
        <v>0</v>
      </c>
      <c r="W21" s="77"/>
    </row>
    <row r="22" spans="1:23" ht="19.5" customHeight="1">
      <c r="A22" s="82"/>
      <c r="B22" s="82"/>
      <c r="C22" s="82"/>
      <c r="D22" s="83"/>
      <c r="E22" s="83"/>
      <c r="F22" s="55" t="s">
        <v>39</v>
      </c>
      <c r="G22" s="77">
        <v>3970</v>
      </c>
      <c r="H22" s="77"/>
      <c r="I22" s="57">
        <v>3970</v>
      </c>
      <c r="J22" s="57">
        <v>3545</v>
      </c>
      <c r="K22" s="57">
        <v>3545</v>
      </c>
      <c r="L22" s="57">
        <v>0</v>
      </c>
      <c r="M22" s="57">
        <v>0</v>
      </c>
      <c r="N22" s="57">
        <v>425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77">
        <v>0</v>
      </c>
      <c r="U22" s="77"/>
      <c r="V22" s="77">
        <v>0</v>
      </c>
      <c r="W22" s="77"/>
    </row>
    <row r="23" spans="1:23" ht="27" customHeight="1" thickBot="1">
      <c r="A23" s="82"/>
      <c r="B23" s="82"/>
      <c r="C23" s="82"/>
      <c r="D23" s="83"/>
      <c r="E23" s="83"/>
      <c r="F23" s="55" t="s">
        <v>40</v>
      </c>
      <c r="G23" s="77">
        <v>15981092</v>
      </c>
      <c r="H23" s="77"/>
      <c r="I23" s="57">
        <v>15981092</v>
      </c>
      <c r="J23" s="57">
        <v>14134558</v>
      </c>
      <c r="K23" s="57">
        <v>12332104</v>
      </c>
      <c r="L23" s="57">
        <v>1802454</v>
      </c>
      <c r="M23" s="57">
        <v>872916</v>
      </c>
      <c r="N23" s="57">
        <v>293486</v>
      </c>
      <c r="O23" s="57">
        <v>680132</v>
      </c>
      <c r="P23" s="57">
        <v>0</v>
      </c>
      <c r="Q23" s="57">
        <v>0</v>
      </c>
      <c r="R23" s="57">
        <v>0</v>
      </c>
      <c r="S23" s="57">
        <v>0</v>
      </c>
      <c r="T23" s="77">
        <v>0</v>
      </c>
      <c r="U23" s="77"/>
      <c r="V23" s="77">
        <v>0</v>
      </c>
      <c r="W23" s="77"/>
    </row>
    <row r="24" spans="1:23" ht="18.75" customHeight="1" thickBot="1">
      <c r="A24" s="79"/>
      <c r="B24" s="79"/>
      <c r="C24" s="79">
        <v>80120</v>
      </c>
      <c r="D24" s="80" t="s">
        <v>102</v>
      </c>
      <c r="E24" s="80"/>
      <c r="F24" s="56" t="s">
        <v>37</v>
      </c>
      <c r="G24" s="81">
        <v>4520611</v>
      </c>
      <c r="H24" s="81"/>
      <c r="I24" s="58">
        <v>4520611</v>
      </c>
      <c r="J24" s="58">
        <v>4314954</v>
      </c>
      <c r="K24" s="58">
        <v>3921869</v>
      </c>
      <c r="L24" s="58">
        <v>393085</v>
      </c>
      <c r="M24" s="58">
        <v>90000</v>
      </c>
      <c r="N24" s="58">
        <v>31661</v>
      </c>
      <c r="O24" s="58">
        <v>83996</v>
      </c>
      <c r="P24" s="58">
        <v>0</v>
      </c>
      <c r="Q24" s="58">
        <v>0</v>
      </c>
      <c r="R24" s="58">
        <v>0</v>
      </c>
      <c r="S24" s="58">
        <v>0</v>
      </c>
      <c r="T24" s="81">
        <v>0</v>
      </c>
      <c r="U24" s="81"/>
      <c r="V24" s="81">
        <v>0</v>
      </c>
      <c r="W24" s="81"/>
    </row>
    <row r="25" spans="1:23" ht="19.5" customHeight="1" thickBot="1">
      <c r="A25" s="79"/>
      <c r="B25" s="79"/>
      <c r="C25" s="79"/>
      <c r="D25" s="80"/>
      <c r="E25" s="80"/>
      <c r="F25" s="55" t="s">
        <v>38</v>
      </c>
      <c r="G25" s="77">
        <v>-425</v>
      </c>
      <c r="H25" s="77"/>
      <c r="I25" s="57">
        <v>-425</v>
      </c>
      <c r="J25" s="57">
        <v>-425</v>
      </c>
      <c r="K25" s="57">
        <v>0</v>
      </c>
      <c r="L25" s="57">
        <v>-425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77">
        <v>0</v>
      </c>
      <c r="U25" s="77"/>
      <c r="V25" s="77">
        <v>0</v>
      </c>
      <c r="W25" s="77"/>
    </row>
    <row r="26" spans="1:23" ht="19.5" customHeight="1" thickBot="1">
      <c r="A26" s="79"/>
      <c r="B26" s="79"/>
      <c r="C26" s="79"/>
      <c r="D26" s="80"/>
      <c r="E26" s="80"/>
      <c r="F26" s="55" t="s">
        <v>39</v>
      </c>
      <c r="G26" s="77">
        <v>425</v>
      </c>
      <c r="H26" s="77"/>
      <c r="I26" s="57">
        <v>425</v>
      </c>
      <c r="J26" s="57">
        <v>0</v>
      </c>
      <c r="K26" s="57">
        <v>0</v>
      </c>
      <c r="L26" s="57">
        <v>0</v>
      </c>
      <c r="M26" s="57">
        <v>0</v>
      </c>
      <c r="N26" s="57">
        <v>425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77">
        <v>0</v>
      </c>
      <c r="U26" s="77"/>
      <c r="V26" s="77">
        <v>0</v>
      </c>
      <c r="W26" s="77"/>
    </row>
    <row r="27" spans="1:23" ht="20.25" customHeight="1" thickBot="1">
      <c r="A27" s="79"/>
      <c r="B27" s="79"/>
      <c r="C27" s="79"/>
      <c r="D27" s="80"/>
      <c r="E27" s="80"/>
      <c r="F27" s="55" t="s">
        <v>40</v>
      </c>
      <c r="G27" s="77">
        <v>4520611</v>
      </c>
      <c r="H27" s="77"/>
      <c r="I27" s="57">
        <v>4520611</v>
      </c>
      <c r="J27" s="57">
        <v>4314529</v>
      </c>
      <c r="K27" s="57">
        <v>3921869</v>
      </c>
      <c r="L27" s="57">
        <v>392660</v>
      </c>
      <c r="M27" s="57">
        <v>90000</v>
      </c>
      <c r="N27" s="57">
        <v>32086</v>
      </c>
      <c r="O27" s="57">
        <v>83996</v>
      </c>
      <c r="P27" s="57">
        <v>0</v>
      </c>
      <c r="Q27" s="57">
        <v>0</v>
      </c>
      <c r="R27" s="57">
        <v>0</v>
      </c>
      <c r="S27" s="57">
        <v>0</v>
      </c>
      <c r="T27" s="77">
        <v>0</v>
      </c>
      <c r="U27" s="77"/>
      <c r="V27" s="77">
        <v>0</v>
      </c>
      <c r="W27" s="77"/>
    </row>
    <row r="28" spans="1:23" ht="20.25" customHeight="1" thickBot="1">
      <c r="A28" s="79"/>
      <c r="B28" s="79"/>
      <c r="C28" s="79">
        <v>80130</v>
      </c>
      <c r="D28" s="80" t="s">
        <v>71</v>
      </c>
      <c r="E28" s="80"/>
      <c r="F28" s="56" t="s">
        <v>37</v>
      </c>
      <c r="G28" s="81">
        <v>7168114</v>
      </c>
      <c r="H28" s="81"/>
      <c r="I28" s="58">
        <v>7168114</v>
      </c>
      <c r="J28" s="58">
        <v>6329102</v>
      </c>
      <c r="K28" s="58">
        <v>5386100</v>
      </c>
      <c r="L28" s="58">
        <v>943002</v>
      </c>
      <c r="M28" s="58">
        <v>763367</v>
      </c>
      <c r="N28" s="58">
        <v>75645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81">
        <v>0</v>
      </c>
      <c r="U28" s="81"/>
      <c r="V28" s="81">
        <v>0</v>
      </c>
      <c r="W28" s="81"/>
    </row>
    <row r="29" spans="1:23" ht="19.5" customHeight="1" thickBot="1">
      <c r="A29" s="79"/>
      <c r="B29" s="79"/>
      <c r="C29" s="79"/>
      <c r="D29" s="80"/>
      <c r="E29" s="80"/>
      <c r="F29" s="55" t="s">
        <v>38</v>
      </c>
      <c r="G29" s="77">
        <v>-3545</v>
      </c>
      <c r="H29" s="77"/>
      <c r="I29" s="57">
        <v>-3545</v>
      </c>
      <c r="J29" s="57">
        <v>0</v>
      </c>
      <c r="K29" s="57">
        <v>0</v>
      </c>
      <c r="L29" s="57">
        <v>0</v>
      </c>
      <c r="M29" s="57">
        <v>0</v>
      </c>
      <c r="N29" s="57">
        <v>-3545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77">
        <v>0</v>
      </c>
      <c r="U29" s="77"/>
      <c r="V29" s="77">
        <v>0</v>
      </c>
      <c r="W29" s="77"/>
    </row>
    <row r="30" spans="1:23" ht="21" customHeight="1" thickBot="1">
      <c r="A30" s="79"/>
      <c r="B30" s="79"/>
      <c r="C30" s="79"/>
      <c r="D30" s="80"/>
      <c r="E30" s="80"/>
      <c r="F30" s="55" t="s">
        <v>39</v>
      </c>
      <c r="G30" s="77">
        <v>3545</v>
      </c>
      <c r="H30" s="77"/>
      <c r="I30" s="57">
        <v>3545</v>
      </c>
      <c r="J30" s="57">
        <v>3545</v>
      </c>
      <c r="K30" s="57">
        <v>3545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77">
        <v>0</v>
      </c>
      <c r="U30" s="77"/>
      <c r="V30" s="77">
        <v>0</v>
      </c>
      <c r="W30" s="77"/>
    </row>
    <row r="31" spans="1:23" ht="19.5" customHeight="1">
      <c r="A31" s="79"/>
      <c r="B31" s="79"/>
      <c r="C31" s="79"/>
      <c r="D31" s="80"/>
      <c r="E31" s="80"/>
      <c r="F31" s="55" t="s">
        <v>40</v>
      </c>
      <c r="G31" s="77">
        <v>7168114</v>
      </c>
      <c r="H31" s="77"/>
      <c r="I31" s="57">
        <v>7168114</v>
      </c>
      <c r="J31" s="57">
        <v>6332647</v>
      </c>
      <c r="K31" s="57">
        <v>5389645</v>
      </c>
      <c r="L31" s="57">
        <v>943002</v>
      </c>
      <c r="M31" s="57">
        <v>763367</v>
      </c>
      <c r="N31" s="57">
        <v>72100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77">
        <v>0</v>
      </c>
      <c r="U31" s="77"/>
      <c r="V31" s="77">
        <v>0</v>
      </c>
      <c r="W31" s="77"/>
    </row>
    <row r="32" spans="1:23" ht="20.25" customHeight="1">
      <c r="A32" s="82">
        <v>852</v>
      </c>
      <c r="B32" s="82"/>
      <c r="C32" s="82"/>
      <c r="D32" s="83" t="s">
        <v>83</v>
      </c>
      <c r="E32" s="83"/>
      <c r="F32" s="55" t="s">
        <v>37</v>
      </c>
      <c r="G32" s="77">
        <v>16571972</v>
      </c>
      <c r="H32" s="77"/>
      <c r="I32" s="57">
        <v>15583516</v>
      </c>
      <c r="J32" s="57">
        <v>13973964</v>
      </c>
      <c r="K32" s="57">
        <v>8544246</v>
      </c>
      <c r="L32" s="57">
        <v>5429718</v>
      </c>
      <c r="M32" s="57">
        <v>209000</v>
      </c>
      <c r="N32" s="57">
        <v>1076531</v>
      </c>
      <c r="O32" s="57">
        <v>324021</v>
      </c>
      <c r="P32" s="57">
        <v>0</v>
      </c>
      <c r="Q32" s="57">
        <v>0</v>
      </c>
      <c r="R32" s="57">
        <v>988456</v>
      </c>
      <c r="S32" s="57">
        <v>988456</v>
      </c>
      <c r="T32" s="77">
        <v>0</v>
      </c>
      <c r="U32" s="77"/>
      <c r="V32" s="77">
        <v>0</v>
      </c>
      <c r="W32" s="77"/>
    </row>
    <row r="33" spans="1:23" ht="16.5" customHeight="1">
      <c r="A33" s="82"/>
      <c r="B33" s="82"/>
      <c r="C33" s="82"/>
      <c r="D33" s="83"/>
      <c r="E33" s="83"/>
      <c r="F33" s="55" t="s">
        <v>38</v>
      </c>
      <c r="G33" s="77">
        <v>0</v>
      </c>
      <c r="H33" s="77"/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77">
        <v>0</v>
      </c>
      <c r="U33" s="77"/>
      <c r="V33" s="77">
        <v>0</v>
      </c>
      <c r="W33" s="77"/>
    </row>
    <row r="34" spans="1:23" ht="19.5" customHeight="1">
      <c r="A34" s="82"/>
      <c r="B34" s="82"/>
      <c r="C34" s="82"/>
      <c r="D34" s="83"/>
      <c r="E34" s="83"/>
      <c r="F34" s="55" t="s">
        <v>39</v>
      </c>
      <c r="G34" s="77">
        <v>2400</v>
      </c>
      <c r="H34" s="77"/>
      <c r="I34" s="57">
        <v>2400</v>
      </c>
      <c r="J34" s="57">
        <v>2400</v>
      </c>
      <c r="K34" s="57">
        <v>2400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77">
        <v>0</v>
      </c>
      <c r="U34" s="77"/>
      <c r="V34" s="77">
        <v>0</v>
      </c>
      <c r="W34" s="77"/>
    </row>
    <row r="35" spans="1:23" ht="20.25" customHeight="1" thickBot="1">
      <c r="A35" s="82"/>
      <c r="B35" s="82"/>
      <c r="C35" s="82"/>
      <c r="D35" s="83"/>
      <c r="E35" s="83"/>
      <c r="F35" s="55" t="s">
        <v>40</v>
      </c>
      <c r="G35" s="77">
        <v>16574372</v>
      </c>
      <c r="H35" s="77"/>
      <c r="I35" s="57">
        <v>15585916</v>
      </c>
      <c r="J35" s="57">
        <v>13976364</v>
      </c>
      <c r="K35" s="57">
        <v>8546646</v>
      </c>
      <c r="L35" s="57">
        <v>5429718</v>
      </c>
      <c r="M35" s="57">
        <v>209000</v>
      </c>
      <c r="N35" s="57">
        <v>1076531</v>
      </c>
      <c r="O35" s="57">
        <v>324021</v>
      </c>
      <c r="P35" s="57">
        <v>0</v>
      </c>
      <c r="Q35" s="57">
        <v>0</v>
      </c>
      <c r="R35" s="57">
        <v>988456</v>
      </c>
      <c r="S35" s="57">
        <v>988456</v>
      </c>
      <c r="T35" s="77">
        <v>0</v>
      </c>
      <c r="U35" s="77"/>
      <c r="V35" s="77">
        <v>0</v>
      </c>
      <c r="W35" s="77"/>
    </row>
    <row r="36" spans="1:23" ht="20.25" customHeight="1" thickBot="1">
      <c r="A36" s="79"/>
      <c r="B36" s="79"/>
      <c r="C36" s="79">
        <v>85218</v>
      </c>
      <c r="D36" s="80" t="s">
        <v>89</v>
      </c>
      <c r="E36" s="80"/>
      <c r="F36" s="56" t="s">
        <v>37</v>
      </c>
      <c r="G36" s="81">
        <v>480000</v>
      </c>
      <c r="H36" s="81"/>
      <c r="I36" s="58">
        <v>480000</v>
      </c>
      <c r="J36" s="58">
        <v>479000</v>
      </c>
      <c r="K36" s="58">
        <v>388772</v>
      </c>
      <c r="L36" s="58">
        <v>90228</v>
      </c>
      <c r="M36" s="58">
        <v>0</v>
      </c>
      <c r="N36" s="58">
        <v>1000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81">
        <v>0</v>
      </c>
      <c r="U36" s="81"/>
      <c r="V36" s="81">
        <v>0</v>
      </c>
      <c r="W36" s="81"/>
    </row>
    <row r="37" spans="1:23" ht="18" customHeight="1" thickBot="1">
      <c r="A37" s="79"/>
      <c r="B37" s="79"/>
      <c r="C37" s="79"/>
      <c r="D37" s="80"/>
      <c r="E37" s="80"/>
      <c r="F37" s="55" t="s">
        <v>38</v>
      </c>
      <c r="G37" s="77">
        <v>0</v>
      </c>
      <c r="H37" s="77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77">
        <v>0</v>
      </c>
      <c r="U37" s="77"/>
      <c r="V37" s="77">
        <v>0</v>
      </c>
      <c r="W37" s="77"/>
    </row>
    <row r="38" spans="1:23" ht="18.75" customHeight="1" thickBot="1">
      <c r="A38" s="79"/>
      <c r="B38" s="79"/>
      <c r="C38" s="79"/>
      <c r="D38" s="80"/>
      <c r="E38" s="80"/>
      <c r="F38" s="55" t="s">
        <v>39</v>
      </c>
      <c r="G38" s="77">
        <v>2400</v>
      </c>
      <c r="H38" s="77"/>
      <c r="I38" s="57">
        <v>2400</v>
      </c>
      <c r="J38" s="57">
        <v>2400</v>
      </c>
      <c r="K38" s="57">
        <v>2400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77">
        <v>0</v>
      </c>
      <c r="U38" s="77"/>
      <c r="V38" s="77">
        <v>0</v>
      </c>
      <c r="W38" s="77"/>
    </row>
    <row r="39" spans="1:23" ht="20.25" customHeight="1">
      <c r="A39" s="79"/>
      <c r="B39" s="79"/>
      <c r="C39" s="79"/>
      <c r="D39" s="80"/>
      <c r="E39" s="80"/>
      <c r="F39" s="55" t="s">
        <v>40</v>
      </c>
      <c r="G39" s="77">
        <v>482400</v>
      </c>
      <c r="H39" s="77"/>
      <c r="I39" s="57">
        <v>482400</v>
      </c>
      <c r="J39" s="57">
        <v>481400</v>
      </c>
      <c r="K39" s="57">
        <v>391172</v>
      </c>
      <c r="L39" s="57">
        <v>90228</v>
      </c>
      <c r="M39" s="57">
        <v>0</v>
      </c>
      <c r="N39" s="57">
        <v>1000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77">
        <v>0</v>
      </c>
      <c r="U39" s="77"/>
      <c r="V39" s="77">
        <v>0</v>
      </c>
      <c r="W39" s="77"/>
    </row>
    <row r="40" spans="1:23" ht="21" customHeight="1">
      <c r="A40" s="82">
        <v>853</v>
      </c>
      <c r="B40" s="82"/>
      <c r="C40" s="82"/>
      <c r="D40" s="83" t="s">
        <v>75</v>
      </c>
      <c r="E40" s="83"/>
      <c r="F40" s="55" t="s">
        <v>37</v>
      </c>
      <c r="G40" s="77">
        <v>2497178</v>
      </c>
      <c r="H40" s="77"/>
      <c r="I40" s="57">
        <v>2497178</v>
      </c>
      <c r="J40" s="57">
        <v>1833723</v>
      </c>
      <c r="K40" s="57">
        <v>1608799</v>
      </c>
      <c r="L40" s="57">
        <v>224924</v>
      </c>
      <c r="M40" s="57">
        <v>140410</v>
      </c>
      <c r="N40" s="57">
        <v>11580</v>
      </c>
      <c r="O40" s="57">
        <v>511465</v>
      </c>
      <c r="P40" s="57">
        <v>0</v>
      </c>
      <c r="Q40" s="57">
        <v>0</v>
      </c>
      <c r="R40" s="57">
        <v>0</v>
      </c>
      <c r="S40" s="57">
        <v>0</v>
      </c>
      <c r="T40" s="77">
        <v>0</v>
      </c>
      <c r="U40" s="77"/>
      <c r="V40" s="77">
        <v>0</v>
      </c>
      <c r="W40" s="77"/>
    </row>
    <row r="41" spans="1:23" ht="18" customHeight="1">
      <c r="A41" s="82"/>
      <c r="B41" s="82"/>
      <c r="C41" s="82"/>
      <c r="D41" s="83"/>
      <c r="E41" s="83"/>
      <c r="F41" s="55" t="s">
        <v>38</v>
      </c>
      <c r="G41" s="77">
        <v>0</v>
      </c>
      <c r="H41" s="77"/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77">
        <v>0</v>
      </c>
      <c r="U41" s="77"/>
      <c r="V41" s="77">
        <v>0</v>
      </c>
      <c r="W41" s="77"/>
    </row>
    <row r="42" spans="1:23" ht="21" customHeight="1">
      <c r="A42" s="82"/>
      <c r="B42" s="82"/>
      <c r="C42" s="82"/>
      <c r="D42" s="83"/>
      <c r="E42" s="83"/>
      <c r="F42" s="55" t="s">
        <v>39</v>
      </c>
      <c r="G42" s="77">
        <v>82998</v>
      </c>
      <c r="H42" s="77"/>
      <c r="I42" s="57">
        <v>82998</v>
      </c>
      <c r="J42" s="57">
        <v>82998</v>
      </c>
      <c r="K42" s="57">
        <v>35200</v>
      </c>
      <c r="L42" s="57">
        <v>47798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77">
        <v>0</v>
      </c>
      <c r="U42" s="77"/>
      <c r="V42" s="77">
        <v>0</v>
      </c>
      <c r="W42" s="77"/>
    </row>
    <row r="43" spans="1:23" ht="18.75" customHeight="1" thickBot="1">
      <c r="A43" s="82"/>
      <c r="B43" s="82"/>
      <c r="C43" s="82"/>
      <c r="D43" s="83"/>
      <c r="E43" s="83"/>
      <c r="F43" s="55" t="s">
        <v>40</v>
      </c>
      <c r="G43" s="77">
        <v>2580176</v>
      </c>
      <c r="H43" s="77"/>
      <c r="I43" s="57">
        <v>2580176</v>
      </c>
      <c r="J43" s="57">
        <v>1916721</v>
      </c>
      <c r="K43" s="57">
        <v>1643999</v>
      </c>
      <c r="L43" s="57">
        <v>272722</v>
      </c>
      <c r="M43" s="57">
        <v>140410</v>
      </c>
      <c r="N43" s="57">
        <v>11580</v>
      </c>
      <c r="O43" s="57">
        <v>511465</v>
      </c>
      <c r="P43" s="57">
        <v>0</v>
      </c>
      <c r="Q43" s="57">
        <v>0</v>
      </c>
      <c r="R43" s="57">
        <v>0</v>
      </c>
      <c r="S43" s="57">
        <v>0</v>
      </c>
      <c r="T43" s="77">
        <v>0</v>
      </c>
      <c r="U43" s="77"/>
      <c r="V43" s="77">
        <v>0</v>
      </c>
      <c r="W43" s="77"/>
    </row>
    <row r="44" spans="1:23" ht="19.5" customHeight="1" thickBot="1">
      <c r="A44" s="79"/>
      <c r="B44" s="79"/>
      <c r="C44" s="79">
        <v>85321</v>
      </c>
      <c r="D44" s="80" t="s">
        <v>79</v>
      </c>
      <c r="E44" s="80"/>
      <c r="F44" s="56" t="s">
        <v>37</v>
      </c>
      <c r="G44" s="81">
        <v>352653</v>
      </c>
      <c r="H44" s="81"/>
      <c r="I44" s="58">
        <v>352653</v>
      </c>
      <c r="J44" s="58">
        <v>352653</v>
      </c>
      <c r="K44" s="58">
        <v>319429</v>
      </c>
      <c r="L44" s="58">
        <v>33224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81">
        <v>0</v>
      </c>
      <c r="U44" s="81"/>
      <c r="V44" s="81">
        <v>0</v>
      </c>
      <c r="W44" s="81"/>
    </row>
    <row r="45" spans="1:23" ht="17.25" customHeight="1" thickBot="1">
      <c r="A45" s="79"/>
      <c r="B45" s="79"/>
      <c r="C45" s="79"/>
      <c r="D45" s="80"/>
      <c r="E45" s="80"/>
      <c r="F45" s="55" t="s">
        <v>38</v>
      </c>
      <c r="G45" s="77">
        <v>0</v>
      </c>
      <c r="H45" s="77"/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77">
        <v>0</v>
      </c>
      <c r="U45" s="77"/>
      <c r="V45" s="77">
        <v>0</v>
      </c>
      <c r="W45" s="77"/>
    </row>
    <row r="46" spans="1:23" ht="18" customHeight="1" thickBot="1">
      <c r="A46" s="79"/>
      <c r="B46" s="79"/>
      <c r="C46" s="79"/>
      <c r="D46" s="80"/>
      <c r="E46" s="80"/>
      <c r="F46" s="55" t="s">
        <v>39</v>
      </c>
      <c r="G46" s="77">
        <v>70377</v>
      </c>
      <c r="H46" s="77"/>
      <c r="I46" s="57">
        <v>70377</v>
      </c>
      <c r="J46" s="57">
        <v>70377</v>
      </c>
      <c r="K46" s="57">
        <v>35200</v>
      </c>
      <c r="L46" s="57">
        <v>35177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77">
        <v>0</v>
      </c>
      <c r="U46" s="77"/>
      <c r="V46" s="77">
        <v>0</v>
      </c>
      <c r="W46" s="77"/>
    </row>
    <row r="47" spans="1:23" ht="18.75" customHeight="1" thickBot="1">
      <c r="A47" s="79"/>
      <c r="B47" s="79"/>
      <c r="C47" s="79"/>
      <c r="D47" s="80"/>
      <c r="E47" s="80"/>
      <c r="F47" s="55" t="s">
        <v>40</v>
      </c>
      <c r="G47" s="77">
        <v>423030</v>
      </c>
      <c r="H47" s="77"/>
      <c r="I47" s="57">
        <v>423030</v>
      </c>
      <c r="J47" s="57">
        <v>423030</v>
      </c>
      <c r="K47" s="57">
        <v>354629</v>
      </c>
      <c r="L47" s="57">
        <v>68401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77">
        <v>0</v>
      </c>
      <c r="U47" s="77"/>
      <c r="V47" s="77">
        <v>0</v>
      </c>
      <c r="W47" s="77"/>
    </row>
    <row r="48" spans="1:23" ht="18" customHeight="1" thickBot="1">
      <c r="A48" s="79"/>
      <c r="B48" s="79"/>
      <c r="C48" s="79">
        <v>85324</v>
      </c>
      <c r="D48" s="80" t="s">
        <v>103</v>
      </c>
      <c r="E48" s="80"/>
      <c r="F48" s="56" t="s">
        <v>37</v>
      </c>
      <c r="G48" s="81">
        <v>0</v>
      </c>
      <c r="H48" s="81"/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81">
        <v>0</v>
      </c>
      <c r="U48" s="81"/>
      <c r="V48" s="81">
        <v>0</v>
      </c>
      <c r="W48" s="81"/>
    </row>
    <row r="49" spans="1:23" ht="16.5" customHeight="1" thickBot="1">
      <c r="A49" s="79"/>
      <c r="B49" s="79"/>
      <c r="C49" s="79"/>
      <c r="D49" s="80"/>
      <c r="E49" s="80"/>
      <c r="F49" s="55" t="s">
        <v>38</v>
      </c>
      <c r="G49" s="77">
        <v>0</v>
      </c>
      <c r="H49" s="77"/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77">
        <v>0</v>
      </c>
      <c r="U49" s="77"/>
      <c r="V49" s="77">
        <v>0</v>
      </c>
      <c r="W49" s="77"/>
    </row>
    <row r="50" spans="1:23" ht="21.75" customHeight="1" thickBot="1">
      <c r="A50" s="79"/>
      <c r="B50" s="79"/>
      <c r="C50" s="79"/>
      <c r="D50" s="80"/>
      <c r="E50" s="80"/>
      <c r="F50" s="55" t="s">
        <v>39</v>
      </c>
      <c r="G50" s="77">
        <v>12621</v>
      </c>
      <c r="H50" s="77"/>
      <c r="I50" s="57">
        <v>12621</v>
      </c>
      <c r="J50" s="57">
        <v>12621</v>
      </c>
      <c r="K50" s="57">
        <v>0</v>
      </c>
      <c r="L50" s="57">
        <v>12621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77">
        <v>0</v>
      </c>
      <c r="U50" s="77"/>
      <c r="V50" s="77">
        <v>0</v>
      </c>
      <c r="W50" s="77"/>
    </row>
    <row r="51" spans="1:23" ht="18.75" customHeight="1">
      <c r="A51" s="79"/>
      <c r="B51" s="79"/>
      <c r="C51" s="79"/>
      <c r="D51" s="80"/>
      <c r="E51" s="80"/>
      <c r="F51" s="55" t="s">
        <v>40</v>
      </c>
      <c r="G51" s="77">
        <v>12621</v>
      </c>
      <c r="H51" s="77"/>
      <c r="I51" s="57">
        <v>12621</v>
      </c>
      <c r="J51" s="57">
        <v>12621</v>
      </c>
      <c r="K51" s="57">
        <v>0</v>
      </c>
      <c r="L51" s="57">
        <v>12621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77">
        <v>0</v>
      </c>
      <c r="U51" s="77"/>
      <c r="V51" s="77">
        <v>0</v>
      </c>
      <c r="W51" s="77"/>
    </row>
    <row r="52" spans="1:23" ht="18" customHeight="1">
      <c r="A52" s="78" t="s">
        <v>41</v>
      </c>
      <c r="B52" s="78"/>
      <c r="C52" s="78"/>
      <c r="D52" s="78"/>
      <c r="E52" s="78"/>
      <c r="F52" s="55" t="s">
        <v>37</v>
      </c>
      <c r="G52" s="76">
        <v>77321165.91</v>
      </c>
      <c r="H52" s="76"/>
      <c r="I52" s="59">
        <v>71089441.91</v>
      </c>
      <c r="J52" s="59">
        <v>64872917.91</v>
      </c>
      <c r="K52" s="59">
        <v>37392081</v>
      </c>
      <c r="L52" s="59">
        <v>27480836.91</v>
      </c>
      <c r="M52" s="59">
        <v>1237326</v>
      </c>
      <c r="N52" s="59">
        <v>2394926</v>
      </c>
      <c r="O52" s="59">
        <v>1515618</v>
      </c>
      <c r="P52" s="59">
        <v>1036549</v>
      </c>
      <c r="Q52" s="59">
        <v>32105</v>
      </c>
      <c r="R52" s="59">
        <v>6231724</v>
      </c>
      <c r="S52" s="59">
        <v>4231724</v>
      </c>
      <c r="T52" s="76">
        <v>594772</v>
      </c>
      <c r="U52" s="76"/>
      <c r="V52" s="76">
        <v>2000000</v>
      </c>
      <c r="W52" s="76"/>
    </row>
    <row r="53" spans="1:23" ht="17.25" customHeight="1">
      <c r="A53" s="78"/>
      <c r="B53" s="78"/>
      <c r="C53" s="78"/>
      <c r="D53" s="78"/>
      <c r="E53" s="78"/>
      <c r="F53" s="55" t="s">
        <v>38</v>
      </c>
      <c r="G53" s="76">
        <v>-16591</v>
      </c>
      <c r="H53" s="76"/>
      <c r="I53" s="59">
        <v>-16591</v>
      </c>
      <c r="J53" s="59">
        <v>-13046</v>
      </c>
      <c r="K53" s="59">
        <v>0</v>
      </c>
      <c r="L53" s="59">
        <v>-13046</v>
      </c>
      <c r="M53" s="59">
        <v>0</v>
      </c>
      <c r="N53" s="59">
        <v>-3545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76">
        <v>0</v>
      </c>
      <c r="U53" s="76"/>
      <c r="V53" s="76">
        <v>0</v>
      </c>
      <c r="W53" s="76"/>
    </row>
    <row r="54" spans="1:23" ht="17.25" customHeight="1">
      <c r="A54" s="78"/>
      <c r="B54" s="78"/>
      <c r="C54" s="78"/>
      <c r="D54" s="78"/>
      <c r="E54" s="78"/>
      <c r="F54" s="55" t="s">
        <v>39</v>
      </c>
      <c r="G54" s="76">
        <v>89368</v>
      </c>
      <c r="H54" s="76"/>
      <c r="I54" s="59">
        <v>89368</v>
      </c>
      <c r="J54" s="59">
        <v>88943</v>
      </c>
      <c r="K54" s="59">
        <v>41145</v>
      </c>
      <c r="L54" s="59">
        <v>47798</v>
      </c>
      <c r="M54" s="59">
        <v>0</v>
      </c>
      <c r="N54" s="59">
        <v>425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76">
        <v>0</v>
      </c>
      <c r="U54" s="76"/>
      <c r="V54" s="76">
        <v>0</v>
      </c>
      <c r="W54" s="76"/>
    </row>
    <row r="55" spans="1:23" ht="18" customHeight="1">
      <c r="A55" s="78"/>
      <c r="B55" s="78"/>
      <c r="C55" s="78"/>
      <c r="D55" s="78"/>
      <c r="E55" s="78"/>
      <c r="F55" s="55" t="s">
        <v>40</v>
      </c>
      <c r="G55" s="76">
        <v>77393942.91</v>
      </c>
      <c r="H55" s="76"/>
      <c r="I55" s="59">
        <v>71162218.91</v>
      </c>
      <c r="J55" s="59">
        <v>64948814.91</v>
      </c>
      <c r="K55" s="59">
        <v>37433226</v>
      </c>
      <c r="L55" s="59">
        <v>27515588.91</v>
      </c>
      <c r="M55" s="59">
        <v>1237326</v>
      </c>
      <c r="N55" s="59">
        <v>2391806</v>
      </c>
      <c r="O55" s="59">
        <v>1515618</v>
      </c>
      <c r="P55" s="59">
        <v>1036549</v>
      </c>
      <c r="Q55" s="59">
        <v>32105</v>
      </c>
      <c r="R55" s="59">
        <v>6231724</v>
      </c>
      <c r="S55" s="59">
        <v>4231724</v>
      </c>
      <c r="T55" s="76">
        <v>594772</v>
      </c>
      <c r="U55" s="76"/>
      <c r="V55" s="76">
        <v>2000000</v>
      </c>
      <c r="W55" s="76"/>
    </row>
  </sheetData>
  <sheetProtection/>
  <mergeCells count="192">
    <mergeCell ref="T36:U36"/>
    <mergeCell ref="T38:U38"/>
    <mergeCell ref="V38:W38"/>
    <mergeCell ref="G33:H33"/>
    <mergeCell ref="T33:U33"/>
    <mergeCell ref="V33:W33"/>
    <mergeCell ref="T34:U34"/>
    <mergeCell ref="V34:W34"/>
    <mergeCell ref="V39:W39"/>
    <mergeCell ref="T39:U39"/>
    <mergeCell ref="G39:H39"/>
    <mergeCell ref="G35:H35"/>
    <mergeCell ref="T35:U35"/>
    <mergeCell ref="G31:H31"/>
    <mergeCell ref="T31:U31"/>
    <mergeCell ref="V31:W31"/>
    <mergeCell ref="V36:W36"/>
    <mergeCell ref="V37:W37"/>
    <mergeCell ref="A32:B35"/>
    <mergeCell ref="C32:C35"/>
    <mergeCell ref="D32:E35"/>
    <mergeCell ref="G32:H32"/>
    <mergeCell ref="T32:U32"/>
    <mergeCell ref="V32:W32"/>
    <mergeCell ref="V35:W35"/>
    <mergeCell ref="A28:B31"/>
    <mergeCell ref="C28:C31"/>
    <mergeCell ref="D28:E31"/>
    <mergeCell ref="G28:H28"/>
    <mergeCell ref="T28:U28"/>
    <mergeCell ref="V28:W28"/>
    <mergeCell ref="G29:H29"/>
    <mergeCell ref="V29:W29"/>
    <mergeCell ref="G30:H30"/>
    <mergeCell ref="T30:U30"/>
    <mergeCell ref="D12:E15"/>
    <mergeCell ref="V12:W12"/>
    <mergeCell ref="G16:H16"/>
    <mergeCell ref="T16:U16"/>
    <mergeCell ref="G25:H25"/>
    <mergeCell ref="T25:U25"/>
    <mergeCell ref="V25:W25"/>
    <mergeCell ref="V16:W16"/>
    <mergeCell ref="V19:W19"/>
    <mergeCell ref="T20:U20"/>
    <mergeCell ref="A24:B27"/>
    <mergeCell ref="C24:C27"/>
    <mergeCell ref="D24:E27"/>
    <mergeCell ref="G24:H24"/>
    <mergeCell ref="G27:H27"/>
    <mergeCell ref="A12:B15"/>
    <mergeCell ref="A16:B19"/>
    <mergeCell ref="C16:C19"/>
    <mergeCell ref="D16:E19"/>
    <mergeCell ref="C12:C15"/>
    <mergeCell ref="B3:D3"/>
    <mergeCell ref="E3:G3"/>
    <mergeCell ref="H3:X3"/>
    <mergeCell ref="T11:U11"/>
    <mergeCell ref="A11:B11"/>
    <mergeCell ref="D11:F11"/>
    <mergeCell ref="Q8:Q10"/>
    <mergeCell ref="R6:R10"/>
    <mergeCell ref="S6:W6"/>
    <mergeCell ref="V7:W10"/>
    <mergeCell ref="A5:B10"/>
    <mergeCell ref="C5:C10"/>
    <mergeCell ref="D5:F10"/>
    <mergeCell ref="G12:H12"/>
    <mergeCell ref="T12:U12"/>
    <mergeCell ref="G13:H13"/>
    <mergeCell ref="T13:U13"/>
    <mergeCell ref="N8:N10"/>
    <mergeCell ref="S7:S10"/>
    <mergeCell ref="G5:H10"/>
    <mergeCell ref="I5:W5"/>
    <mergeCell ref="I6:I10"/>
    <mergeCell ref="J6:Q7"/>
    <mergeCell ref="O8:O10"/>
    <mergeCell ref="P8:P10"/>
    <mergeCell ref="T9:U10"/>
    <mergeCell ref="T7:U8"/>
    <mergeCell ref="J8:J10"/>
    <mergeCell ref="K8:L9"/>
    <mergeCell ref="M8:M10"/>
    <mergeCell ref="G11:H11"/>
    <mergeCell ref="V13:W13"/>
    <mergeCell ref="G14:H14"/>
    <mergeCell ref="T14:U14"/>
    <mergeCell ref="V14:W14"/>
    <mergeCell ref="G15:H15"/>
    <mergeCell ref="T15:U15"/>
    <mergeCell ref="V15:W15"/>
    <mergeCell ref="V11:W11"/>
    <mergeCell ref="V20:W20"/>
    <mergeCell ref="G17:H17"/>
    <mergeCell ref="T17:U17"/>
    <mergeCell ref="V17:W17"/>
    <mergeCell ref="G18:H18"/>
    <mergeCell ref="T18:U18"/>
    <mergeCell ref="V18:W18"/>
    <mergeCell ref="A1:X2"/>
    <mergeCell ref="G21:H21"/>
    <mergeCell ref="T21:U21"/>
    <mergeCell ref="V21:W21"/>
    <mergeCell ref="G22:H22"/>
    <mergeCell ref="T22:U22"/>
    <mergeCell ref="V22:W22"/>
    <mergeCell ref="G19:H19"/>
    <mergeCell ref="T19:U19"/>
    <mergeCell ref="G20:H20"/>
    <mergeCell ref="T26:U26"/>
    <mergeCell ref="T29:U29"/>
    <mergeCell ref="G34:H34"/>
    <mergeCell ref="V23:W23"/>
    <mergeCell ref="V24:W24"/>
    <mergeCell ref="V26:W26"/>
    <mergeCell ref="T27:U27"/>
    <mergeCell ref="V27:W27"/>
    <mergeCell ref="V30:W30"/>
    <mergeCell ref="A20:B23"/>
    <mergeCell ref="C20:C23"/>
    <mergeCell ref="D20:E23"/>
    <mergeCell ref="G23:H23"/>
    <mergeCell ref="T23:U23"/>
    <mergeCell ref="G37:H37"/>
    <mergeCell ref="T37:U37"/>
    <mergeCell ref="T24:U24"/>
    <mergeCell ref="A36:B39"/>
    <mergeCell ref="G26:H26"/>
    <mergeCell ref="C36:C39"/>
    <mergeCell ref="D36:E39"/>
    <mergeCell ref="A40:B43"/>
    <mergeCell ref="C40:C43"/>
    <mergeCell ref="D40:E43"/>
    <mergeCell ref="G40:H40"/>
    <mergeCell ref="G43:H43"/>
    <mergeCell ref="G38:H38"/>
    <mergeCell ref="G36:H36"/>
    <mergeCell ref="T40:U40"/>
    <mergeCell ref="V40:W40"/>
    <mergeCell ref="G41:H41"/>
    <mergeCell ref="T41:U41"/>
    <mergeCell ref="V41:W41"/>
    <mergeCell ref="G42:H42"/>
    <mergeCell ref="T42:U42"/>
    <mergeCell ref="V42:W42"/>
    <mergeCell ref="T43:U43"/>
    <mergeCell ref="V43:W43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A52:E55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</mergeCells>
  <printOptions horizontalCentered="1"/>
  <pageMargins left="0.7086614173228347" right="0.7086614173228347" top="0.8661417322834646" bottom="0.4724409448818898" header="0.31496062992125984" footer="0.31496062992125984"/>
  <pageSetup horizontalDpi="300" verticalDpi="300" orientation="landscape" paperSize="9" scale="73" r:id="rId1"/>
  <headerFooter>
    <oddHeader>&amp;R
Załącznik nr &amp;A
do uchwały Zarządu Powiatu w Opatowie Nr 34.84.2015
z dnia 28 października 2015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Q30" sqref="Q30"/>
    </sheetView>
  </sheetViews>
  <sheetFormatPr defaultColWidth="9.33203125" defaultRowHeight="12.75"/>
  <cols>
    <col min="1" max="1" width="5.66015625" style="11" customWidth="1"/>
    <col min="2" max="2" width="11" style="11" customWidth="1"/>
    <col min="3" max="3" width="8.66015625" style="11" customWidth="1"/>
    <col min="4" max="4" width="15" style="11" customWidth="1"/>
    <col min="5" max="5" width="16.83203125" style="11" customWidth="1"/>
    <col min="6" max="6" width="14.16015625" style="11" customWidth="1"/>
    <col min="7" max="7" width="14.33203125" style="11" customWidth="1"/>
    <col min="8" max="8" width="14.5" style="11" customWidth="1"/>
    <col min="9" max="9" width="7.33203125" style="11" customWidth="1"/>
    <col min="10" max="10" width="12.66015625" style="11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46"/>
    </row>
    <row r="2" spans="1:16" ht="18">
      <c r="A2" s="45"/>
      <c r="B2" s="45"/>
      <c r="C2" s="45"/>
      <c r="D2" s="45"/>
      <c r="E2" s="45"/>
      <c r="F2" s="45"/>
      <c r="G2" s="45"/>
      <c r="H2" s="44"/>
      <c r="I2" s="44"/>
      <c r="J2" s="44"/>
      <c r="K2" s="43"/>
      <c r="L2" s="43"/>
      <c r="M2" s="43"/>
      <c r="N2" s="43"/>
      <c r="O2" s="43"/>
      <c r="P2" s="43"/>
    </row>
    <row r="3" spans="1:16" s="30" customFormat="1" ht="18.75" customHeight="1">
      <c r="A3" s="8"/>
      <c r="B3" s="8"/>
      <c r="C3" s="8"/>
      <c r="D3" s="8"/>
      <c r="E3" s="8"/>
      <c r="F3" s="8"/>
      <c r="G3" s="7"/>
      <c r="H3" s="7"/>
      <c r="I3" s="7"/>
      <c r="J3" s="7"/>
      <c r="K3" s="7"/>
      <c r="L3" s="6"/>
      <c r="M3" s="6"/>
      <c r="N3" s="6"/>
      <c r="O3" s="6"/>
      <c r="P3" s="5" t="s">
        <v>55</v>
      </c>
    </row>
    <row r="4" spans="1:16" s="30" customFormat="1" ht="12.75">
      <c r="A4" s="89" t="s">
        <v>0</v>
      </c>
      <c r="B4" s="89" t="s">
        <v>1</v>
      </c>
      <c r="C4" s="89" t="s">
        <v>2</v>
      </c>
      <c r="D4" s="89" t="s">
        <v>63</v>
      </c>
      <c r="E4" s="92" t="s">
        <v>62</v>
      </c>
      <c r="F4" s="95" t="s">
        <v>25</v>
      </c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6" s="30" customFormat="1" ht="12.75">
      <c r="A5" s="90"/>
      <c r="B5" s="90"/>
      <c r="C5" s="90"/>
      <c r="D5" s="90"/>
      <c r="E5" s="93"/>
      <c r="F5" s="92" t="s">
        <v>54</v>
      </c>
      <c r="G5" s="98" t="s">
        <v>25</v>
      </c>
      <c r="H5" s="98"/>
      <c r="I5" s="98"/>
      <c r="J5" s="98"/>
      <c r="K5" s="98"/>
      <c r="L5" s="92" t="s">
        <v>53</v>
      </c>
      <c r="M5" s="99" t="s">
        <v>25</v>
      </c>
      <c r="N5" s="100"/>
      <c r="O5" s="100"/>
      <c r="P5" s="101"/>
    </row>
    <row r="6" spans="1:16" s="30" customFormat="1" ht="25.5" customHeight="1">
      <c r="A6" s="90"/>
      <c r="B6" s="90"/>
      <c r="C6" s="90"/>
      <c r="D6" s="90"/>
      <c r="E6" s="93"/>
      <c r="F6" s="93"/>
      <c r="G6" s="95" t="s">
        <v>52</v>
      </c>
      <c r="H6" s="97"/>
      <c r="I6" s="92" t="s">
        <v>51</v>
      </c>
      <c r="J6" s="92" t="s">
        <v>50</v>
      </c>
      <c r="K6" s="92" t="s">
        <v>49</v>
      </c>
      <c r="L6" s="93"/>
      <c r="M6" s="95" t="s">
        <v>27</v>
      </c>
      <c r="N6" s="42" t="s">
        <v>28</v>
      </c>
      <c r="O6" s="98" t="s">
        <v>48</v>
      </c>
      <c r="P6" s="98" t="s">
        <v>61</v>
      </c>
    </row>
    <row r="7" spans="1:16" s="30" customFormat="1" ht="84">
      <c r="A7" s="91"/>
      <c r="B7" s="91"/>
      <c r="C7" s="91"/>
      <c r="D7" s="91"/>
      <c r="E7" s="94"/>
      <c r="F7" s="94"/>
      <c r="G7" s="9" t="s">
        <v>35</v>
      </c>
      <c r="H7" s="9" t="s">
        <v>47</v>
      </c>
      <c r="I7" s="94"/>
      <c r="J7" s="94"/>
      <c r="K7" s="94"/>
      <c r="L7" s="94"/>
      <c r="M7" s="98"/>
      <c r="N7" s="41" t="s">
        <v>32</v>
      </c>
      <c r="O7" s="98"/>
      <c r="P7" s="98"/>
    </row>
    <row r="8" spans="1:16" s="30" customFormat="1" ht="10.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16" s="30" customFormat="1" ht="13.5">
      <c r="A9" s="39" t="s">
        <v>60</v>
      </c>
      <c r="B9" s="38"/>
      <c r="C9" s="37"/>
      <c r="D9" s="27">
        <f>SUM(D10:D13)</f>
        <v>29817</v>
      </c>
      <c r="E9" s="27">
        <f>SUM(E10:E13)</f>
        <v>29817</v>
      </c>
      <c r="F9" s="27">
        <f>SUM(F10:F13)</f>
        <v>10000</v>
      </c>
      <c r="G9" s="27">
        <f>SUM(G10:G13)</f>
        <v>0</v>
      </c>
      <c r="H9" s="27">
        <f>SUM(H10:H13)</f>
        <v>10000</v>
      </c>
      <c r="I9" s="27">
        <f>I11+I13</f>
        <v>0</v>
      </c>
      <c r="J9" s="27">
        <f>J11+J13</f>
        <v>0</v>
      </c>
      <c r="K9" s="27">
        <f>K11+K13</f>
        <v>0</v>
      </c>
      <c r="L9" s="27">
        <f>SUM(L10:L13)</f>
        <v>19817</v>
      </c>
      <c r="M9" s="27">
        <f>SUM(M10:M13)</f>
        <v>19817</v>
      </c>
      <c r="N9" s="27">
        <f>SUM(N10:N13)</f>
        <v>16022</v>
      </c>
      <c r="O9" s="27">
        <f>O11+O13</f>
        <v>0</v>
      </c>
      <c r="P9" s="27">
        <f>P11+P13</f>
        <v>0</v>
      </c>
    </row>
    <row r="10" spans="1:16" s="30" customFormat="1" ht="12.75">
      <c r="A10" s="36" t="s">
        <v>60</v>
      </c>
      <c r="B10" s="4" t="s">
        <v>59</v>
      </c>
      <c r="C10" s="35">
        <v>2110</v>
      </c>
      <c r="D10" s="34">
        <v>10000</v>
      </c>
      <c r="E10" s="17">
        <f>F10+L10</f>
        <v>10000</v>
      </c>
      <c r="F10" s="17">
        <f>H10</f>
        <v>10000</v>
      </c>
      <c r="G10" s="16">
        <v>0</v>
      </c>
      <c r="H10" s="16">
        <v>10000</v>
      </c>
      <c r="I10" s="15">
        <v>0</v>
      </c>
      <c r="J10" s="15">
        <v>0</v>
      </c>
      <c r="K10" s="15">
        <f>-T10</f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8" s="30" customFormat="1" ht="12.75">
      <c r="A11" s="36"/>
      <c r="B11" s="4"/>
      <c r="C11" s="35">
        <v>6410</v>
      </c>
      <c r="D11" s="34">
        <v>3795</v>
      </c>
      <c r="E11" s="34">
        <f>F11+L11</f>
        <v>3795</v>
      </c>
      <c r="F11" s="34">
        <f>H11</f>
        <v>0</v>
      </c>
      <c r="G11" s="15">
        <v>0</v>
      </c>
      <c r="H11" s="15">
        <v>0</v>
      </c>
      <c r="I11" s="15">
        <v>0</v>
      </c>
      <c r="J11" s="15">
        <v>0</v>
      </c>
      <c r="K11" s="15">
        <f>-T11</f>
        <v>0</v>
      </c>
      <c r="L11" s="15">
        <v>3795</v>
      </c>
      <c r="M11" s="15">
        <v>3795</v>
      </c>
      <c r="N11" s="15">
        <v>0</v>
      </c>
      <c r="O11" s="15">
        <v>0</v>
      </c>
      <c r="P11" s="15">
        <v>0</v>
      </c>
      <c r="Q11" s="25"/>
      <c r="R11" s="25"/>
    </row>
    <row r="12" spans="1:18" s="30" customFormat="1" ht="12.75">
      <c r="A12" s="36"/>
      <c r="B12" s="4"/>
      <c r="C12" s="35">
        <v>6417</v>
      </c>
      <c r="D12" s="34">
        <v>12016</v>
      </c>
      <c r="E12" s="34">
        <f>F12+L12</f>
        <v>12016</v>
      </c>
      <c r="F12" s="34">
        <f>K12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12016</v>
      </c>
      <c r="M12" s="15">
        <v>12016</v>
      </c>
      <c r="N12" s="15">
        <v>12016</v>
      </c>
      <c r="O12" s="15">
        <v>0</v>
      </c>
      <c r="P12" s="15">
        <v>0</v>
      </c>
      <c r="Q12" s="25"/>
      <c r="R12" s="25"/>
    </row>
    <row r="13" spans="1:18" s="30" customFormat="1" ht="12.75">
      <c r="A13" s="36"/>
      <c r="B13" s="4"/>
      <c r="C13" s="35">
        <v>6419</v>
      </c>
      <c r="D13" s="34">
        <v>4006</v>
      </c>
      <c r="E13" s="34">
        <f>F13+L13</f>
        <v>4006</v>
      </c>
      <c r="F13" s="34">
        <f>K13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4006</v>
      </c>
      <c r="M13" s="15">
        <v>4006</v>
      </c>
      <c r="N13" s="15">
        <v>4006</v>
      </c>
      <c r="O13" s="15">
        <v>0</v>
      </c>
      <c r="P13" s="15">
        <v>0</v>
      </c>
      <c r="Q13" s="25"/>
      <c r="R13" s="25"/>
    </row>
    <row r="14" spans="1:16" s="30" customFormat="1" ht="13.5">
      <c r="A14" s="33" t="s">
        <v>58</v>
      </c>
      <c r="B14" s="32"/>
      <c r="C14" s="22"/>
      <c r="D14" s="28">
        <f aca="true" t="shared" si="0" ref="D14:M14">SUM(D15)</f>
        <v>89000</v>
      </c>
      <c r="E14" s="28">
        <f t="shared" si="0"/>
        <v>89000</v>
      </c>
      <c r="F14" s="28">
        <f t="shared" si="0"/>
        <v>89000</v>
      </c>
      <c r="G14" s="28">
        <f t="shared" si="0"/>
        <v>25000</v>
      </c>
      <c r="H14" s="28">
        <f t="shared" si="0"/>
        <v>64000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v>0</v>
      </c>
      <c r="O14" s="27">
        <f>SUM(O15)</f>
        <v>0</v>
      </c>
      <c r="P14" s="27">
        <f>SUM(P15)</f>
        <v>0</v>
      </c>
    </row>
    <row r="15" spans="1:18" s="30" customFormat="1" ht="12.75">
      <c r="A15" s="20">
        <v>700</v>
      </c>
      <c r="B15" s="19">
        <v>70005</v>
      </c>
      <c r="C15" s="18">
        <v>2110</v>
      </c>
      <c r="D15" s="17">
        <v>89000</v>
      </c>
      <c r="E15" s="17">
        <f>SUM(F15)</f>
        <v>89000</v>
      </c>
      <c r="F15" s="17">
        <f>SUM(G15:H15)</f>
        <v>89000</v>
      </c>
      <c r="G15" s="16">
        <v>25000</v>
      </c>
      <c r="H15" s="16">
        <v>64000</v>
      </c>
      <c r="I15" s="16">
        <v>0</v>
      </c>
      <c r="J15" s="16">
        <v>0</v>
      </c>
      <c r="K15" s="15">
        <v>0</v>
      </c>
      <c r="L15" s="15">
        <v>0</v>
      </c>
      <c r="M15" s="15">
        <v>0</v>
      </c>
      <c r="N15" s="15">
        <f>SUM(O15+Q15+R15)</f>
        <v>0</v>
      </c>
      <c r="O15" s="15">
        <v>0</v>
      </c>
      <c r="P15" s="15">
        <v>0</v>
      </c>
      <c r="Q15" s="25"/>
      <c r="R15" s="25"/>
    </row>
    <row r="16" spans="1:18" s="30" customFormat="1" ht="13.5">
      <c r="A16" s="24">
        <v>710</v>
      </c>
      <c r="B16" s="29"/>
      <c r="C16" s="22"/>
      <c r="D16" s="28">
        <f aca="true" t="shared" si="1" ref="D16:P16">SUM(D17:D19)</f>
        <v>350600</v>
      </c>
      <c r="E16" s="28">
        <f t="shared" si="1"/>
        <v>350600</v>
      </c>
      <c r="F16" s="28">
        <f t="shared" si="1"/>
        <v>350600</v>
      </c>
      <c r="G16" s="28">
        <f t="shared" si="1"/>
        <v>221454</v>
      </c>
      <c r="H16" s="28">
        <f t="shared" si="1"/>
        <v>128747</v>
      </c>
      <c r="I16" s="28">
        <f t="shared" si="1"/>
        <v>0</v>
      </c>
      <c r="J16" s="28">
        <f t="shared" si="1"/>
        <v>399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31"/>
      <c r="R16" s="31"/>
    </row>
    <row r="17" spans="1:18" s="30" customFormat="1" ht="12.75">
      <c r="A17" s="20">
        <v>710</v>
      </c>
      <c r="B17" s="19">
        <v>71013</v>
      </c>
      <c r="C17" s="18">
        <v>2110</v>
      </c>
      <c r="D17" s="17">
        <v>40000</v>
      </c>
      <c r="E17" s="17">
        <f>SUM(F17)</f>
        <v>40000</v>
      </c>
      <c r="F17" s="17">
        <f>SUM(H17)</f>
        <v>40000</v>
      </c>
      <c r="G17" s="16">
        <v>0</v>
      </c>
      <c r="H17" s="16">
        <v>40000</v>
      </c>
      <c r="I17" s="16">
        <v>0</v>
      </c>
      <c r="J17" s="16">
        <v>0</v>
      </c>
      <c r="K17" s="15">
        <v>0</v>
      </c>
      <c r="L17" s="15">
        <v>0</v>
      </c>
      <c r="M17" s="15">
        <v>0</v>
      </c>
      <c r="N17" s="15">
        <f>SUM(O17+Q17+R17)</f>
        <v>0</v>
      </c>
      <c r="O17" s="15">
        <v>0</v>
      </c>
      <c r="P17" s="15">
        <v>0</v>
      </c>
      <c r="Q17" s="25"/>
      <c r="R17" s="25"/>
    </row>
    <row r="18" spans="1:16" s="30" customFormat="1" ht="12.75">
      <c r="A18" s="20">
        <v>710</v>
      </c>
      <c r="B18" s="19">
        <v>71014</v>
      </c>
      <c r="C18" s="18">
        <v>2110</v>
      </c>
      <c r="D18" s="17">
        <v>45000</v>
      </c>
      <c r="E18" s="17">
        <f>SUM(N18+F18)</f>
        <v>45000</v>
      </c>
      <c r="F18" s="17">
        <f>SUM(G18:K18)</f>
        <v>45000</v>
      </c>
      <c r="G18" s="16">
        <v>0</v>
      </c>
      <c r="H18" s="16">
        <v>45000</v>
      </c>
      <c r="I18" s="16">
        <v>0</v>
      </c>
      <c r="J18" s="16">
        <v>0</v>
      </c>
      <c r="K18" s="15">
        <v>0</v>
      </c>
      <c r="L18" s="15">
        <v>0</v>
      </c>
      <c r="M18" s="15">
        <v>0</v>
      </c>
      <c r="N18" s="15">
        <f>SUM(O18+Q18+R18)</f>
        <v>0</v>
      </c>
      <c r="O18" s="15">
        <v>0</v>
      </c>
      <c r="P18" s="15">
        <v>0</v>
      </c>
    </row>
    <row r="19" spans="1:16" s="30" customFormat="1" ht="12.75">
      <c r="A19" s="20">
        <v>710</v>
      </c>
      <c r="B19" s="19">
        <v>71015</v>
      </c>
      <c r="C19" s="18">
        <v>2110</v>
      </c>
      <c r="D19" s="17">
        <v>265600</v>
      </c>
      <c r="E19" s="17">
        <f>SUM(F19)</f>
        <v>265600</v>
      </c>
      <c r="F19" s="17">
        <f>SUM(G19:K19)</f>
        <v>265600</v>
      </c>
      <c r="G19" s="16">
        <v>221454</v>
      </c>
      <c r="H19" s="16">
        <v>43747</v>
      </c>
      <c r="I19" s="16">
        <v>0</v>
      </c>
      <c r="J19" s="16">
        <v>399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30" customFormat="1" ht="13.5">
      <c r="A20" s="24">
        <v>750</v>
      </c>
      <c r="B20" s="29"/>
      <c r="C20" s="22"/>
      <c r="D20" s="28">
        <f aca="true" t="shared" si="2" ref="D20:P20">SUM(D21:D22)</f>
        <v>138110</v>
      </c>
      <c r="E20" s="28">
        <f t="shared" si="2"/>
        <v>138110</v>
      </c>
      <c r="F20" s="28">
        <f t="shared" si="2"/>
        <v>138110</v>
      </c>
      <c r="G20" s="28">
        <f t="shared" si="2"/>
        <v>132427</v>
      </c>
      <c r="H20" s="28">
        <f t="shared" si="2"/>
        <v>5683</v>
      </c>
      <c r="I20" s="28">
        <f t="shared" si="2"/>
        <v>0</v>
      </c>
      <c r="J20" s="28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</row>
    <row r="21" spans="1:16" s="30" customFormat="1" ht="12.75">
      <c r="A21" s="20">
        <v>750</v>
      </c>
      <c r="B21" s="19">
        <v>75011</v>
      </c>
      <c r="C21" s="18">
        <v>2110</v>
      </c>
      <c r="D21" s="17">
        <v>123341</v>
      </c>
      <c r="E21" s="17">
        <f>SUM(N21+F21)</f>
        <v>123341</v>
      </c>
      <c r="F21" s="17">
        <f>SUM(G21:K21)</f>
        <v>123341</v>
      </c>
      <c r="G21" s="16">
        <v>123341</v>
      </c>
      <c r="H21" s="16">
        <v>0</v>
      </c>
      <c r="I21" s="16">
        <v>0</v>
      </c>
      <c r="J21" s="16">
        <v>0</v>
      </c>
      <c r="K21" s="15">
        <v>0</v>
      </c>
      <c r="L21" s="15">
        <v>0</v>
      </c>
      <c r="M21" s="15">
        <v>0</v>
      </c>
      <c r="N21" s="15">
        <f>SUM(O21+Q21+R21)</f>
        <v>0</v>
      </c>
      <c r="O21" s="15">
        <v>0</v>
      </c>
      <c r="P21" s="15">
        <v>0</v>
      </c>
    </row>
    <row r="22" spans="1:16" s="30" customFormat="1" ht="12.75">
      <c r="A22" s="20">
        <v>750</v>
      </c>
      <c r="B22" s="19">
        <v>75045</v>
      </c>
      <c r="C22" s="18">
        <v>2110</v>
      </c>
      <c r="D22" s="17">
        <v>14769</v>
      </c>
      <c r="E22" s="17">
        <v>14769</v>
      </c>
      <c r="F22" s="17">
        <f>SUM(G22:H22)</f>
        <v>14769</v>
      </c>
      <c r="G22" s="16">
        <v>9086</v>
      </c>
      <c r="H22" s="16">
        <v>5683</v>
      </c>
      <c r="I22" s="16">
        <v>0</v>
      </c>
      <c r="J22" s="16">
        <v>0</v>
      </c>
      <c r="K22" s="15">
        <v>0</v>
      </c>
      <c r="L22" s="15">
        <v>0</v>
      </c>
      <c r="M22" s="15">
        <v>0</v>
      </c>
      <c r="N22" s="15">
        <f>SUM(O22+Q22+R22)</f>
        <v>0</v>
      </c>
      <c r="O22" s="15">
        <v>0</v>
      </c>
      <c r="P22" s="15">
        <v>0</v>
      </c>
    </row>
    <row r="23" spans="1:16" s="26" customFormat="1" ht="14.25" customHeight="1">
      <c r="A23" s="24">
        <v>754</v>
      </c>
      <c r="B23" s="29"/>
      <c r="C23" s="22"/>
      <c r="D23" s="28">
        <f>SUM(D24:D24)</f>
        <v>3460856</v>
      </c>
      <c r="E23" s="28">
        <f>E24</f>
        <v>3460856</v>
      </c>
      <c r="F23" s="28">
        <f aca="true" t="shared" si="3" ref="F23:K23">SUM(F24)</f>
        <v>3454592</v>
      </c>
      <c r="G23" s="28">
        <f t="shared" si="3"/>
        <v>2873403</v>
      </c>
      <c r="H23" s="28">
        <f t="shared" si="3"/>
        <v>403589</v>
      </c>
      <c r="I23" s="28">
        <f t="shared" si="3"/>
        <v>0</v>
      </c>
      <c r="J23" s="28">
        <f t="shared" si="3"/>
        <v>177600</v>
      </c>
      <c r="K23" s="28">
        <f t="shared" si="3"/>
        <v>0</v>
      </c>
      <c r="L23" s="28">
        <f>SUM(L24:L24)</f>
        <v>6264</v>
      </c>
      <c r="M23" s="28">
        <f>SUM(M24:M24)</f>
        <v>6264</v>
      </c>
      <c r="N23" s="28">
        <f>SUM(N24)</f>
        <v>0</v>
      </c>
      <c r="O23" s="28">
        <f>SUM(O24)</f>
        <v>0</v>
      </c>
      <c r="P23" s="28">
        <f>SUM(P24)</f>
        <v>0</v>
      </c>
    </row>
    <row r="24" spans="1:16" ht="12.75" customHeight="1">
      <c r="A24" s="20">
        <v>754</v>
      </c>
      <c r="B24" s="19">
        <v>75411</v>
      </c>
      <c r="C24" s="18">
        <v>2110</v>
      </c>
      <c r="D24" s="17">
        <v>3460856</v>
      </c>
      <c r="E24" s="17">
        <f>SUM(F24+L24)</f>
        <v>3460856</v>
      </c>
      <c r="F24" s="17">
        <f>SUM(G24:J24)</f>
        <v>3454592</v>
      </c>
      <c r="G24" s="16">
        <v>2873403</v>
      </c>
      <c r="H24" s="16">
        <v>403589</v>
      </c>
      <c r="I24" s="16">
        <v>0</v>
      </c>
      <c r="J24" s="16">
        <v>177600</v>
      </c>
      <c r="K24" s="16">
        <v>0</v>
      </c>
      <c r="L24" s="16">
        <v>6264</v>
      </c>
      <c r="M24" s="16">
        <v>6264</v>
      </c>
      <c r="N24" s="16">
        <f>SUM(O24+Q24+R24)</f>
        <v>0</v>
      </c>
      <c r="O24" s="16">
        <v>0</v>
      </c>
      <c r="P24" s="16"/>
    </row>
    <row r="25" spans="1:16" ht="12.75" customHeight="1">
      <c r="A25" s="24">
        <v>801</v>
      </c>
      <c r="B25" s="29"/>
      <c r="C25" s="22"/>
      <c r="D25" s="28">
        <f>SUM(D26:D27)</f>
        <v>1875</v>
      </c>
      <c r="E25" s="28">
        <f>SUM(E26:E27)</f>
        <v>1875</v>
      </c>
      <c r="F25" s="28">
        <f>SUM(F26:F27)</f>
        <v>1875</v>
      </c>
      <c r="G25" s="28">
        <f>SUM(G26:G27)</f>
        <v>0</v>
      </c>
      <c r="H25" s="28">
        <f>SUM(H26:H27)</f>
        <v>1875</v>
      </c>
      <c r="I25" s="28">
        <f>SUM(I26)</f>
        <v>0</v>
      </c>
      <c r="J25" s="28">
        <f>SUM(J26:J27)</f>
        <v>0</v>
      </c>
      <c r="K25" s="28">
        <f>SUM(K26)</f>
        <v>0</v>
      </c>
      <c r="L25" s="28">
        <f>SUM(L26:L26)</f>
        <v>0</v>
      </c>
      <c r="M25" s="28">
        <f>SUM(M26:M26)</f>
        <v>0</v>
      </c>
      <c r="N25" s="28">
        <f>SUM(N26)</f>
        <v>0</v>
      </c>
      <c r="O25" s="28">
        <f>SUM(O26)</f>
        <v>0</v>
      </c>
      <c r="P25" s="28">
        <f>SUM(P26)</f>
        <v>0</v>
      </c>
    </row>
    <row r="26" spans="1:16" ht="12.75" customHeight="1">
      <c r="A26" s="20">
        <v>801</v>
      </c>
      <c r="B26" s="19">
        <v>80102</v>
      </c>
      <c r="C26" s="18">
        <v>2110</v>
      </c>
      <c r="D26" s="17">
        <v>1075</v>
      </c>
      <c r="E26" s="17">
        <f>SUM(F26)</f>
        <v>1075</v>
      </c>
      <c r="F26" s="17">
        <f>SUM(G26:J26)</f>
        <v>1075</v>
      </c>
      <c r="G26" s="16">
        <v>0</v>
      </c>
      <c r="H26" s="16">
        <v>1075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>SUM(O26+Q26+R26)</f>
        <v>0</v>
      </c>
      <c r="O26" s="16">
        <v>0</v>
      </c>
      <c r="P26" s="16"/>
    </row>
    <row r="27" spans="1:16" ht="12.75" customHeight="1">
      <c r="A27" s="20">
        <v>801</v>
      </c>
      <c r="B27" s="19">
        <v>80111</v>
      </c>
      <c r="C27" s="18">
        <v>2110</v>
      </c>
      <c r="D27" s="17">
        <v>800</v>
      </c>
      <c r="E27" s="17">
        <f>SUM(F27)</f>
        <v>800</v>
      </c>
      <c r="F27" s="17">
        <f>SUM(G27:J27)</f>
        <v>800</v>
      </c>
      <c r="G27" s="16">
        <v>0</v>
      </c>
      <c r="H27" s="16">
        <v>800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>SUM(O27+Q27+R27)</f>
        <v>0</v>
      </c>
      <c r="O27" s="16">
        <v>0</v>
      </c>
      <c r="P27" s="16"/>
    </row>
    <row r="28" spans="1:16" ht="13.5">
      <c r="A28" s="24">
        <v>851</v>
      </c>
      <c r="B28" s="23"/>
      <c r="C28" s="22"/>
      <c r="D28" s="21">
        <f>D29</f>
        <v>3150285</v>
      </c>
      <c r="E28" s="21">
        <f aca="true" t="shared" si="4" ref="E28:P28">SUM(E29)</f>
        <v>3150285</v>
      </c>
      <c r="F28" s="21">
        <f t="shared" si="4"/>
        <v>3150285</v>
      </c>
      <c r="G28" s="21">
        <f t="shared" si="4"/>
        <v>0</v>
      </c>
      <c r="H28" s="21">
        <f t="shared" si="4"/>
        <v>3150285</v>
      </c>
      <c r="I28" s="21">
        <f t="shared" si="4"/>
        <v>0</v>
      </c>
      <c r="J28" s="21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 t="shared" si="4"/>
        <v>0</v>
      </c>
      <c r="P28" s="14">
        <f t="shared" si="4"/>
        <v>0</v>
      </c>
    </row>
    <row r="29" spans="1:17" ht="12.75">
      <c r="A29" s="20">
        <v>851</v>
      </c>
      <c r="B29" s="19">
        <v>85156</v>
      </c>
      <c r="C29" s="18">
        <v>2110</v>
      </c>
      <c r="D29" s="16">
        <v>3150285</v>
      </c>
      <c r="E29" s="17">
        <f>SUM(H29)</f>
        <v>3150285</v>
      </c>
      <c r="F29" s="17">
        <f>SUM(H29)</f>
        <v>3150285</v>
      </c>
      <c r="G29" s="16">
        <v>0</v>
      </c>
      <c r="H29" s="16">
        <v>3150285</v>
      </c>
      <c r="I29" s="16">
        <v>0</v>
      </c>
      <c r="J29" s="16">
        <v>0</v>
      </c>
      <c r="K29" s="15">
        <v>0</v>
      </c>
      <c r="L29" s="15">
        <v>0</v>
      </c>
      <c r="M29" s="15">
        <v>0</v>
      </c>
      <c r="N29" s="15">
        <f>SUM(O29+Q29+R29)</f>
        <v>0</v>
      </c>
      <c r="O29" s="15">
        <v>0</v>
      </c>
      <c r="P29" s="15">
        <v>0</v>
      </c>
      <c r="Q29" s="25"/>
    </row>
    <row r="30" spans="1:16" ht="13.5">
      <c r="A30" s="24">
        <v>853</v>
      </c>
      <c r="B30" s="23"/>
      <c r="C30" s="22"/>
      <c r="D30" s="21">
        <f>SUM(D31)</f>
        <v>414630</v>
      </c>
      <c r="E30" s="21">
        <f>E31</f>
        <v>414630</v>
      </c>
      <c r="F30" s="21">
        <f>F31</f>
        <v>414630</v>
      </c>
      <c r="G30" s="21">
        <f>G31</f>
        <v>346229</v>
      </c>
      <c r="H30" s="21">
        <f>H31</f>
        <v>68401</v>
      </c>
      <c r="I30" s="21">
        <f aca="true" t="shared" si="5" ref="I30:P30">SUM(I31)</f>
        <v>0</v>
      </c>
      <c r="J30" s="21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</row>
    <row r="31" spans="1:16" ht="12.75">
      <c r="A31" s="20">
        <v>853</v>
      </c>
      <c r="B31" s="19">
        <v>85321</v>
      </c>
      <c r="C31" s="18">
        <v>2110</v>
      </c>
      <c r="D31" s="16">
        <v>414630</v>
      </c>
      <c r="E31" s="17">
        <f>SUM(H31+G31+E36)</f>
        <v>414630</v>
      </c>
      <c r="F31" s="16">
        <f>SUM(G31:K31)</f>
        <v>414630</v>
      </c>
      <c r="G31" s="16">
        <v>346229</v>
      </c>
      <c r="H31" s="16">
        <v>68401</v>
      </c>
      <c r="I31" s="16">
        <v>0</v>
      </c>
      <c r="J31" s="16">
        <v>0</v>
      </c>
      <c r="K31" s="15">
        <v>0</v>
      </c>
      <c r="L31" s="15">
        <v>0</v>
      </c>
      <c r="M31" s="15">
        <f>SUM(N31+P31+Q31)</f>
        <v>0</v>
      </c>
      <c r="N31" s="15">
        <v>0</v>
      </c>
      <c r="O31" s="15">
        <v>0</v>
      </c>
      <c r="P31" s="15">
        <v>0</v>
      </c>
    </row>
    <row r="32" spans="1:16" ht="14.25">
      <c r="A32" s="87" t="s">
        <v>46</v>
      </c>
      <c r="B32" s="87"/>
      <c r="C32" s="87"/>
      <c r="D32" s="14">
        <f>SUM(D9+D14+D16+D20+D23+D25+D28+D30)</f>
        <v>7635173</v>
      </c>
      <c r="E32" s="14">
        <f>SUM(E9+E14+E16+E20+E23+E25+E28+E30)</f>
        <v>7635173</v>
      </c>
      <c r="F32" s="14">
        <f>SUM(F9+F14+F16+F20+F23+F25+F28+F30)</f>
        <v>7609092</v>
      </c>
      <c r="G32" s="14">
        <f>SUM(G9+G14+G16+G20+G23+G25+G28+G30)</f>
        <v>3598513</v>
      </c>
      <c r="H32" s="14">
        <f>SUM(H9+H14+H16+H20+H23+H25+H28+H30)</f>
        <v>3832580</v>
      </c>
      <c r="I32" s="14">
        <f>SUM(I9+I14+I16+I20+I23+I28+I30)</f>
        <v>0</v>
      </c>
      <c r="J32" s="14">
        <f>SUM(J9+J14+J16+J20+J23+J25+J28+J30)</f>
        <v>177999</v>
      </c>
      <c r="K32" s="14">
        <f>SUM(K9+K14+K16+K20+K23+K28+K30)</f>
        <v>0</v>
      </c>
      <c r="L32" s="14">
        <f>SUM(L9+L14+L16+L20+L23+L25+L28+L30)</f>
        <v>26081</v>
      </c>
      <c r="M32" s="14">
        <f>SUM(M9+M14+M16+M20+M23+M25+M28+M30)</f>
        <v>26081</v>
      </c>
      <c r="N32" s="14">
        <f>SUM(N9+N14+N16+N20+N23+N25+N28+N30)</f>
        <v>16022</v>
      </c>
      <c r="O32" s="14">
        <f>SUM(O9+O14+O16+O20+O23+O28+O30)</f>
        <v>0</v>
      </c>
      <c r="P32" s="14">
        <f>SUM(P9+P14+P16+P20+P23+P28+P30)</f>
        <v>0</v>
      </c>
    </row>
    <row r="33" ht="12.75">
      <c r="E33" s="13"/>
    </row>
    <row r="35" spans="7:8" ht="12.75">
      <c r="G35" s="12"/>
      <c r="H35" s="12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34.84.2015
z dnia 28 października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Zdyb</cp:lastModifiedBy>
  <cp:lastPrinted>2015-10-28T07:45:27Z</cp:lastPrinted>
  <dcterms:modified xsi:type="dcterms:W3CDTF">2015-10-28T08:17:52Z</dcterms:modified>
  <cp:category/>
  <cp:version/>
  <cp:contentType/>
  <cp:contentStatus/>
</cp:coreProperties>
</file>