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<sst xmlns="http://schemas.openxmlformats.org/spreadsheetml/2006/main" count="329" uniqueCount="184">
  <si>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</si>
  <si>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</si>
  <si>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</si>
  <si>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</si>
  <si>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</si>
  <si>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</si>
  <si>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</si>
  <si>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</si>
  <si>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</si>
  <si>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</si>
  <si>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</si>
  <si>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</si>
  <si>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</si>
  <si>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</si>
  <si>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</si>
  <si>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</si>
  <si>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</si>
  <si>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</si>
  <si>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</si>
  <si>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</si>
  <si>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</si>
  <si>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</si>
  <si>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</si>
  <si>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</si>
  <si>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</si>
  <si>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</si>
  <si>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Zmiany w planie wydatków budżetowych w 2014 roku</t>
  </si>
  <si>
    <t>Pomoc społeczna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</si>
  <si>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</si>
  <si>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</si>
  <si>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</si>
  <si>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</si>
  <si>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</si>
  <si>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</si>
  <si>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</si>
  <si>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</si>
  <si>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</si>
  <si>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</si>
  <si>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</si>
  <si>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</si>
  <si>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</si>
  <si>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2014 r.</t>
  </si>
  <si>
    <t>Dotacje ogółem</t>
  </si>
  <si>
    <t>w  złotych</t>
  </si>
  <si>
    <t>Dochody i wydatki związane z realizacją zadań z zakresu administracji rządowej i innych zadań zleconych odrębnymi ustawami w  2014 r.</t>
  </si>
  <si>
    <t>Działalność usługowa</t>
  </si>
  <si>
    <t>Nadzór budowlany</t>
  </si>
  <si>
    <t>Oświata i wychowanie</t>
  </si>
  <si>
    <t>Gimnazja specjalne</t>
  </si>
  <si>
    <t>Szkoły zawodowe</t>
  </si>
  <si>
    <t>Edukacyjna opieka wychowawcza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</si>
  <si>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</si>
  <si>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</si>
  <si>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</si>
  <si>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</si>
  <si>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</si>
  <si>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</si>
  <si>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</si>
  <si>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
B. 
C.
D. </t>
  </si>
  <si>
    <t>Zakup sprzętu do zimowego utrzymania dróg powiatowych (piaskarki oraz pług strzałowy)</t>
  </si>
  <si>
    <t>24.</t>
  </si>
  <si>
    <t xml:space="preserve">A. 349.167     
B. 
C.
D. </t>
  </si>
  <si>
    <t>Przebudowa drogi powiatowej nr 0699T Opatów-Kornacice - dr.kraj Nr 9 w m. Opatów i w m. Kornacice w km 0+900 - 3+200 i w km 3+850 - 4+774 o łącznej dł.odc.3,224 km</t>
  </si>
  <si>
    <t>23.</t>
  </si>
  <si>
    <t>Specjalny Ośrodek Szkolno - Wychowawczy w Dębnie</t>
  </si>
  <si>
    <t xml:space="preserve">A.     
B. 
C.
D. </t>
  </si>
  <si>
    <t>Zakup altany drewnianej</t>
  </si>
  <si>
    <t>22.</t>
  </si>
  <si>
    <t>Specjalny Ośrodek Szkolno - Wychowawczy w Sulejowie</t>
  </si>
  <si>
    <t>Zakup samochodu-mikrobus z 9 miejscami do przewozu osób niepełnosprawnych</t>
  </si>
  <si>
    <t>21.</t>
  </si>
  <si>
    <t>Budowa oczyszczalni ścieków dla jednostki</t>
  </si>
  <si>
    <t>20.</t>
  </si>
  <si>
    <t>Zakup zmywarki i patelni elektrycznej</t>
  </si>
  <si>
    <t>19.</t>
  </si>
  <si>
    <t>Zakup schodołazu dla osób niepełnosprawnych</t>
  </si>
  <si>
    <t>18.</t>
  </si>
  <si>
    <t>Dom Pomocy Społecznej w Sobowie</t>
  </si>
  <si>
    <t xml:space="preserve">A.      
B. 
C.
D. </t>
  </si>
  <si>
    <t>Zakup zmywarki</t>
  </si>
  <si>
    <t>17.</t>
  </si>
  <si>
    <t>16.</t>
  </si>
  <si>
    <t>Zakup samochodu dostawczego</t>
  </si>
  <si>
    <t>15.</t>
  </si>
  <si>
    <t>Założenie monitoringu</t>
  </si>
  <si>
    <t>14.</t>
  </si>
  <si>
    <t xml:space="preserve">Wykonanie projektu na budowę dźwigu w budynku żeńskim i podniesienie wysokości dźwigu o jeden przystanek w budynku męskim </t>
  </si>
  <si>
    <t>13.</t>
  </si>
  <si>
    <t>12.</t>
  </si>
  <si>
    <t xml:space="preserve">Wykonanie dokumentacji na rozbudowę DPS w Sobowie Filia w Suchodółce </t>
  </si>
  <si>
    <t>11.</t>
  </si>
  <si>
    <t>Starostwo Powiatowe w Opatowie</t>
  </si>
  <si>
    <t xml:space="preserve">A.      
B.
C.
D. </t>
  </si>
  <si>
    <t>Objęcie udziałów - TOP MEDICUS Sp. z o.o.</t>
  </si>
  <si>
    <t>10.</t>
  </si>
  <si>
    <t xml:space="preserve"> </t>
  </si>
  <si>
    <t>Zakup sprzętu medycznego</t>
  </si>
  <si>
    <t>9.</t>
  </si>
  <si>
    <t>Komenda Powiatowa Państwowej Straży Pożarnej w Opatowie</t>
  </si>
  <si>
    <t xml:space="preserve">A. 71 475     
B.
C.
D. </t>
  </si>
  <si>
    <t xml:space="preserve">Zakup sprzętu i wyposażenia obejmującego działko wodno – pianowe, turbowentylator zasilany wodą, kserokopiarkę oraz centralę telefoniczną z rejestratorem rozmów </t>
  </si>
  <si>
    <t>8.</t>
  </si>
  <si>
    <t xml:space="preserve">A. 14 040     
B.
C.
D. </t>
  </si>
  <si>
    <t xml:space="preserve">Zakup dwóch sztuk ubrań gazoszczelnych </t>
  </si>
  <si>
    <t>7.</t>
  </si>
  <si>
    <t xml:space="preserve">A. 4 900     
B.
C.
D. </t>
  </si>
  <si>
    <t>Zakup motopompy</t>
  </si>
  <si>
    <t>6.</t>
  </si>
  <si>
    <t>Termomodernizacja budynku użyteczności publicznej na terenie powiatu opatowskiego przy ul. Sienkiewicza 17 w Opatowie</t>
  </si>
  <si>
    <t>5.</t>
  </si>
  <si>
    <t xml:space="preserve">Wykonanie dokumentacji na rozszerzenie projektu pn. "Termomodernizacja trzech budynków użyteczności publicznej na terenie Powiatu Opatowskiego" o budynek DPS Sobów Filia w Suchodółce </t>
  </si>
  <si>
    <t>4.</t>
  </si>
  <si>
    <t xml:space="preserve">Zespół Szkół Nr 1 w Opatowie </t>
  </si>
  <si>
    <t>Wyposażenie sali komputerowej</t>
  </si>
  <si>
    <t>3.</t>
  </si>
  <si>
    <t xml:space="preserve">A.  
B.
C. 
D. </t>
  </si>
  <si>
    <t>Zakup samochodów używanych z Agencji Mienia Wojskowego oraz dwóch sztuk nowych kosiarek bijakowych do bieżącego utrzymania dróg powiatowych</t>
  </si>
  <si>
    <t>2.</t>
  </si>
  <si>
    <t xml:space="preserve">A.1 017 433
B. 15 375
C. 
D. </t>
  </si>
  <si>
    <t>Przebudowa obiektu mostowego nr 30000604 w km 8+630 wraz z dojazdami w ciągu drogi powiatowej nr 0726T Bodzechów - Opatów odc. dł. 6,480 km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</si>
  <si>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</si>
  <si>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</si>
  <si>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</si>
  <si>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</si>
  <si>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</si>
  <si>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</si>
  <si>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</si>
  <si>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2014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</si>
  <si>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</si>
  <si>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</si>
  <si>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</si>
  <si>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</si>
  <si>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</si>
  <si>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w złotych</t>
  </si>
  <si>
    <t>Zadania inwestycyjne roczne w 2014 r.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</si>
  <si>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</si>
  <si>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</si>
  <si>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</si>
  <si>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</si>
  <si>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</si>
  <si>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</si>
  <si>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Komendy powiatowe Państwowej Straży Pożarnej</t>
  </si>
  <si>
    <t>Bezpieczeństwo publiczne i ochrona przeciwpożarowa</t>
  </si>
  <si>
    <t>2 530 406,00</t>
  </si>
  <si>
    <t>bieżące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</si>
  <si>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</si>
  <si>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</si>
  <si>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</si>
  <si>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</si>
  <si>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</si>
  <si>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</si>
  <si>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</si>
  <si>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</si>
  <si>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</si>
  <si>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</si>
  <si>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</si>
  <si>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</si>
  <si>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Zmiany w planie dochodów budżetowych w 2014 roku</t>
  </si>
  <si>
    <t>852</t>
  </si>
  <si>
    <t>12 692 480,00</t>
  </si>
  <si>
    <t>5 250,00</t>
  </si>
  <si>
    <t>12 697 730,00</t>
  </si>
  <si>
    <t>994 739,00</t>
  </si>
  <si>
    <t>85204</t>
  </si>
  <si>
    <t>Rodziny zastępcze</t>
  </si>
  <si>
    <t>79 800,00</t>
  </si>
  <si>
    <t>85 050,00</t>
  </si>
  <si>
    <t>2130</t>
  </si>
  <si>
    <t>Dotacje celowe otrzymane z budżetu państwa na realizację bieżących zadań własnych powiatu</t>
  </si>
  <si>
    <t>72 123 596,00</t>
  </si>
  <si>
    <t>72 128 846,00</t>
  </si>
  <si>
    <t>14 083 483,00</t>
  </si>
  <si>
    <t>11 211 607,00</t>
  </si>
  <si>
    <t>86 207 079,00</t>
  </si>
  <si>
    <t>86 212 329,00</t>
  </si>
  <si>
    <t>13 742 013,00</t>
  </si>
  <si>
    <t>Licea ogólnokształcące</t>
  </si>
  <si>
    <t>Stołówki szkolne i przedszkolne</t>
  </si>
  <si>
    <t>Placówki opiekuńczo-wychowawcze</t>
  </si>
  <si>
    <t>Specjalne ośrodki szkolno-wychowawcze</t>
  </si>
  <si>
    <t>Zakup pieca konwekcyjnego</t>
  </si>
  <si>
    <t>Oświetlenie zewnętrzne na terenie DPS Sobów Filia w Suchodółce</t>
  </si>
  <si>
    <t>Załącznik Nr 3                                                                                                      do uchwały Zarządu Powiatu w Opatowie Nr 3.9.2014                                                                                        z dnia 18 grudnia 2014 r.</t>
  </si>
  <si>
    <t>Załącznik Nr 4                                                                                                   do uchwały Zarządu Powiatu w Opatowie Nr 3.9.2014                                                                                          z dnia 18 grudnia 2014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</si>
</sst>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5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8"/>
      <color indexed="8"/>
      <name val="Times New Roman"/>
      <family val="1"/>
    </font>
    <font>
      <b/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2" fillId="27" borderId="1" applyNumberFormat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7" fillId="32" borderId="0" applyNumberFormat="0" applyBorder="0" applyAlignment="0" applyProtection="0"/>
  </cellStyleXfs>
  <cellXfs count="1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Alignment="1">
      <alignment horizontal="center" vertical="center"/>
      <protection/>
    </xf>
    <xf numFmtId="41" fontId="10" fillId="35" borderId="12" xfId="50" applyNumberFormat="1" applyFont="1" applyFill="1" applyBorder="1" applyAlignment="1">
      <alignment vertical="center"/>
      <protection/>
    </xf>
    <xf numFmtId="41" fontId="11" fillId="35" borderId="12" xfId="50" applyNumberFormat="1" applyFont="1" applyFill="1" applyBorder="1" applyAlignment="1">
      <alignment vertical="center"/>
      <protection/>
    </xf>
    <xf numFmtId="41" fontId="11" fillId="35" borderId="12" xfId="50" applyNumberFormat="1" applyFont="1" applyFill="1" applyBorder="1" applyAlignment="1">
      <alignment vertical="center" wrapText="1"/>
      <protection/>
    </xf>
    <xf numFmtId="41" fontId="11" fillId="35" borderId="12" xfId="50" applyNumberFormat="1" applyFont="1" applyFill="1" applyBorder="1" applyAlignment="1">
      <alignment horizontal="center" vertical="center"/>
      <protection/>
    </xf>
    <xf numFmtId="0" fontId="11" fillId="35" borderId="12" xfId="50" applyFont="1" applyFill="1" applyBorder="1" applyAlignment="1">
      <alignment horizontal="center" vertical="center"/>
      <protection/>
    </xf>
    <xf numFmtId="0" fontId="11" fillId="35" borderId="12" xfId="50" applyFont="1" applyFill="1" applyBorder="1" applyAlignment="1">
      <alignment horizontal="center" vertical="center" wrapText="1"/>
      <protection/>
    </xf>
    <xf numFmtId="169" fontId="10" fillId="35" borderId="12" xfId="50" applyNumberFormat="1" applyFont="1" applyFill="1" applyBorder="1" applyAlignment="1">
      <alignment horizontal="center" vertical="center"/>
      <protection/>
    </xf>
    <xf numFmtId="0" fontId="10" fillId="35" borderId="12" xfId="50" applyFont="1" applyFill="1" applyBorder="1" applyAlignment="1">
      <alignment horizontal="center" vertical="center" wrapText="1"/>
      <protection/>
    </xf>
    <xf numFmtId="0" fontId="12" fillId="35" borderId="12" xfId="50" applyFont="1" applyFill="1" applyBorder="1" applyAlignment="1">
      <alignment horizontal="center" vertical="center" wrapText="1"/>
      <protection/>
    </xf>
    <xf numFmtId="41" fontId="13" fillId="0" borderId="0" xfId="50" applyNumberFormat="1" applyFont="1" applyBorder="1">
      <alignment/>
      <protection/>
    </xf>
    <xf numFmtId="0" fontId="14" fillId="0" borderId="0" xfId="50" applyFont="1" applyAlignment="1">
      <alignment horizontal="center" vertical="center"/>
      <protection/>
    </xf>
    <xf numFmtId="41" fontId="10" fillId="35" borderId="12" xfId="50" applyNumberFormat="1" applyFont="1" applyFill="1" applyBorder="1" applyAlignment="1">
      <alignment vertical="center" wrapText="1"/>
      <protection/>
    </xf>
    <xf numFmtId="0" fontId="14" fillId="0" borderId="0" xfId="50" applyFont="1">
      <alignment/>
      <protection/>
    </xf>
    <xf numFmtId="41" fontId="11" fillId="0" borderId="12" xfId="50" applyNumberFormat="1" applyFont="1" applyFill="1" applyBorder="1" applyAlignment="1">
      <alignment vertical="center"/>
      <protection/>
    </xf>
    <xf numFmtId="0" fontId="14" fillId="0" borderId="0" xfId="50" applyFont="1" applyBorder="1">
      <alignment/>
      <protection/>
    </xf>
    <xf numFmtId="41" fontId="10" fillId="0" borderId="12" xfId="50" applyNumberFormat="1" applyFont="1" applyFill="1" applyBorder="1" applyAlignment="1">
      <alignment vertical="center" wrapText="1"/>
      <protection/>
    </xf>
    <xf numFmtId="49" fontId="10" fillId="35" borderId="12" xfId="50" applyNumberFormat="1" applyFont="1" applyFill="1" applyBorder="1" applyAlignment="1">
      <alignment horizontal="center" vertical="center" wrapText="1"/>
      <protection/>
    </xf>
    <xf numFmtId="49" fontId="12" fillId="35" borderId="12" xfId="50" applyNumberFormat="1" applyFont="1" applyFill="1" applyBorder="1" applyAlignment="1">
      <alignment horizontal="center" vertical="center" wrapText="1"/>
      <protection/>
    </xf>
    <xf numFmtId="41" fontId="11" fillId="0" borderId="12" xfId="50" applyNumberFormat="1" applyFont="1" applyFill="1" applyBorder="1" applyAlignment="1">
      <alignment vertical="center" wrapText="1"/>
      <protection/>
    </xf>
    <xf numFmtId="0" fontId="11" fillId="0" borderId="12" xfId="50" applyFont="1" applyFill="1" applyBorder="1" applyAlignment="1">
      <alignment horizontal="center" vertical="center"/>
      <protection/>
    </xf>
    <xf numFmtId="49" fontId="11" fillId="0" borderId="12" xfId="50" applyNumberFormat="1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/>
      <protection/>
    </xf>
    <xf numFmtId="49" fontId="12" fillId="0" borderId="12" xfId="50" applyNumberFormat="1" applyFont="1" applyFill="1" applyBorder="1" applyAlignment="1">
      <alignment horizontal="center" vertical="center" wrapText="1"/>
      <protection/>
    </xf>
    <xf numFmtId="0" fontId="15" fillId="0" borderId="13" xfId="50" applyFont="1" applyFill="1" applyBorder="1" applyAlignment="1">
      <alignment horizontal="center" vertical="center" wrapText="1"/>
      <protection/>
    </xf>
    <xf numFmtId="0" fontId="16" fillId="0" borderId="12" xfId="50" applyFont="1" applyFill="1" applyBorder="1" applyAlignment="1">
      <alignment horizontal="center" vertical="center" wrapText="1"/>
      <protection/>
    </xf>
    <xf numFmtId="0" fontId="16" fillId="0" borderId="14" xfId="50" applyFont="1" applyFill="1" applyBorder="1" applyAlignment="1">
      <alignment horizontal="center" vertical="center" wrapText="1"/>
      <protection/>
    </xf>
    <xf numFmtId="0" fontId="16" fillId="0" borderId="15" xfId="50" applyFont="1" applyFill="1" applyBorder="1" applyAlignment="1">
      <alignment horizontal="center" vertical="center" wrapText="1"/>
      <protection/>
    </xf>
    <xf numFmtId="0" fontId="15" fillId="0" borderId="0" xfId="50" applyFont="1" applyAlignment="1">
      <alignment horizontal="center"/>
      <protection/>
    </xf>
    <xf numFmtId="0" fontId="15" fillId="0" borderId="0" xfId="50" applyFont="1">
      <alignment/>
      <protection/>
    </xf>
    <xf numFmtId="0" fontId="15" fillId="0" borderId="0" xfId="50" applyFont="1" applyAlignment="1">
      <alignment vertical="center"/>
      <protection/>
    </xf>
    <xf numFmtId="0" fontId="15" fillId="0" borderId="0" xfId="50" applyFont="1" applyAlignment="1">
      <alignment horizontal="center" vertical="center"/>
      <protection/>
    </xf>
    <xf numFmtId="0" fontId="17" fillId="0" borderId="0" xfId="50" applyFont="1" applyAlignment="1">
      <alignment vertical="center" wrapText="1"/>
      <protection/>
    </xf>
    <xf numFmtId="0" fontId="10" fillId="35" borderId="12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41" fontId="19" fillId="0" borderId="0" xfId="50" applyNumberFormat="1" applyFont="1" applyBorder="1" applyAlignment="1">
      <alignment vertical="center"/>
      <protection/>
    </xf>
    <xf numFmtId="41" fontId="19" fillId="35" borderId="0" xfId="50" applyNumberFormat="1" applyFont="1" applyFill="1" applyBorder="1" applyAlignment="1">
      <alignment vertical="center" wrapText="1"/>
      <protection/>
    </xf>
    <xf numFmtId="41" fontId="19" fillId="35" borderId="0" xfId="50" applyNumberFormat="1" applyFont="1" applyFill="1" applyBorder="1" applyAlignment="1">
      <alignment vertical="center"/>
      <protection/>
    </xf>
    <xf numFmtId="0" fontId="19" fillId="0" borderId="0" xfId="50" applyFont="1" applyBorder="1" applyAlignment="1">
      <alignment horizontal="center" vertical="center"/>
      <protection/>
    </xf>
    <xf numFmtId="0" fontId="19" fillId="35" borderId="12" xfId="50" applyFont="1" applyFill="1" applyBorder="1" applyAlignment="1">
      <alignment horizontal="center" vertical="center"/>
      <protection/>
    </xf>
    <xf numFmtId="41" fontId="19" fillId="0" borderId="12" xfId="50" applyNumberFormat="1" applyFont="1" applyBorder="1" applyAlignment="1">
      <alignment vertical="center"/>
      <protection/>
    </xf>
    <xf numFmtId="41" fontId="19" fillId="35" borderId="12" xfId="50" applyNumberFormat="1" applyFont="1" applyFill="1" applyBorder="1" applyAlignment="1">
      <alignment vertical="center" wrapText="1"/>
      <protection/>
    </xf>
    <xf numFmtId="41" fontId="19" fillId="35" borderId="12" xfId="50" applyNumberFormat="1" applyFont="1" applyFill="1" applyBorder="1" applyAlignment="1">
      <alignment vertical="center"/>
      <protection/>
    </xf>
    <xf numFmtId="41" fontId="20" fillId="35" borderId="12" xfId="50" applyNumberFormat="1" applyFont="1" applyFill="1" applyBorder="1" applyAlignment="1">
      <alignment horizontal="left" vertical="center" wrapText="1"/>
      <protection/>
    </xf>
    <xf numFmtId="41" fontId="20" fillId="0" borderId="12" xfId="50" applyNumberFormat="1" applyFont="1" applyBorder="1" applyAlignment="1">
      <alignment vertical="center" wrapText="1"/>
      <protection/>
    </xf>
    <xf numFmtId="0" fontId="20" fillId="0" borderId="12" xfId="50" applyFont="1" applyBorder="1" applyAlignment="1">
      <alignment vertical="center" wrapText="1"/>
      <protection/>
    </xf>
    <xf numFmtId="41" fontId="20" fillId="0" borderId="12" xfId="50" applyNumberFormat="1" applyFont="1" applyBorder="1" applyAlignment="1">
      <alignment vertical="center"/>
      <protection/>
    </xf>
    <xf numFmtId="0" fontId="20" fillId="35" borderId="12" xfId="50" applyFont="1" applyFill="1" applyBorder="1" applyAlignment="1">
      <alignment horizontal="center" vertical="center"/>
      <protection/>
    </xf>
    <xf numFmtId="41" fontId="20" fillId="35" borderId="12" xfId="50" applyNumberFormat="1" applyFont="1" applyFill="1" applyBorder="1" applyAlignment="1">
      <alignment vertical="center"/>
      <protection/>
    </xf>
    <xf numFmtId="41" fontId="20" fillId="35" borderId="12" xfId="50" applyNumberFormat="1" applyFont="1" applyFill="1" applyBorder="1" applyAlignment="1">
      <alignment vertical="center" wrapText="1"/>
      <protection/>
    </xf>
    <xf numFmtId="0" fontId="20" fillId="35" borderId="12" xfId="50" applyFont="1" applyFill="1" applyBorder="1" applyAlignment="1">
      <alignment vertical="center" wrapText="1"/>
      <protection/>
    </xf>
    <xf numFmtId="0" fontId="20" fillId="35" borderId="0" xfId="0" applyNumberFormat="1" applyFont="1" applyFill="1" applyBorder="1" applyAlignment="1" applyProtection="1">
      <alignment horizontal="left" vertical="center" wrapText="1"/>
      <protection locked="0"/>
    </xf>
    <xf numFmtId="41" fontId="21" fillId="35" borderId="12" xfId="50" applyNumberFormat="1" applyFont="1" applyFill="1" applyBorder="1" applyAlignment="1">
      <alignment horizontal="left" vertical="center" wrapText="1"/>
      <protection/>
    </xf>
    <xf numFmtId="41" fontId="21" fillId="35" borderId="12" xfId="50" applyNumberFormat="1" applyFont="1" applyFill="1" applyBorder="1" applyAlignment="1">
      <alignment vertical="center" wrapText="1"/>
      <protection/>
    </xf>
    <xf numFmtId="0" fontId="21" fillId="35" borderId="12" xfId="50" applyFont="1" applyFill="1" applyBorder="1" applyAlignment="1">
      <alignment vertical="center" wrapText="1"/>
      <protection/>
    </xf>
    <xf numFmtId="41" fontId="21" fillId="35" borderId="12" xfId="50" applyNumberFormat="1" applyFont="1" applyFill="1" applyBorder="1" applyAlignment="1">
      <alignment vertical="center"/>
      <protection/>
    </xf>
    <xf numFmtId="0" fontId="21" fillId="35" borderId="12" xfId="50" applyFont="1" applyFill="1" applyBorder="1" applyAlignment="1">
      <alignment horizontal="center" vertical="center"/>
      <protection/>
    </xf>
    <xf numFmtId="0" fontId="20" fillId="35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Alignment="1">
      <alignment vertical="center"/>
      <protection/>
    </xf>
    <xf numFmtId="0" fontId="19" fillId="35" borderId="15" xfId="50" applyFont="1" applyFill="1" applyBorder="1" applyAlignment="1">
      <alignment horizontal="center" vertical="center" wrapText="1"/>
      <protection/>
    </xf>
    <xf numFmtId="0" fontId="13" fillId="35" borderId="0" xfId="50" applyFont="1" applyFill="1" applyAlignment="1">
      <alignment horizontal="right" vertical="center"/>
      <protection/>
    </xf>
    <xf numFmtId="0" fontId="17" fillId="35" borderId="0" xfId="50" applyFont="1" applyFill="1" applyAlignment="1">
      <alignment horizontal="center" vertical="center" wrapText="1"/>
      <protection/>
    </xf>
    <xf numFmtId="0" fontId="22" fillId="0" borderId="0" xfId="49" applyNumberFormat="1" applyFont="1" applyFill="1" applyBorder="1" applyAlignment="1" applyProtection="1">
      <alignment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3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0" xfId="0" applyFont="1" applyFill="1" applyAlignment="1" applyProtection="1">
      <alignment horizontal="center" vertical="center" wrapText="1" shrinkToFit="1"/>
      <protection locked="0"/>
    </xf>
    <xf numFmtId="0" fontId="5" fillId="34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19" fillId="0" borderId="18" xfId="50" applyFont="1" applyBorder="1" applyAlignment="1">
      <alignment horizontal="center" vertical="center"/>
      <protection/>
    </xf>
    <xf numFmtId="0" fontId="19" fillId="0" borderId="19" xfId="50" applyFont="1" applyBorder="1" applyAlignment="1">
      <alignment horizontal="center" vertical="center"/>
      <protection/>
    </xf>
    <xf numFmtId="0" fontId="19" fillId="0" borderId="15" xfId="50" applyFont="1" applyBorder="1" applyAlignment="1">
      <alignment horizontal="center" vertical="center"/>
      <protection/>
    </xf>
    <xf numFmtId="0" fontId="17" fillId="35" borderId="0" xfId="50" applyFont="1" applyFill="1" applyAlignment="1">
      <alignment horizontal="center" vertical="center" wrapText="1"/>
      <protection/>
    </xf>
    <xf numFmtId="0" fontId="19" fillId="35" borderId="12" xfId="50" applyFont="1" applyFill="1" applyBorder="1" applyAlignment="1">
      <alignment horizontal="center" vertical="center"/>
      <protection/>
    </xf>
    <xf numFmtId="0" fontId="19" fillId="35" borderId="12" xfId="50" applyFont="1" applyFill="1" applyBorder="1" applyAlignment="1">
      <alignment horizontal="center" vertical="center" wrapText="1"/>
      <protection/>
    </xf>
    <xf numFmtId="0" fontId="22" fillId="0" borderId="0" xfId="49" applyNumberFormat="1" applyFont="1" applyFill="1" applyBorder="1" applyAlignment="1" applyProtection="1">
      <alignment horizontal="right" wrapText="1"/>
      <protection locked="0"/>
    </xf>
    <xf numFmtId="0" fontId="19" fillId="35" borderId="20" xfId="50" applyFont="1" applyFill="1" applyBorder="1" applyAlignment="1">
      <alignment horizontal="center" vertical="center" wrapText="1"/>
      <protection/>
    </xf>
    <xf numFmtId="0" fontId="19" fillId="35" borderId="13" xfId="50" applyFont="1" applyFill="1" applyBorder="1" applyAlignment="1">
      <alignment horizontal="center" vertical="center" wrapText="1"/>
      <protection/>
    </xf>
    <xf numFmtId="0" fontId="19" fillId="35" borderId="14" xfId="50" applyFont="1" applyFill="1" applyBorder="1" applyAlignment="1">
      <alignment horizontal="center" vertical="center" wrapText="1"/>
      <protection/>
    </xf>
    <xf numFmtId="0" fontId="19" fillId="35" borderId="21" xfId="50" applyFont="1" applyFill="1" applyBorder="1" applyAlignment="1">
      <alignment horizontal="center" vertical="center" wrapText="1"/>
      <protection/>
    </xf>
    <xf numFmtId="0" fontId="10" fillId="35" borderId="12" xfId="50" applyFont="1" applyFill="1" applyBorder="1" applyAlignment="1">
      <alignment horizontal="center" vertical="center" wrapText="1"/>
      <protection/>
    </xf>
    <xf numFmtId="0" fontId="16" fillId="0" borderId="12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horizontal="center" vertical="center" wrapText="1"/>
      <protection/>
    </xf>
    <xf numFmtId="0" fontId="16" fillId="0" borderId="20" xfId="50" applyFont="1" applyFill="1" applyBorder="1" applyAlignment="1">
      <alignment horizontal="center" vertical="center" wrapText="1"/>
      <protection/>
    </xf>
    <xf numFmtId="0" fontId="16" fillId="0" borderId="13" xfId="50" applyFont="1" applyFill="1" applyBorder="1" applyAlignment="1">
      <alignment horizontal="center" vertical="center" wrapText="1"/>
      <protection/>
    </xf>
    <xf numFmtId="0" fontId="16" fillId="0" borderId="14" xfId="50" applyFont="1" applyFill="1" applyBorder="1" applyAlignment="1">
      <alignment horizontal="center" vertical="center" wrapText="1"/>
      <protection/>
    </xf>
    <xf numFmtId="0" fontId="16" fillId="0" borderId="18" xfId="50" applyFont="1" applyFill="1" applyBorder="1" applyAlignment="1">
      <alignment horizontal="center" vertical="center" wrapText="1"/>
      <protection/>
    </xf>
    <xf numFmtId="0" fontId="16" fillId="0" borderId="19" xfId="50" applyFont="1" applyFill="1" applyBorder="1" applyAlignment="1">
      <alignment horizontal="center" vertical="center" wrapText="1"/>
      <protection/>
    </xf>
    <xf numFmtId="0" fontId="16" fillId="0" borderId="15" xfId="50" applyFont="1" applyFill="1" applyBorder="1" applyAlignment="1">
      <alignment horizontal="center" vertical="center" wrapText="1"/>
      <protection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10" fillId="35" borderId="12" xfId="50" applyFont="1" applyFill="1" applyBorder="1" applyAlignment="1">
      <alignment horizontal="center" vertical="center"/>
      <protection/>
    </xf>
    <xf numFmtId="0" fontId="15" fillId="0" borderId="18" xfId="50" applyFont="1" applyFill="1" applyBorder="1" applyAlignment="1">
      <alignment horizontal="center" vertical="center"/>
      <protection/>
    </xf>
    <xf numFmtId="0" fontId="15" fillId="0" borderId="19" xfId="50" applyFont="1" applyFill="1" applyBorder="1" applyAlignment="1">
      <alignment horizontal="center" vertical="center"/>
      <protection/>
    </xf>
    <xf numFmtId="0" fontId="15" fillId="0" borderId="15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21"/>
  <sheetViews>
    <sheetView view="pageLayout" workbookViewId="0" topLeftCell="A1">
      <selection activeCell="R7" sqref="R7"/>
    </sheetView>
  </sheetViews>
  <sheetFormatPr defaultColWidth="9.33203125" defaultRowHeight="12.75"/>
  <cols>
    <col min="2" max="2" width="9.5" style="0" customWidth="1"/>
    <col min="3" max="3" width="12.16015625" style="0" customWidth="1"/>
    <col min="4" max="4" width="6.83203125" style="0" customWidth="1"/>
    <col min="5" max="5" width="4.33203125" style="0" customWidth="1"/>
    <col min="6" max="6" width="33.16015625" style="0" customWidth="1"/>
    <col min="9" max="9" width="12.16015625" style="0" customWidth="1"/>
    <col min="10" max="10" width="11.83203125" style="0" customWidth="1"/>
    <col min="11" max="11" width="21.83203125" style="0" customWidth="1"/>
    <col min="12" max="12" width="19.83203125" style="0" customWidth="1"/>
    <col min="13" max="13" width="3.83203125" style="0" customWidth="1"/>
    <col min="14" max="14" width="4.33203125" style="0" customWidth="1"/>
    <col min="15" max="15" width="5.33203125" style="0" customWidth="1"/>
    <col min="16" max="16" width="4.66015625" style="0" customWidth="1"/>
    <col min="17" max="17" width="3.83203125" style="0" customWidth="1"/>
  </cols>
  <sheetData>
    <row r="2" spans="1:15" ht="12.75">
      <c r="A2" s="90" t="s">
        <v>157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ht="20.25" customHeight="1">
      <c r="O5" s="75" t="s">
        <v>133</v>
      </c>
    </row>
    <row r="6" spans="2:17" ht="29.25" customHeight="1">
      <c r="B6" s="74" t="s">
        <v>0</v>
      </c>
      <c r="C6" s="74" t="s">
        <v>1</v>
      </c>
      <c r="D6" s="87" t="s">
        <v>2</v>
      </c>
      <c r="E6" s="87"/>
      <c r="F6" s="87" t="s">
        <v>3</v>
      </c>
      <c r="G6" s="87"/>
      <c r="H6" s="87"/>
      <c r="I6" s="87" t="s">
        <v>156</v>
      </c>
      <c r="J6" s="87"/>
      <c r="K6" s="74" t="s">
        <v>155</v>
      </c>
      <c r="L6" s="74" t="s">
        <v>154</v>
      </c>
      <c r="M6" s="87" t="s">
        <v>153</v>
      </c>
      <c r="N6" s="87"/>
      <c r="O6" s="87"/>
      <c r="P6" s="87"/>
      <c r="Q6" s="87"/>
    </row>
    <row r="7" spans="2:17" ht="18" customHeight="1">
      <c r="B7" s="76" t="s">
        <v>152</v>
      </c>
      <c r="C7" s="76" t="s">
        <v>151</v>
      </c>
      <c r="D7" s="88" t="s">
        <v>150</v>
      </c>
      <c r="E7" s="88"/>
      <c r="F7" s="88" t="s">
        <v>149</v>
      </c>
      <c r="G7" s="88"/>
      <c r="H7" s="88"/>
      <c r="I7" s="88" t="s">
        <v>148</v>
      </c>
      <c r="J7" s="88"/>
      <c r="K7" s="76" t="s">
        <v>147</v>
      </c>
      <c r="L7" s="76" t="s">
        <v>146</v>
      </c>
      <c r="M7" s="88" t="s">
        <v>145</v>
      </c>
      <c r="N7" s="88"/>
      <c r="O7" s="88"/>
      <c r="P7" s="88"/>
      <c r="Q7" s="88"/>
    </row>
    <row r="8" spans="2:17" ht="22.5" customHeight="1">
      <c r="B8" s="91" t="s">
        <v>144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25.5" customHeight="1">
      <c r="B9" s="76" t="s">
        <v>158</v>
      </c>
      <c r="C9" s="77"/>
      <c r="D9" s="84"/>
      <c r="E9" s="84"/>
      <c r="F9" s="86" t="s">
        <v>27</v>
      </c>
      <c r="G9" s="86"/>
      <c r="H9" s="86"/>
      <c r="I9" s="83" t="s">
        <v>159</v>
      </c>
      <c r="J9" s="83"/>
      <c r="K9" s="78" t="s">
        <v>136</v>
      </c>
      <c r="L9" s="78" t="s">
        <v>160</v>
      </c>
      <c r="M9" s="83" t="s">
        <v>161</v>
      </c>
      <c r="N9" s="83"/>
      <c r="O9" s="83"/>
      <c r="P9" s="83"/>
      <c r="Q9" s="83"/>
    </row>
    <row r="10" spans="2:17" ht="36.75" customHeight="1">
      <c r="B10" s="74"/>
      <c r="C10" s="77"/>
      <c r="D10" s="84"/>
      <c r="E10" s="84"/>
      <c r="F10" s="86" t="s">
        <v>137</v>
      </c>
      <c r="G10" s="86"/>
      <c r="H10" s="86"/>
      <c r="I10" s="83" t="s">
        <v>162</v>
      </c>
      <c r="J10" s="83"/>
      <c r="K10" s="78" t="s">
        <v>136</v>
      </c>
      <c r="L10" s="78" t="s">
        <v>136</v>
      </c>
      <c r="M10" s="83" t="s">
        <v>162</v>
      </c>
      <c r="N10" s="83"/>
      <c r="O10" s="83"/>
      <c r="P10" s="83"/>
      <c r="Q10" s="83"/>
    </row>
    <row r="11" spans="2:17" ht="19.5" customHeight="1">
      <c r="B11" s="77"/>
      <c r="C11" s="76" t="s">
        <v>163</v>
      </c>
      <c r="D11" s="84"/>
      <c r="E11" s="84"/>
      <c r="F11" s="86" t="s">
        <v>164</v>
      </c>
      <c r="G11" s="86"/>
      <c r="H11" s="86"/>
      <c r="I11" s="83" t="s">
        <v>165</v>
      </c>
      <c r="J11" s="83"/>
      <c r="K11" s="78" t="s">
        <v>136</v>
      </c>
      <c r="L11" s="78" t="s">
        <v>160</v>
      </c>
      <c r="M11" s="83" t="s">
        <v>166</v>
      </c>
      <c r="N11" s="83"/>
      <c r="O11" s="83"/>
      <c r="P11" s="83"/>
      <c r="Q11" s="83"/>
    </row>
    <row r="12" spans="2:17" ht="36" customHeight="1">
      <c r="B12" s="77"/>
      <c r="C12" s="74"/>
      <c r="D12" s="84"/>
      <c r="E12" s="84"/>
      <c r="F12" s="86" t="s">
        <v>137</v>
      </c>
      <c r="G12" s="86"/>
      <c r="H12" s="86"/>
      <c r="I12" s="83" t="s">
        <v>136</v>
      </c>
      <c r="J12" s="83"/>
      <c r="K12" s="78" t="s">
        <v>136</v>
      </c>
      <c r="L12" s="78" t="s">
        <v>136</v>
      </c>
      <c r="M12" s="83" t="s">
        <v>136</v>
      </c>
      <c r="N12" s="83"/>
      <c r="O12" s="83"/>
      <c r="P12" s="83"/>
      <c r="Q12" s="83"/>
    </row>
    <row r="13" spans="2:17" ht="41.25" customHeight="1">
      <c r="B13" s="77"/>
      <c r="C13" s="77"/>
      <c r="D13" s="88" t="s">
        <v>167</v>
      </c>
      <c r="E13" s="88"/>
      <c r="F13" s="86" t="s">
        <v>168</v>
      </c>
      <c r="G13" s="86"/>
      <c r="H13" s="86"/>
      <c r="I13" s="83" t="s">
        <v>136</v>
      </c>
      <c r="J13" s="83"/>
      <c r="K13" s="78" t="s">
        <v>136</v>
      </c>
      <c r="L13" s="78" t="s">
        <v>160</v>
      </c>
      <c r="M13" s="83" t="s">
        <v>160</v>
      </c>
      <c r="N13" s="83"/>
      <c r="O13" s="83"/>
      <c r="P13" s="83"/>
      <c r="Q13" s="83"/>
    </row>
    <row r="14" spans="2:17" ht="28.5" customHeight="1">
      <c r="B14" s="97" t="s">
        <v>144</v>
      </c>
      <c r="C14" s="97"/>
      <c r="D14" s="97"/>
      <c r="E14" s="97"/>
      <c r="F14" s="97"/>
      <c r="G14" s="97"/>
      <c r="H14" s="79" t="s">
        <v>139</v>
      </c>
      <c r="I14" s="89" t="s">
        <v>169</v>
      </c>
      <c r="J14" s="89"/>
      <c r="K14" s="80" t="s">
        <v>136</v>
      </c>
      <c r="L14" s="80" t="s">
        <v>160</v>
      </c>
      <c r="M14" s="89" t="s">
        <v>170</v>
      </c>
      <c r="N14" s="89"/>
      <c r="O14" s="89"/>
      <c r="P14" s="89"/>
      <c r="Q14" s="89"/>
    </row>
    <row r="15" spans="2:17" ht="27" customHeight="1">
      <c r="B15" s="98"/>
      <c r="C15" s="98"/>
      <c r="D15" s="98"/>
      <c r="E15" s="98"/>
      <c r="F15" s="92" t="s">
        <v>137</v>
      </c>
      <c r="G15" s="92"/>
      <c r="H15" s="92"/>
      <c r="I15" s="85" t="s">
        <v>143</v>
      </c>
      <c r="J15" s="85"/>
      <c r="K15" s="81" t="s">
        <v>136</v>
      </c>
      <c r="L15" s="81" t="s">
        <v>136</v>
      </c>
      <c r="M15" s="85" t="s">
        <v>143</v>
      </c>
      <c r="N15" s="85"/>
      <c r="O15" s="85"/>
      <c r="P15" s="85"/>
      <c r="Q15" s="85"/>
    </row>
    <row r="16" spans="2:17" ht="23.25" customHeight="1">
      <c r="B16" s="91" t="s">
        <v>140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 ht="24" customHeight="1">
      <c r="B17" s="97" t="s">
        <v>140</v>
      </c>
      <c r="C17" s="97"/>
      <c r="D17" s="97"/>
      <c r="E17" s="97"/>
      <c r="F17" s="97"/>
      <c r="G17" s="97"/>
      <c r="H17" s="79" t="s">
        <v>139</v>
      </c>
      <c r="I17" s="89" t="s">
        <v>171</v>
      </c>
      <c r="J17" s="89"/>
      <c r="K17" s="80" t="s">
        <v>136</v>
      </c>
      <c r="L17" s="80" t="s">
        <v>136</v>
      </c>
      <c r="M17" s="89" t="s">
        <v>171</v>
      </c>
      <c r="N17" s="89"/>
      <c r="O17" s="89"/>
      <c r="P17" s="89"/>
      <c r="Q17" s="89"/>
    </row>
    <row r="18" spans="2:17" ht="37.5" customHeight="1">
      <c r="B18" s="98"/>
      <c r="C18" s="98"/>
      <c r="D18" s="98"/>
      <c r="E18" s="98"/>
      <c r="F18" s="92" t="s">
        <v>137</v>
      </c>
      <c r="G18" s="92"/>
      <c r="H18" s="92"/>
      <c r="I18" s="85" t="s">
        <v>172</v>
      </c>
      <c r="J18" s="85"/>
      <c r="K18" s="81" t="s">
        <v>136</v>
      </c>
      <c r="L18" s="81" t="s">
        <v>136</v>
      </c>
      <c r="M18" s="85" t="s">
        <v>172</v>
      </c>
      <c r="N18" s="85"/>
      <c r="O18" s="85"/>
      <c r="P18" s="85"/>
      <c r="Q18" s="85"/>
    </row>
    <row r="19" spans="2:17" ht="21.75" customHeight="1">
      <c r="B19" s="91" t="s">
        <v>138</v>
      </c>
      <c r="C19" s="91"/>
      <c r="D19" s="91"/>
      <c r="E19" s="91"/>
      <c r="F19" s="91"/>
      <c r="G19" s="91"/>
      <c r="H19" s="91"/>
      <c r="I19" s="89" t="s">
        <v>173</v>
      </c>
      <c r="J19" s="89"/>
      <c r="K19" s="80" t="s">
        <v>136</v>
      </c>
      <c r="L19" s="80" t="s">
        <v>160</v>
      </c>
      <c r="M19" s="89" t="s">
        <v>174</v>
      </c>
      <c r="N19" s="89"/>
      <c r="O19" s="89"/>
      <c r="P19" s="89"/>
      <c r="Q19" s="89"/>
    </row>
    <row r="20" spans="2:17" ht="39" customHeight="1">
      <c r="B20" s="91"/>
      <c r="C20" s="91"/>
      <c r="D20" s="91"/>
      <c r="E20" s="91"/>
      <c r="F20" s="93" t="s">
        <v>137</v>
      </c>
      <c r="G20" s="93"/>
      <c r="H20" s="93"/>
      <c r="I20" s="94" t="s">
        <v>175</v>
      </c>
      <c r="J20" s="94"/>
      <c r="K20" s="82" t="s">
        <v>136</v>
      </c>
      <c r="L20" s="82" t="s">
        <v>136</v>
      </c>
      <c r="M20" s="94" t="s">
        <v>175</v>
      </c>
      <c r="N20" s="94"/>
      <c r="O20" s="94"/>
      <c r="P20" s="94"/>
      <c r="Q20" s="94"/>
    </row>
    <row r="21" spans="2:17" ht="38.25" customHeight="1">
      <c r="B21" s="95" t="s">
        <v>135</v>
      </c>
      <c r="C21" s="95"/>
      <c r="D21" s="95"/>
      <c r="E21" s="95"/>
      <c r="F21" s="95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</sheetData>
  <sheetProtection/>
  <mergeCells count="54">
    <mergeCell ref="B21:F21"/>
    <mergeCell ref="G21:Q21"/>
    <mergeCell ref="B14:G14"/>
    <mergeCell ref="B15:E15"/>
    <mergeCell ref="B16:Q16"/>
    <mergeCell ref="B17:G17"/>
    <mergeCell ref="B18:E18"/>
    <mergeCell ref="B19:H19"/>
    <mergeCell ref="B20:E20"/>
    <mergeCell ref="F18:H18"/>
    <mergeCell ref="F20:H20"/>
    <mergeCell ref="I17:J17"/>
    <mergeCell ref="M17:Q17"/>
    <mergeCell ref="I18:J18"/>
    <mergeCell ref="M18:Q18"/>
    <mergeCell ref="M19:Q19"/>
    <mergeCell ref="I20:J20"/>
    <mergeCell ref="I19:J19"/>
    <mergeCell ref="M20:Q20"/>
    <mergeCell ref="A2:O3"/>
    <mergeCell ref="B8:Q8"/>
    <mergeCell ref="D11:E11"/>
    <mergeCell ref="F11:H11"/>
    <mergeCell ref="F15:H15"/>
    <mergeCell ref="D6:E6"/>
    <mergeCell ref="F10:H10"/>
    <mergeCell ref="I10:J10"/>
    <mergeCell ref="F6:H6"/>
    <mergeCell ref="I6:J6"/>
    <mergeCell ref="M6:Q6"/>
    <mergeCell ref="D7:E7"/>
    <mergeCell ref="F7:H7"/>
    <mergeCell ref="I7:J7"/>
    <mergeCell ref="M7:Q7"/>
    <mergeCell ref="I14:J14"/>
    <mergeCell ref="M14:Q14"/>
    <mergeCell ref="I12:J12"/>
    <mergeCell ref="M12:Q12"/>
    <mergeCell ref="D13:E13"/>
    <mergeCell ref="D9:E9"/>
    <mergeCell ref="F9:H9"/>
    <mergeCell ref="I9:J9"/>
    <mergeCell ref="M9:Q9"/>
    <mergeCell ref="F13:H13"/>
    <mergeCell ref="I13:J13"/>
    <mergeCell ref="D12:E12"/>
    <mergeCell ref="F12:H12"/>
    <mergeCell ref="M10:Q10"/>
    <mergeCell ref="I11:J11"/>
    <mergeCell ref="M11:Q11"/>
    <mergeCell ref="M13:Q13"/>
    <mergeCell ref="D10:E10"/>
    <mergeCell ref="I15:J15"/>
    <mergeCell ref="M15:Q15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scale="85" r:id="rId1"/>
  <headerFooter>
    <oddHeader>&amp;R
Załącznik nr &amp;A
do uchwały Zarządu Powiatu w Opatowie Nr 3.9.2014
z dnia 18 grudnia 2014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71"/>
  <sheetViews>
    <sheetView view="pageLayout" workbookViewId="0" topLeftCell="B1">
      <selection activeCell="J98" sqref="J98"/>
    </sheetView>
  </sheetViews>
  <sheetFormatPr defaultColWidth="9.33203125" defaultRowHeight="12.75"/>
  <cols>
    <col min="1" max="1" width="4.5" style="0" customWidth="1"/>
    <col min="2" max="2" width="0.65625" style="0" customWidth="1"/>
    <col min="3" max="3" width="7" style="0" customWidth="1"/>
    <col min="4" max="4" width="9.16015625" style="0" customWidth="1"/>
    <col min="5" max="5" width="8.83203125" style="0" customWidth="1"/>
    <col min="6" max="6" width="10.83203125" style="0" customWidth="1"/>
    <col min="7" max="7" width="8" style="0" customWidth="1"/>
    <col min="8" max="8" width="6" style="0" customWidth="1"/>
    <col min="9" max="9" width="13.5" style="0" customWidth="1"/>
    <col min="10" max="11" width="13" style="0" customWidth="1"/>
    <col min="12" max="12" width="14" style="0" customWidth="1"/>
    <col min="13" max="13" width="11.83203125" style="0" customWidth="1"/>
    <col min="14" max="14" width="12" style="0" customWidth="1"/>
    <col min="15" max="15" width="13.83203125" style="0" customWidth="1"/>
    <col min="16" max="16" width="11.5" style="0" customWidth="1"/>
    <col min="17" max="17" width="11.33203125" style="0" customWidth="1"/>
    <col min="18" max="18" width="12.66015625" style="0" customWidth="1"/>
    <col min="19" max="19" width="12.5" style="0" customWidth="1"/>
    <col min="20" max="20" width="6.83203125" style="0" customWidth="1"/>
    <col min="21" max="21" width="6.16015625" style="0" customWidth="1"/>
    <col min="22" max="22" width="7" style="0" customWidth="1"/>
    <col min="23" max="23" width="4.33203125" style="0" customWidth="1"/>
  </cols>
  <sheetData>
    <row r="1" spans="1:24" ht="12.75">
      <c r="A1" s="90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12.75">
      <c r="A3" s="1"/>
      <c r="B3" s="104"/>
      <c r="C3" s="104"/>
      <c r="D3" s="104"/>
      <c r="E3" s="105"/>
      <c r="F3" s="105"/>
      <c r="G3" s="105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5" spans="1:23" ht="12.75">
      <c r="A5" s="103" t="s">
        <v>0</v>
      </c>
      <c r="B5" s="103"/>
      <c r="C5" s="103" t="s">
        <v>1</v>
      </c>
      <c r="D5" s="103" t="s">
        <v>3</v>
      </c>
      <c r="E5" s="103"/>
      <c r="F5" s="103"/>
      <c r="G5" s="103" t="s">
        <v>4</v>
      </c>
      <c r="H5" s="103"/>
      <c r="I5" s="103" t="s">
        <v>5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</row>
    <row r="6" spans="1:23" ht="12.75" customHeight="1">
      <c r="A6" s="103"/>
      <c r="B6" s="103"/>
      <c r="C6" s="103"/>
      <c r="D6" s="103"/>
      <c r="E6" s="103"/>
      <c r="F6" s="103"/>
      <c r="G6" s="103"/>
      <c r="H6" s="103"/>
      <c r="I6" s="103" t="s">
        <v>6</v>
      </c>
      <c r="J6" s="103" t="s">
        <v>7</v>
      </c>
      <c r="K6" s="103"/>
      <c r="L6" s="103"/>
      <c r="M6" s="103"/>
      <c r="N6" s="103"/>
      <c r="O6" s="103"/>
      <c r="P6" s="103"/>
      <c r="Q6" s="103"/>
      <c r="R6" s="103" t="s">
        <v>8</v>
      </c>
      <c r="S6" s="103" t="s">
        <v>7</v>
      </c>
      <c r="T6" s="103"/>
      <c r="U6" s="103"/>
      <c r="V6" s="103"/>
      <c r="W6" s="103"/>
    </row>
    <row r="7" spans="1:23" ht="4.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 t="s">
        <v>9</v>
      </c>
      <c r="T7" s="103" t="s">
        <v>10</v>
      </c>
      <c r="U7" s="103"/>
      <c r="V7" s="103" t="s">
        <v>24</v>
      </c>
      <c r="W7" s="103"/>
    </row>
    <row r="8" spans="1:23" ht="12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 t="s">
        <v>11</v>
      </c>
      <c r="K8" s="103" t="s">
        <v>7</v>
      </c>
      <c r="L8" s="103"/>
      <c r="M8" s="103" t="s">
        <v>12</v>
      </c>
      <c r="N8" s="103" t="s">
        <v>13</v>
      </c>
      <c r="O8" s="103" t="s">
        <v>14</v>
      </c>
      <c r="P8" s="103" t="s">
        <v>15</v>
      </c>
      <c r="Q8" s="103" t="s">
        <v>16</v>
      </c>
      <c r="R8" s="103"/>
      <c r="S8" s="103"/>
      <c r="T8" s="103"/>
      <c r="U8" s="103"/>
      <c r="V8" s="103"/>
      <c r="W8" s="103"/>
    </row>
    <row r="9" spans="1:23" ht="9.7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 t="s">
        <v>25</v>
      </c>
      <c r="U9" s="103"/>
      <c r="V9" s="103"/>
      <c r="W9" s="103"/>
    </row>
    <row r="10" spans="1:23" ht="57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5" t="s">
        <v>17</v>
      </c>
      <c r="L10" s="5" t="s">
        <v>18</v>
      </c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</row>
    <row r="11" spans="1:23" ht="12.75">
      <c r="A11" s="103">
        <v>1</v>
      </c>
      <c r="B11" s="103"/>
      <c r="C11" s="5">
        <v>2</v>
      </c>
      <c r="D11" s="103">
        <v>4</v>
      </c>
      <c r="E11" s="103"/>
      <c r="F11" s="103"/>
      <c r="G11" s="103">
        <v>5</v>
      </c>
      <c r="H11" s="103"/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5">
        <v>12</v>
      </c>
      <c r="P11" s="5">
        <v>13</v>
      </c>
      <c r="Q11" s="5">
        <v>14</v>
      </c>
      <c r="R11" s="5">
        <v>15</v>
      </c>
      <c r="S11" s="5">
        <v>16</v>
      </c>
      <c r="T11" s="103">
        <v>17</v>
      </c>
      <c r="U11" s="103"/>
      <c r="V11" s="103">
        <v>18</v>
      </c>
      <c r="W11" s="103"/>
    </row>
    <row r="12" spans="1:23" ht="20.25" customHeight="1">
      <c r="A12" s="103">
        <v>710</v>
      </c>
      <c r="B12" s="103"/>
      <c r="C12" s="103"/>
      <c r="D12" s="107" t="s">
        <v>45</v>
      </c>
      <c r="E12" s="107"/>
      <c r="F12" s="6" t="s">
        <v>19</v>
      </c>
      <c r="G12" s="99">
        <v>446500</v>
      </c>
      <c r="H12" s="99"/>
      <c r="I12" s="2">
        <v>446500</v>
      </c>
      <c r="J12" s="2">
        <v>444500</v>
      </c>
      <c r="K12" s="2">
        <v>222172</v>
      </c>
      <c r="L12" s="2">
        <v>222328</v>
      </c>
      <c r="M12" s="2">
        <v>0</v>
      </c>
      <c r="N12" s="2">
        <v>2000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99">
        <v>0</v>
      </c>
      <c r="U12" s="99"/>
      <c r="V12" s="99">
        <v>0</v>
      </c>
      <c r="W12" s="99"/>
    </row>
    <row r="13" spans="1:23" ht="18.75" customHeight="1">
      <c r="A13" s="103"/>
      <c r="B13" s="103"/>
      <c r="C13" s="103"/>
      <c r="D13" s="107"/>
      <c r="E13" s="107"/>
      <c r="F13" s="6" t="s">
        <v>20</v>
      </c>
      <c r="G13" s="99">
        <v>-43</v>
      </c>
      <c r="H13" s="99"/>
      <c r="I13" s="2">
        <v>-43</v>
      </c>
      <c r="J13" s="2">
        <v>-43</v>
      </c>
      <c r="K13" s="2">
        <v>0</v>
      </c>
      <c r="L13" s="2">
        <v>-43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99">
        <v>0</v>
      </c>
      <c r="U13" s="99"/>
      <c r="V13" s="99">
        <v>0</v>
      </c>
      <c r="W13" s="99"/>
    </row>
    <row r="14" spans="1:23" ht="21.75" customHeight="1">
      <c r="A14" s="103"/>
      <c r="B14" s="103"/>
      <c r="C14" s="103"/>
      <c r="D14" s="107"/>
      <c r="E14" s="107"/>
      <c r="F14" s="6" t="s">
        <v>21</v>
      </c>
      <c r="G14" s="99">
        <v>43</v>
      </c>
      <c r="H14" s="99"/>
      <c r="I14" s="2">
        <v>43</v>
      </c>
      <c r="J14" s="2">
        <v>43</v>
      </c>
      <c r="K14" s="2">
        <v>43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99">
        <v>0</v>
      </c>
      <c r="U14" s="99"/>
      <c r="V14" s="99">
        <v>0</v>
      </c>
      <c r="W14" s="99"/>
    </row>
    <row r="15" spans="1:23" ht="21.75" customHeight="1" thickBot="1">
      <c r="A15" s="103"/>
      <c r="B15" s="103"/>
      <c r="C15" s="103"/>
      <c r="D15" s="107"/>
      <c r="E15" s="107"/>
      <c r="F15" s="6" t="s">
        <v>22</v>
      </c>
      <c r="G15" s="99">
        <v>446500</v>
      </c>
      <c r="H15" s="99"/>
      <c r="I15" s="2">
        <v>446500</v>
      </c>
      <c r="J15" s="2">
        <v>444500</v>
      </c>
      <c r="K15" s="2">
        <v>222215</v>
      </c>
      <c r="L15" s="2">
        <v>222285</v>
      </c>
      <c r="M15" s="2">
        <v>0</v>
      </c>
      <c r="N15" s="2">
        <v>2000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99">
        <v>0</v>
      </c>
      <c r="U15" s="99"/>
      <c r="V15" s="99">
        <v>0</v>
      </c>
      <c r="W15" s="99"/>
    </row>
    <row r="16" spans="1:23" ht="23.25" customHeight="1" thickBot="1">
      <c r="A16" s="100"/>
      <c r="B16" s="100"/>
      <c r="C16" s="100">
        <v>71015</v>
      </c>
      <c r="D16" s="101" t="s">
        <v>46</v>
      </c>
      <c r="E16" s="101"/>
      <c r="F16" s="7" t="s">
        <v>19</v>
      </c>
      <c r="G16" s="102">
        <v>266500</v>
      </c>
      <c r="H16" s="102"/>
      <c r="I16" s="3">
        <v>266500</v>
      </c>
      <c r="J16" s="3">
        <v>266500</v>
      </c>
      <c r="K16" s="3">
        <v>222172</v>
      </c>
      <c r="L16" s="3">
        <v>44328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102">
        <v>0</v>
      </c>
      <c r="U16" s="102"/>
      <c r="V16" s="102">
        <v>0</v>
      </c>
      <c r="W16" s="102"/>
    </row>
    <row r="17" spans="1:23" ht="19.5" customHeight="1" thickBot="1">
      <c r="A17" s="100"/>
      <c r="B17" s="100"/>
      <c r="C17" s="100"/>
      <c r="D17" s="101"/>
      <c r="E17" s="101"/>
      <c r="F17" s="6" t="s">
        <v>20</v>
      </c>
      <c r="G17" s="99">
        <v>-43</v>
      </c>
      <c r="H17" s="99"/>
      <c r="I17" s="2">
        <v>-43</v>
      </c>
      <c r="J17" s="2">
        <v>-43</v>
      </c>
      <c r="K17" s="2">
        <v>0</v>
      </c>
      <c r="L17" s="2">
        <v>-43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99">
        <v>0</v>
      </c>
      <c r="U17" s="99"/>
      <c r="V17" s="99">
        <v>0</v>
      </c>
      <c r="W17" s="99"/>
    </row>
    <row r="18" spans="1:23" ht="18.75" customHeight="1" thickBot="1">
      <c r="A18" s="100"/>
      <c r="B18" s="100"/>
      <c r="C18" s="100"/>
      <c r="D18" s="101"/>
      <c r="E18" s="101"/>
      <c r="F18" s="6" t="s">
        <v>21</v>
      </c>
      <c r="G18" s="99">
        <v>43</v>
      </c>
      <c r="H18" s="99"/>
      <c r="I18" s="2">
        <v>43</v>
      </c>
      <c r="J18" s="2">
        <v>43</v>
      </c>
      <c r="K18" s="2">
        <v>43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99">
        <v>0</v>
      </c>
      <c r="U18" s="99"/>
      <c r="V18" s="99">
        <v>0</v>
      </c>
      <c r="W18" s="99"/>
    </row>
    <row r="19" spans="1:23" ht="19.5" customHeight="1">
      <c r="A19" s="100"/>
      <c r="B19" s="100"/>
      <c r="C19" s="100"/>
      <c r="D19" s="101"/>
      <c r="E19" s="101"/>
      <c r="F19" s="6" t="s">
        <v>22</v>
      </c>
      <c r="G19" s="99">
        <v>266500</v>
      </c>
      <c r="H19" s="99"/>
      <c r="I19" s="2">
        <v>266500</v>
      </c>
      <c r="J19" s="2">
        <v>266500</v>
      </c>
      <c r="K19" s="2">
        <v>222215</v>
      </c>
      <c r="L19" s="2">
        <v>44285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99">
        <v>0</v>
      </c>
      <c r="U19" s="99"/>
      <c r="V19" s="99">
        <v>0</v>
      </c>
      <c r="W19" s="99"/>
    </row>
    <row r="20" spans="1:23" ht="22.5" customHeight="1">
      <c r="A20" s="103">
        <v>754</v>
      </c>
      <c r="B20" s="103"/>
      <c r="C20" s="103"/>
      <c r="D20" s="107" t="s">
        <v>142</v>
      </c>
      <c r="E20" s="107"/>
      <c r="F20" s="6" t="s">
        <v>19</v>
      </c>
      <c r="G20" s="99">
        <v>3635272</v>
      </c>
      <c r="H20" s="99"/>
      <c r="I20" s="2">
        <v>3544857</v>
      </c>
      <c r="J20" s="2">
        <v>3382929</v>
      </c>
      <c r="K20" s="2">
        <v>2896341</v>
      </c>
      <c r="L20" s="2">
        <v>486588</v>
      </c>
      <c r="M20" s="2">
        <v>10000</v>
      </c>
      <c r="N20" s="2">
        <v>151928</v>
      </c>
      <c r="O20" s="2">
        <v>0</v>
      </c>
      <c r="P20" s="2">
        <v>0</v>
      </c>
      <c r="Q20" s="2">
        <v>0</v>
      </c>
      <c r="R20" s="2">
        <v>90415</v>
      </c>
      <c r="S20" s="2">
        <v>90415</v>
      </c>
      <c r="T20" s="99">
        <v>0</v>
      </c>
      <c r="U20" s="99"/>
      <c r="V20" s="99">
        <v>0</v>
      </c>
      <c r="W20" s="99"/>
    </row>
    <row r="21" spans="1:23" ht="17.25" customHeight="1">
      <c r="A21" s="103"/>
      <c r="B21" s="103"/>
      <c r="C21" s="103"/>
      <c r="D21" s="107"/>
      <c r="E21" s="107"/>
      <c r="F21" s="6" t="s">
        <v>20</v>
      </c>
      <c r="G21" s="99">
        <v>-564</v>
      </c>
      <c r="H21" s="99"/>
      <c r="I21" s="2">
        <v>-564</v>
      </c>
      <c r="J21" s="2">
        <v>-561</v>
      </c>
      <c r="K21" s="2">
        <v>-561</v>
      </c>
      <c r="L21" s="2">
        <v>0</v>
      </c>
      <c r="M21" s="2">
        <v>0</v>
      </c>
      <c r="N21" s="2">
        <v>-3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99">
        <v>0</v>
      </c>
      <c r="U21" s="99"/>
      <c r="V21" s="99">
        <v>0</v>
      </c>
      <c r="W21" s="99"/>
    </row>
    <row r="22" spans="1:23" ht="19.5" customHeight="1">
      <c r="A22" s="103"/>
      <c r="B22" s="103"/>
      <c r="C22" s="103"/>
      <c r="D22" s="107"/>
      <c r="E22" s="107"/>
      <c r="F22" s="6" t="s">
        <v>21</v>
      </c>
      <c r="G22" s="99">
        <v>564</v>
      </c>
      <c r="H22" s="99"/>
      <c r="I22" s="2">
        <v>564</v>
      </c>
      <c r="J22" s="2">
        <v>564</v>
      </c>
      <c r="K22" s="2">
        <v>553</v>
      </c>
      <c r="L22" s="2">
        <v>11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99">
        <v>0</v>
      </c>
      <c r="U22" s="99"/>
      <c r="V22" s="99">
        <v>0</v>
      </c>
      <c r="W22" s="99"/>
    </row>
    <row r="23" spans="1:23" ht="27" customHeight="1" thickBot="1">
      <c r="A23" s="103"/>
      <c r="B23" s="103"/>
      <c r="C23" s="103"/>
      <c r="D23" s="107"/>
      <c r="E23" s="107"/>
      <c r="F23" s="6" t="s">
        <v>22</v>
      </c>
      <c r="G23" s="99">
        <v>3635272</v>
      </c>
      <c r="H23" s="99"/>
      <c r="I23" s="2">
        <v>3544857</v>
      </c>
      <c r="J23" s="2">
        <v>3382932</v>
      </c>
      <c r="K23" s="2">
        <v>2896333</v>
      </c>
      <c r="L23" s="2">
        <v>486599</v>
      </c>
      <c r="M23" s="2">
        <v>10000</v>
      </c>
      <c r="N23" s="2">
        <v>151925</v>
      </c>
      <c r="O23" s="2">
        <v>0</v>
      </c>
      <c r="P23" s="2">
        <v>0</v>
      </c>
      <c r="Q23" s="2">
        <v>0</v>
      </c>
      <c r="R23" s="2">
        <v>90415</v>
      </c>
      <c r="S23" s="2">
        <v>90415</v>
      </c>
      <c r="T23" s="99">
        <v>0</v>
      </c>
      <c r="U23" s="99"/>
      <c r="V23" s="99">
        <v>0</v>
      </c>
      <c r="W23" s="99"/>
    </row>
    <row r="24" spans="1:23" ht="18.75" customHeight="1" thickBot="1">
      <c r="A24" s="100"/>
      <c r="B24" s="100"/>
      <c r="C24" s="100">
        <v>75411</v>
      </c>
      <c r="D24" s="101" t="s">
        <v>141</v>
      </c>
      <c r="E24" s="101"/>
      <c r="F24" s="7" t="s">
        <v>19</v>
      </c>
      <c r="G24" s="102">
        <v>3432992</v>
      </c>
      <c r="H24" s="102"/>
      <c r="I24" s="3">
        <v>3347477</v>
      </c>
      <c r="J24" s="3">
        <v>3197049</v>
      </c>
      <c r="K24" s="3">
        <v>2883211</v>
      </c>
      <c r="L24" s="3">
        <v>313838</v>
      </c>
      <c r="M24" s="3">
        <v>0</v>
      </c>
      <c r="N24" s="3">
        <v>150428</v>
      </c>
      <c r="O24" s="3">
        <v>0</v>
      </c>
      <c r="P24" s="3">
        <v>0</v>
      </c>
      <c r="Q24" s="3">
        <v>0</v>
      </c>
      <c r="R24" s="3">
        <v>85515</v>
      </c>
      <c r="S24" s="3">
        <v>85515</v>
      </c>
      <c r="T24" s="102">
        <v>0</v>
      </c>
      <c r="U24" s="102"/>
      <c r="V24" s="102">
        <v>0</v>
      </c>
      <c r="W24" s="102"/>
    </row>
    <row r="25" spans="1:23" ht="19.5" customHeight="1" thickBot="1">
      <c r="A25" s="100"/>
      <c r="B25" s="100"/>
      <c r="C25" s="100"/>
      <c r="D25" s="101"/>
      <c r="E25" s="101"/>
      <c r="F25" s="6" t="s">
        <v>20</v>
      </c>
      <c r="G25" s="99">
        <v>-564</v>
      </c>
      <c r="H25" s="99"/>
      <c r="I25" s="2">
        <v>-564</v>
      </c>
      <c r="J25" s="2">
        <v>-561</v>
      </c>
      <c r="K25" s="2">
        <v>-561</v>
      </c>
      <c r="L25" s="2">
        <v>0</v>
      </c>
      <c r="M25" s="2">
        <v>0</v>
      </c>
      <c r="N25" s="2">
        <v>-3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99">
        <v>0</v>
      </c>
      <c r="U25" s="99"/>
      <c r="V25" s="99">
        <v>0</v>
      </c>
      <c r="W25" s="99"/>
    </row>
    <row r="26" spans="1:23" ht="19.5" customHeight="1" thickBot="1">
      <c r="A26" s="100"/>
      <c r="B26" s="100"/>
      <c r="C26" s="100"/>
      <c r="D26" s="101"/>
      <c r="E26" s="101"/>
      <c r="F26" s="6" t="s">
        <v>21</v>
      </c>
      <c r="G26" s="99">
        <v>564</v>
      </c>
      <c r="H26" s="99"/>
      <c r="I26" s="2">
        <v>564</v>
      </c>
      <c r="J26" s="2">
        <v>564</v>
      </c>
      <c r="K26" s="2">
        <v>553</v>
      </c>
      <c r="L26" s="2">
        <v>11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99">
        <v>0</v>
      </c>
      <c r="U26" s="99"/>
      <c r="V26" s="99">
        <v>0</v>
      </c>
      <c r="W26" s="99"/>
    </row>
    <row r="27" spans="1:23" ht="20.25" customHeight="1">
      <c r="A27" s="100"/>
      <c r="B27" s="100"/>
      <c r="C27" s="100"/>
      <c r="D27" s="101"/>
      <c r="E27" s="101"/>
      <c r="F27" s="6" t="s">
        <v>22</v>
      </c>
      <c r="G27" s="99">
        <v>3432992</v>
      </c>
      <c r="H27" s="99"/>
      <c r="I27" s="2">
        <v>3347477</v>
      </c>
      <c r="J27" s="2">
        <v>3197052</v>
      </c>
      <c r="K27" s="2">
        <v>2883203</v>
      </c>
      <c r="L27" s="2">
        <v>313849</v>
      </c>
      <c r="M27" s="2">
        <v>0</v>
      </c>
      <c r="N27" s="2">
        <v>150425</v>
      </c>
      <c r="O27" s="2">
        <v>0</v>
      </c>
      <c r="P27" s="2">
        <v>0</v>
      </c>
      <c r="Q27" s="2">
        <v>0</v>
      </c>
      <c r="R27" s="2">
        <v>85515</v>
      </c>
      <c r="S27" s="2">
        <v>85515</v>
      </c>
      <c r="T27" s="99">
        <v>0</v>
      </c>
      <c r="U27" s="99"/>
      <c r="V27" s="99">
        <v>0</v>
      </c>
      <c r="W27" s="99"/>
    </row>
    <row r="28" spans="1:23" ht="20.25" customHeight="1">
      <c r="A28" s="103">
        <v>801</v>
      </c>
      <c r="B28" s="103"/>
      <c r="C28" s="103"/>
      <c r="D28" s="107" t="s">
        <v>47</v>
      </c>
      <c r="E28" s="107"/>
      <c r="F28" s="6" t="s">
        <v>19</v>
      </c>
      <c r="G28" s="99">
        <v>16024883</v>
      </c>
      <c r="H28" s="99"/>
      <c r="I28" s="2">
        <v>15988183</v>
      </c>
      <c r="J28" s="2">
        <v>13620611</v>
      </c>
      <c r="K28" s="2">
        <v>11764663</v>
      </c>
      <c r="L28" s="2">
        <v>1855948</v>
      </c>
      <c r="M28" s="2">
        <v>1290000</v>
      </c>
      <c r="N28" s="2">
        <v>274602</v>
      </c>
      <c r="O28" s="2">
        <v>802970</v>
      </c>
      <c r="P28" s="2">
        <v>0</v>
      </c>
      <c r="Q28" s="2">
        <v>0</v>
      </c>
      <c r="R28" s="2">
        <v>36700</v>
      </c>
      <c r="S28" s="2">
        <v>36700</v>
      </c>
      <c r="T28" s="99">
        <v>0</v>
      </c>
      <c r="U28" s="99"/>
      <c r="V28" s="99">
        <v>0</v>
      </c>
      <c r="W28" s="99"/>
    </row>
    <row r="29" spans="1:23" ht="19.5" customHeight="1">
      <c r="A29" s="103"/>
      <c r="B29" s="103"/>
      <c r="C29" s="103"/>
      <c r="D29" s="107"/>
      <c r="E29" s="107"/>
      <c r="F29" s="6" t="s">
        <v>20</v>
      </c>
      <c r="G29" s="99">
        <v>-19441</v>
      </c>
      <c r="H29" s="99"/>
      <c r="I29" s="2">
        <v>-19441</v>
      </c>
      <c r="J29" s="2">
        <v>-19441</v>
      </c>
      <c r="K29" s="2">
        <v>-4087</v>
      </c>
      <c r="L29" s="2">
        <v>-15354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99">
        <v>0</v>
      </c>
      <c r="U29" s="99"/>
      <c r="V29" s="99">
        <v>0</v>
      </c>
      <c r="W29" s="99"/>
    </row>
    <row r="30" spans="1:23" ht="21" customHeight="1">
      <c r="A30" s="103"/>
      <c r="B30" s="103"/>
      <c r="C30" s="103"/>
      <c r="D30" s="107"/>
      <c r="E30" s="107"/>
      <c r="F30" s="6" t="s">
        <v>21</v>
      </c>
      <c r="G30" s="99">
        <v>19441</v>
      </c>
      <c r="H30" s="99"/>
      <c r="I30" s="2">
        <v>19441</v>
      </c>
      <c r="J30" s="2">
        <v>19441</v>
      </c>
      <c r="K30" s="2">
        <v>15133</v>
      </c>
      <c r="L30" s="2">
        <v>4308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99">
        <v>0</v>
      </c>
      <c r="U30" s="99"/>
      <c r="V30" s="99">
        <v>0</v>
      </c>
      <c r="W30" s="99"/>
    </row>
    <row r="31" spans="1:23" ht="19.5" customHeight="1" thickBot="1">
      <c r="A31" s="103"/>
      <c r="B31" s="103"/>
      <c r="C31" s="103"/>
      <c r="D31" s="107"/>
      <c r="E31" s="107"/>
      <c r="F31" s="6" t="s">
        <v>22</v>
      </c>
      <c r="G31" s="99">
        <v>16024883</v>
      </c>
      <c r="H31" s="99"/>
      <c r="I31" s="2">
        <v>15988183</v>
      </c>
      <c r="J31" s="2">
        <v>13620611</v>
      </c>
      <c r="K31" s="2">
        <v>11775709</v>
      </c>
      <c r="L31" s="2">
        <v>1844902</v>
      </c>
      <c r="M31" s="2">
        <v>1290000</v>
      </c>
      <c r="N31" s="2">
        <v>274602</v>
      </c>
      <c r="O31" s="2">
        <v>802970</v>
      </c>
      <c r="P31" s="2">
        <v>0</v>
      </c>
      <c r="Q31" s="2">
        <v>0</v>
      </c>
      <c r="R31" s="2">
        <v>36700</v>
      </c>
      <c r="S31" s="2">
        <v>36700</v>
      </c>
      <c r="T31" s="99">
        <v>0</v>
      </c>
      <c r="U31" s="99"/>
      <c r="V31" s="99">
        <v>0</v>
      </c>
      <c r="W31" s="99"/>
    </row>
    <row r="32" spans="1:23" ht="20.25" customHeight="1" thickBot="1">
      <c r="A32" s="100"/>
      <c r="B32" s="100"/>
      <c r="C32" s="100">
        <v>80111</v>
      </c>
      <c r="D32" s="101" t="s">
        <v>48</v>
      </c>
      <c r="E32" s="101"/>
      <c r="F32" s="7" t="s">
        <v>19</v>
      </c>
      <c r="G32" s="102">
        <v>1029505</v>
      </c>
      <c r="H32" s="102"/>
      <c r="I32" s="3">
        <v>1029505</v>
      </c>
      <c r="J32" s="3">
        <v>974340</v>
      </c>
      <c r="K32" s="3">
        <v>869722</v>
      </c>
      <c r="L32" s="3">
        <v>104618</v>
      </c>
      <c r="M32" s="3">
        <v>0</v>
      </c>
      <c r="N32" s="3">
        <v>55165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102">
        <v>0</v>
      </c>
      <c r="U32" s="102"/>
      <c r="V32" s="102">
        <v>0</v>
      </c>
      <c r="W32" s="102"/>
    </row>
    <row r="33" spans="1:23" ht="16.5" customHeight="1" thickBot="1">
      <c r="A33" s="100"/>
      <c r="B33" s="100"/>
      <c r="C33" s="100"/>
      <c r="D33" s="101"/>
      <c r="E33" s="101"/>
      <c r="F33" s="6" t="s">
        <v>20</v>
      </c>
      <c r="G33" s="99">
        <v>-1440</v>
      </c>
      <c r="H33" s="99"/>
      <c r="I33" s="2">
        <v>-1440</v>
      </c>
      <c r="J33" s="2">
        <v>-1440</v>
      </c>
      <c r="K33" s="2">
        <v>0</v>
      </c>
      <c r="L33" s="2">
        <v>-1440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99">
        <v>0</v>
      </c>
      <c r="U33" s="99"/>
      <c r="V33" s="99">
        <v>0</v>
      </c>
      <c r="W33" s="99"/>
    </row>
    <row r="34" spans="1:23" ht="19.5" customHeight="1" thickBot="1">
      <c r="A34" s="100"/>
      <c r="B34" s="100"/>
      <c r="C34" s="100"/>
      <c r="D34" s="101"/>
      <c r="E34" s="101"/>
      <c r="F34" s="6" t="s">
        <v>21</v>
      </c>
      <c r="G34" s="99">
        <v>1440</v>
      </c>
      <c r="H34" s="99"/>
      <c r="I34" s="2">
        <v>1440</v>
      </c>
      <c r="J34" s="2">
        <v>1440</v>
      </c>
      <c r="K34" s="2">
        <v>1440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99">
        <v>0</v>
      </c>
      <c r="U34" s="99"/>
      <c r="V34" s="99">
        <v>0</v>
      </c>
      <c r="W34" s="99"/>
    </row>
    <row r="35" spans="1:23" ht="20.25" customHeight="1" thickBot="1">
      <c r="A35" s="100"/>
      <c r="B35" s="100"/>
      <c r="C35" s="100"/>
      <c r="D35" s="101"/>
      <c r="E35" s="101"/>
      <c r="F35" s="6" t="s">
        <v>22</v>
      </c>
      <c r="G35" s="99">
        <v>1029505</v>
      </c>
      <c r="H35" s="99"/>
      <c r="I35" s="2">
        <v>1029505</v>
      </c>
      <c r="J35" s="2">
        <v>974340</v>
      </c>
      <c r="K35" s="2">
        <v>871162</v>
      </c>
      <c r="L35" s="2">
        <v>103178</v>
      </c>
      <c r="M35" s="2">
        <v>0</v>
      </c>
      <c r="N35" s="2">
        <v>55165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99">
        <v>0</v>
      </c>
      <c r="U35" s="99"/>
      <c r="V35" s="99">
        <v>0</v>
      </c>
      <c r="W35" s="99"/>
    </row>
    <row r="36" spans="1:23" ht="20.25" customHeight="1" thickBot="1">
      <c r="A36" s="100"/>
      <c r="B36" s="100"/>
      <c r="C36" s="100">
        <v>80120</v>
      </c>
      <c r="D36" s="101" t="s">
        <v>176</v>
      </c>
      <c r="E36" s="101"/>
      <c r="F36" s="7" t="s">
        <v>19</v>
      </c>
      <c r="G36" s="102">
        <v>4517718</v>
      </c>
      <c r="H36" s="102"/>
      <c r="I36" s="3">
        <v>4517718</v>
      </c>
      <c r="J36" s="3">
        <v>4335224</v>
      </c>
      <c r="K36" s="3">
        <v>3931008</v>
      </c>
      <c r="L36" s="3">
        <v>404216</v>
      </c>
      <c r="M36" s="3">
        <v>152000</v>
      </c>
      <c r="N36" s="3">
        <v>30494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102">
        <v>0</v>
      </c>
      <c r="U36" s="102"/>
      <c r="V36" s="102">
        <v>0</v>
      </c>
      <c r="W36" s="102"/>
    </row>
    <row r="37" spans="1:23" ht="18" customHeight="1" thickBot="1">
      <c r="A37" s="100"/>
      <c r="B37" s="100"/>
      <c r="C37" s="100"/>
      <c r="D37" s="101"/>
      <c r="E37" s="101"/>
      <c r="F37" s="6" t="s">
        <v>20</v>
      </c>
      <c r="G37" s="99">
        <v>-4308</v>
      </c>
      <c r="H37" s="99"/>
      <c r="I37" s="2">
        <v>-4308</v>
      </c>
      <c r="J37" s="2">
        <v>-4308</v>
      </c>
      <c r="K37" s="2">
        <v>-681</v>
      </c>
      <c r="L37" s="2">
        <v>-3627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99">
        <v>0</v>
      </c>
      <c r="U37" s="99"/>
      <c r="V37" s="99">
        <v>0</v>
      </c>
      <c r="W37" s="99"/>
    </row>
    <row r="38" spans="1:23" ht="18.75" customHeight="1" thickBot="1">
      <c r="A38" s="100"/>
      <c r="B38" s="100"/>
      <c r="C38" s="100"/>
      <c r="D38" s="101"/>
      <c r="E38" s="101"/>
      <c r="F38" s="6" t="s">
        <v>21</v>
      </c>
      <c r="G38" s="99">
        <v>4308</v>
      </c>
      <c r="H38" s="99"/>
      <c r="I38" s="2">
        <v>4308</v>
      </c>
      <c r="J38" s="2">
        <v>4308</v>
      </c>
      <c r="K38" s="2">
        <v>0</v>
      </c>
      <c r="L38" s="2">
        <v>4308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99">
        <v>0</v>
      </c>
      <c r="U38" s="99"/>
      <c r="V38" s="99">
        <v>0</v>
      </c>
      <c r="W38" s="99"/>
    </row>
    <row r="39" spans="1:23" ht="20.25" customHeight="1" thickBot="1">
      <c r="A39" s="100"/>
      <c r="B39" s="100"/>
      <c r="C39" s="100"/>
      <c r="D39" s="101"/>
      <c r="E39" s="101"/>
      <c r="F39" s="6" t="s">
        <v>22</v>
      </c>
      <c r="G39" s="99">
        <v>4517718</v>
      </c>
      <c r="H39" s="99"/>
      <c r="I39" s="2">
        <v>4517718</v>
      </c>
      <c r="J39" s="2">
        <v>4335224</v>
      </c>
      <c r="K39" s="2">
        <v>3930327</v>
      </c>
      <c r="L39" s="2">
        <v>404897</v>
      </c>
      <c r="M39" s="2">
        <v>152000</v>
      </c>
      <c r="N39" s="2">
        <v>30494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99">
        <v>0</v>
      </c>
      <c r="U39" s="99"/>
      <c r="V39" s="99">
        <v>0</v>
      </c>
      <c r="W39" s="99"/>
    </row>
    <row r="40" spans="1:23" ht="20.25" customHeight="1" thickBot="1">
      <c r="A40" s="100"/>
      <c r="B40" s="100"/>
      <c r="C40" s="100">
        <v>80130</v>
      </c>
      <c r="D40" s="101" t="s">
        <v>49</v>
      </c>
      <c r="E40" s="101"/>
      <c r="F40" s="7" t="s">
        <v>19</v>
      </c>
      <c r="G40" s="102">
        <v>7469054</v>
      </c>
      <c r="H40" s="102"/>
      <c r="I40" s="3">
        <v>7469054</v>
      </c>
      <c r="J40" s="3">
        <v>6253314</v>
      </c>
      <c r="K40" s="3">
        <v>5240234</v>
      </c>
      <c r="L40" s="3">
        <v>1013080</v>
      </c>
      <c r="M40" s="3">
        <v>1138000</v>
      </c>
      <c r="N40" s="3">
        <v>77740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102">
        <v>0</v>
      </c>
      <c r="U40" s="102"/>
      <c r="V40" s="102">
        <v>0</v>
      </c>
      <c r="W40" s="102"/>
    </row>
    <row r="41" spans="1:23" ht="18.75" customHeight="1" thickBot="1">
      <c r="A41" s="100"/>
      <c r="B41" s="100"/>
      <c r="C41" s="100"/>
      <c r="D41" s="101"/>
      <c r="E41" s="101"/>
      <c r="F41" s="6" t="s">
        <v>20</v>
      </c>
      <c r="G41" s="99">
        <v>-12225</v>
      </c>
      <c r="H41" s="99"/>
      <c r="I41" s="2">
        <v>-12225</v>
      </c>
      <c r="J41" s="2">
        <v>-12225</v>
      </c>
      <c r="K41" s="2">
        <v>-3406</v>
      </c>
      <c r="L41" s="2">
        <v>-8819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99">
        <v>0</v>
      </c>
      <c r="U41" s="99"/>
      <c r="V41" s="99">
        <v>0</v>
      </c>
      <c r="W41" s="99"/>
    </row>
    <row r="42" spans="1:23" ht="21" customHeight="1" thickBot="1">
      <c r="A42" s="100"/>
      <c r="B42" s="100"/>
      <c r="C42" s="100"/>
      <c r="D42" s="101"/>
      <c r="E42" s="101"/>
      <c r="F42" s="6" t="s">
        <v>21</v>
      </c>
      <c r="G42" s="99">
        <v>12225</v>
      </c>
      <c r="H42" s="99"/>
      <c r="I42" s="2">
        <v>12225</v>
      </c>
      <c r="J42" s="2">
        <v>12225</v>
      </c>
      <c r="K42" s="2">
        <v>12225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99">
        <v>0</v>
      </c>
      <c r="U42" s="99"/>
      <c r="V42" s="99">
        <v>0</v>
      </c>
      <c r="W42" s="99"/>
    </row>
    <row r="43" spans="1:23" ht="21.75" customHeight="1" thickBot="1">
      <c r="A43" s="100"/>
      <c r="B43" s="100"/>
      <c r="C43" s="100"/>
      <c r="D43" s="101"/>
      <c r="E43" s="101"/>
      <c r="F43" s="6" t="s">
        <v>22</v>
      </c>
      <c r="G43" s="99">
        <v>7469054</v>
      </c>
      <c r="H43" s="99"/>
      <c r="I43" s="2">
        <v>7469054</v>
      </c>
      <c r="J43" s="2">
        <v>6253314</v>
      </c>
      <c r="K43" s="2">
        <v>5249053</v>
      </c>
      <c r="L43" s="2">
        <v>1004261</v>
      </c>
      <c r="M43" s="2">
        <v>1138000</v>
      </c>
      <c r="N43" s="2">
        <v>77740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99">
        <v>0</v>
      </c>
      <c r="U43" s="99"/>
      <c r="V43" s="99">
        <v>0</v>
      </c>
      <c r="W43" s="99"/>
    </row>
    <row r="44" spans="1:23" ht="20.25" customHeight="1" thickBot="1">
      <c r="A44" s="100"/>
      <c r="B44" s="100"/>
      <c r="C44" s="100">
        <v>80148</v>
      </c>
      <c r="D44" s="101" t="s">
        <v>177</v>
      </c>
      <c r="E44" s="101"/>
      <c r="F44" s="7" t="s">
        <v>19</v>
      </c>
      <c r="G44" s="102">
        <v>182507</v>
      </c>
      <c r="H44" s="102"/>
      <c r="I44" s="3">
        <v>182507</v>
      </c>
      <c r="J44" s="3">
        <v>181985</v>
      </c>
      <c r="K44" s="3">
        <v>127819</v>
      </c>
      <c r="L44" s="3">
        <v>54166</v>
      </c>
      <c r="M44" s="3">
        <v>0</v>
      </c>
      <c r="N44" s="3">
        <v>522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102">
        <v>0</v>
      </c>
      <c r="U44" s="102"/>
      <c r="V44" s="102">
        <v>0</v>
      </c>
      <c r="W44" s="102"/>
    </row>
    <row r="45" spans="1:23" ht="19.5" customHeight="1" thickBot="1">
      <c r="A45" s="100"/>
      <c r="B45" s="100"/>
      <c r="C45" s="100"/>
      <c r="D45" s="101"/>
      <c r="E45" s="101"/>
      <c r="F45" s="6" t="s">
        <v>20</v>
      </c>
      <c r="G45" s="99">
        <v>-1468</v>
      </c>
      <c r="H45" s="99"/>
      <c r="I45" s="2">
        <v>-1468</v>
      </c>
      <c r="J45" s="2">
        <v>-1468</v>
      </c>
      <c r="K45" s="2">
        <v>0</v>
      </c>
      <c r="L45" s="2">
        <v>-1468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99">
        <v>0</v>
      </c>
      <c r="U45" s="99"/>
      <c r="V45" s="99">
        <v>0</v>
      </c>
      <c r="W45" s="99"/>
    </row>
    <row r="46" spans="1:23" ht="18.75" customHeight="1" thickBot="1">
      <c r="A46" s="100"/>
      <c r="B46" s="100"/>
      <c r="C46" s="100"/>
      <c r="D46" s="101"/>
      <c r="E46" s="101"/>
      <c r="F46" s="6" t="s">
        <v>21</v>
      </c>
      <c r="G46" s="99">
        <v>1468</v>
      </c>
      <c r="H46" s="99"/>
      <c r="I46" s="2">
        <v>1468</v>
      </c>
      <c r="J46" s="2">
        <v>1468</v>
      </c>
      <c r="K46" s="2">
        <v>1468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99">
        <v>0</v>
      </c>
      <c r="U46" s="99"/>
      <c r="V46" s="99">
        <v>0</v>
      </c>
      <c r="W46" s="99"/>
    </row>
    <row r="47" spans="1:23" ht="19.5" customHeight="1">
      <c r="A47" s="100"/>
      <c r="B47" s="100"/>
      <c r="C47" s="100"/>
      <c r="D47" s="101"/>
      <c r="E47" s="101"/>
      <c r="F47" s="6" t="s">
        <v>22</v>
      </c>
      <c r="G47" s="99">
        <v>182507</v>
      </c>
      <c r="H47" s="99"/>
      <c r="I47" s="2">
        <v>182507</v>
      </c>
      <c r="J47" s="2">
        <v>181985</v>
      </c>
      <c r="K47" s="2">
        <v>129287</v>
      </c>
      <c r="L47" s="2">
        <v>52698</v>
      </c>
      <c r="M47" s="2">
        <v>0</v>
      </c>
      <c r="N47" s="2">
        <v>522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99">
        <v>0</v>
      </c>
      <c r="U47" s="99"/>
      <c r="V47" s="99">
        <v>0</v>
      </c>
      <c r="W47" s="99"/>
    </row>
    <row r="48" spans="1:23" ht="20.25" customHeight="1">
      <c r="A48" s="103">
        <v>852</v>
      </c>
      <c r="B48" s="103"/>
      <c r="C48" s="103"/>
      <c r="D48" s="107" t="s">
        <v>27</v>
      </c>
      <c r="E48" s="107"/>
      <c r="F48" s="6" t="s">
        <v>19</v>
      </c>
      <c r="G48" s="99">
        <v>19296134</v>
      </c>
      <c r="H48" s="99"/>
      <c r="I48" s="2">
        <v>14573308</v>
      </c>
      <c r="J48" s="2">
        <v>12252843</v>
      </c>
      <c r="K48" s="2">
        <v>7936596</v>
      </c>
      <c r="L48" s="2">
        <v>4316247</v>
      </c>
      <c r="M48" s="2">
        <v>205000</v>
      </c>
      <c r="N48" s="2">
        <v>1039780</v>
      </c>
      <c r="O48" s="2">
        <v>1075685</v>
      </c>
      <c r="P48" s="2">
        <v>0</v>
      </c>
      <c r="Q48" s="2">
        <v>0</v>
      </c>
      <c r="R48" s="2">
        <v>4722826</v>
      </c>
      <c r="S48" s="2">
        <v>4722826</v>
      </c>
      <c r="T48" s="99">
        <v>3913243</v>
      </c>
      <c r="U48" s="99"/>
      <c r="V48" s="99">
        <v>0</v>
      </c>
      <c r="W48" s="99"/>
    </row>
    <row r="49" spans="1:23" ht="16.5" customHeight="1">
      <c r="A49" s="103"/>
      <c r="B49" s="103"/>
      <c r="C49" s="103"/>
      <c r="D49" s="107"/>
      <c r="E49" s="107"/>
      <c r="F49" s="6" t="s">
        <v>20</v>
      </c>
      <c r="G49" s="99">
        <v>-18448</v>
      </c>
      <c r="H49" s="99"/>
      <c r="I49" s="2">
        <v>-18448</v>
      </c>
      <c r="J49" s="2">
        <v>-18448</v>
      </c>
      <c r="K49" s="2">
        <v>-18448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99">
        <v>0</v>
      </c>
      <c r="U49" s="99"/>
      <c r="V49" s="99">
        <v>0</v>
      </c>
      <c r="W49" s="99"/>
    </row>
    <row r="50" spans="1:23" ht="18" customHeight="1">
      <c r="A50" s="103"/>
      <c r="B50" s="103"/>
      <c r="C50" s="103"/>
      <c r="D50" s="107"/>
      <c r="E50" s="107"/>
      <c r="F50" s="6" t="s">
        <v>21</v>
      </c>
      <c r="G50" s="99">
        <v>23698</v>
      </c>
      <c r="H50" s="99"/>
      <c r="I50" s="2">
        <v>23698</v>
      </c>
      <c r="J50" s="2">
        <v>18448</v>
      </c>
      <c r="K50" s="2">
        <v>0</v>
      </c>
      <c r="L50" s="2">
        <v>18448</v>
      </c>
      <c r="M50" s="2">
        <v>0</v>
      </c>
      <c r="N50" s="2">
        <v>5250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99">
        <v>0</v>
      </c>
      <c r="U50" s="99"/>
      <c r="V50" s="99">
        <v>0</v>
      </c>
      <c r="W50" s="99"/>
    </row>
    <row r="51" spans="1:23" ht="18.75" customHeight="1" thickBot="1">
      <c r="A51" s="103"/>
      <c r="B51" s="103"/>
      <c r="C51" s="103"/>
      <c r="D51" s="107"/>
      <c r="E51" s="107"/>
      <c r="F51" s="6" t="s">
        <v>22</v>
      </c>
      <c r="G51" s="99">
        <v>19301384</v>
      </c>
      <c r="H51" s="99"/>
      <c r="I51" s="2">
        <v>14578558</v>
      </c>
      <c r="J51" s="2">
        <v>12252843</v>
      </c>
      <c r="K51" s="2">
        <v>7918148</v>
      </c>
      <c r="L51" s="2">
        <v>4334695</v>
      </c>
      <c r="M51" s="2">
        <v>205000</v>
      </c>
      <c r="N51" s="2">
        <v>1045030</v>
      </c>
      <c r="O51" s="2">
        <v>1075685</v>
      </c>
      <c r="P51" s="2">
        <v>0</v>
      </c>
      <c r="Q51" s="2">
        <v>0</v>
      </c>
      <c r="R51" s="2">
        <v>4722826</v>
      </c>
      <c r="S51" s="2">
        <v>4722826</v>
      </c>
      <c r="T51" s="99">
        <v>3913243</v>
      </c>
      <c r="U51" s="99"/>
      <c r="V51" s="99">
        <v>0</v>
      </c>
      <c r="W51" s="99"/>
    </row>
    <row r="52" spans="1:23" ht="18.75" customHeight="1" thickBot="1">
      <c r="A52" s="100"/>
      <c r="B52" s="100"/>
      <c r="C52" s="100">
        <v>85201</v>
      </c>
      <c r="D52" s="101" t="s">
        <v>178</v>
      </c>
      <c r="E52" s="101"/>
      <c r="F52" s="7" t="s">
        <v>19</v>
      </c>
      <c r="G52" s="102">
        <v>1011372</v>
      </c>
      <c r="H52" s="102"/>
      <c r="I52" s="3">
        <v>1011372</v>
      </c>
      <c r="J52" s="3">
        <v>854602</v>
      </c>
      <c r="K52" s="3">
        <v>538604</v>
      </c>
      <c r="L52" s="3">
        <v>315998</v>
      </c>
      <c r="M52" s="3">
        <v>90000</v>
      </c>
      <c r="N52" s="3">
        <v>66770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102">
        <v>0</v>
      </c>
      <c r="U52" s="102"/>
      <c r="V52" s="102">
        <v>0</v>
      </c>
      <c r="W52" s="102"/>
    </row>
    <row r="53" spans="1:23" ht="17.25" customHeight="1" thickBot="1">
      <c r="A53" s="100"/>
      <c r="B53" s="100"/>
      <c r="C53" s="100"/>
      <c r="D53" s="101"/>
      <c r="E53" s="101"/>
      <c r="F53" s="6" t="s">
        <v>20</v>
      </c>
      <c r="G53" s="99">
        <v>-18448</v>
      </c>
      <c r="H53" s="99"/>
      <c r="I53" s="2">
        <v>-18448</v>
      </c>
      <c r="J53" s="2">
        <v>-18448</v>
      </c>
      <c r="K53" s="2">
        <v>-18448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99">
        <v>0</v>
      </c>
      <c r="U53" s="99"/>
      <c r="V53" s="99">
        <v>0</v>
      </c>
      <c r="W53" s="99"/>
    </row>
    <row r="54" spans="1:23" ht="19.5" customHeight="1" thickBot="1">
      <c r="A54" s="100"/>
      <c r="B54" s="100"/>
      <c r="C54" s="100"/>
      <c r="D54" s="101"/>
      <c r="E54" s="101"/>
      <c r="F54" s="6" t="s">
        <v>21</v>
      </c>
      <c r="G54" s="99">
        <v>18448</v>
      </c>
      <c r="H54" s="99"/>
      <c r="I54" s="2">
        <v>18448</v>
      </c>
      <c r="J54" s="2">
        <v>18448</v>
      </c>
      <c r="K54" s="2">
        <v>0</v>
      </c>
      <c r="L54" s="2">
        <v>18448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99">
        <v>0</v>
      </c>
      <c r="U54" s="99"/>
      <c r="V54" s="99">
        <v>0</v>
      </c>
      <c r="W54" s="99"/>
    </row>
    <row r="55" spans="1:23" ht="18" customHeight="1" thickBot="1">
      <c r="A55" s="100"/>
      <c r="B55" s="100"/>
      <c r="C55" s="100"/>
      <c r="D55" s="101"/>
      <c r="E55" s="101"/>
      <c r="F55" s="6" t="s">
        <v>22</v>
      </c>
      <c r="G55" s="99">
        <v>1011372</v>
      </c>
      <c r="H55" s="99"/>
      <c r="I55" s="2">
        <v>1011372</v>
      </c>
      <c r="J55" s="2">
        <v>854602</v>
      </c>
      <c r="K55" s="2">
        <v>520156</v>
      </c>
      <c r="L55" s="2">
        <v>334446</v>
      </c>
      <c r="M55" s="2">
        <v>90000</v>
      </c>
      <c r="N55" s="2">
        <v>66770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99">
        <v>0</v>
      </c>
      <c r="U55" s="99"/>
      <c r="V55" s="99">
        <v>0</v>
      </c>
      <c r="W55" s="99"/>
    </row>
    <row r="56" spans="1:23" ht="17.25" customHeight="1" thickBot="1">
      <c r="A56" s="100"/>
      <c r="B56" s="100"/>
      <c r="C56" s="100">
        <v>85204</v>
      </c>
      <c r="D56" s="101" t="s">
        <v>164</v>
      </c>
      <c r="E56" s="101"/>
      <c r="F56" s="7" t="s">
        <v>19</v>
      </c>
      <c r="G56" s="102">
        <v>1047246</v>
      </c>
      <c r="H56" s="102"/>
      <c r="I56" s="3">
        <v>1047246</v>
      </c>
      <c r="J56" s="3">
        <v>1500</v>
      </c>
      <c r="K56" s="3">
        <v>0</v>
      </c>
      <c r="L56" s="3">
        <v>1500</v>
      </c>
      <c r="M56" s="3">
        <v>115000</v>
      </c>
      <c r="N56" s="3">
        <v>930746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102">
        <v>0</v>
      </c>
      <c r="U56" s="102"/>
      <c r="V56" s="102">
        <v>0</v>
      </c>
      <c r="W56" s="102"/>
    </row>
    <row r="57" spans="1:23" ht="17.25" customHeight="1" thickBot="1">
      <c r="A57" s="100"/>
      <c r="B57" s="100"/>
      <c r="C57" s="100"/>
      <c r="D57" s="101"/>
      <c r="E57" s="101"/>
      <c r="F57" s="6" t="s">
        <v>20</v>
      </c>
      <c r="G57" s="99">
        <v>0</v>
      </c>
      <c r="H57" s="99"/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99">
        <v>0</v>
      </c>
      <c r="U57" s="99"/>
      <c r="V57" s="99">
        <v>0</v>
      </c>
      <c r="W57" s="99"/>
    </row>
    <row r="58" spans="1:23" ht="18" customHeight="1" thickBot="1">
      <c r="A58" s="100"/>
      <c r="B58" s="100"/>
      <c r="C58" s="100"/>
      <c r="D58" s="101"/>
      <c r="E58" s="101"/>
      <c r="F58" s="6" t="s">
        <v>21</v>
      </c>
      <c r="G58" s="99">
        <v>5250</v>
      </c>
      <c r="H58" s="99"/>
      <c r="I58" s="2">
        <v>5250</v>
      </c>
      <c r="J58" s="2">
        <v>0</v>
      </c>
      <c r="K58" s="2">
        <v>0</v>
      </c>
      <c r="L58" s="2">
        <v>0</v>
      </c>
      <c r="M58" s="2">
        <v>0</v>
      </c>
      <c r="N58" s="2">
        <v>5250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99">
        <v>0</v>
      </c>
      <c r="U58" s="99"/>
      <c r="V58" s="99">
        <v>0</v>
      </c>
      <c r="W58" s="99"/>
    </row>
    <row r="59" spans="1:23" ht="19.5" customHeight="1">
      <c r="A59" s="100"/>
      <c r="B59" s="100"/>
      <c r="C59" s="100"/>
      <c r="D59" s="101"/>
      <c r="E59" s="101"/>
      <c r="F59" s="6" t="s">
        <v>22</v>
      </c>
      <c r="G59" s="99">
        <v>1052496</v>
      </c>
      <c r="H59" s="99"/>
      <c r="I59" s="2">
        <v>1052496</v>
      </c>
      <c r="J59" s="2">
        <v>1500</v>
      </c>
      <c r="K59" s="2">
        <v>0</v>
      </c>
      <c r="L59" s="2">
        <v>1500</v>
      </c>
      <c r="M59" s="2">
        <v>115000</v>
      </c>
      <c r="N59" s="2">
        <v>935996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99">
        <v>0</v>
      </c>
      <c r="U59" s="99"/>
      <c r="V59" s="99">
        <v>0</v>
      </c>
      <c r="W59" s="99"/>
    </row>
    <row r="60" spans="1:23" ht="19.5" customHeight="1">
      <c r="A60" s="103">
        <v>854</v>
      </c>
      <c r="B60" s="103"/>
      <c r="C60" s="103"/>
      <c r="D60" s="107" t="s">
        <v>50</v>
      </c>
      <c r="E60" s="107"/>
      <c r="F60" s="6" t="s">
        <v>19</v>
      </c>
      <c r="G60" s="99">
        <v>8172621</v>
      </c>
      <c r="H60" s="99"/>
      <c r="I60" s="2">
        <v>8066841</v>
      </c>
      <c r="J60" s="2">
        <v>7805449</v>
      </c>
      <c r="K60" s="2">
        <v>6467058</v>
      </c>
      <c r="L60" s="2">
        <v>1338391</v>
      </c>
      <c r="M60" s="2">
        <v>0</v>
      </c>
      <c r="N60" s="2">
        <v>261392</v>
      </c>
      <c r="O60" s="2">
        <v>0</v>
      </c>
      <c r="P60" s="2">
        <v>0</v>
      </c>
      <c r="Q60" s="2">
        <v>0</v>
      </c>
      <c r="R60" s="2">
        <v>105780</v>
      </c>
      <c r="S60" s="2">
        <v>105780</v>
      </c>
      <c r="T60" s="99">
        <v>0</v>
      </c>
      <c r="U60" s="99"/>
      <c r="V60" s="99">
        <v>0</v>
      </c>
      <c r="W60" s="99"/>
    </row>
    <row r="61" spans="1:23" ht="19.5" customHeight="1">
      <c r="A61" s="103"/>
      <c r="B61" s="103"/>
      <c r="C61" s="103"/>
      <c r="D61" s="107"/>
      <c r="E61" s="107"/>
      <c r="F61" s="6" t="s">
        <v>20</v>
      </c>
      <c r="G61" s="99">
        <v>-10264</v>
      </c>
      <c r="H61" s="99"/>
      <c r="I61" s="2">
        <v>-10264</v>
      </c>
      <c r="J61" s="2">
        <v>-10264</v>
      </c>
      <c r="K61" s="2">
        <v>0</v>
      </c>
      <c r="L61" s="2">
        <v>-10264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99">
        <v>0</v>
      </c>
      <c r="U61" s="99"/>
      <c r="V61" s="99">
        <v>0</v>
      </c>
      <c r="W61" s="99"/>
    </row>
    <row r="62" spans="1:23" ht="20.25" customHeight="1">
      <c r="A62" s="103"/>
      <c r="B62" s="103"/>
      <c r="C62" s="103"/>
      <c r="D62" s="107"/>
      <c r="E62" s="107"/>
      <c r="F62" s="6" t="s">
        <v>21</v>
      </c>
      <c r="G62" s="99">
        <v>10264</v>
      </c>
      <c r="H62" s="99"/>
      <c r="I62" s="2">
        <v>10264</v>
      </c>
      <c r="J62" s="2">
        <v>10164</v>
      </c>
      <c r="K62" s="2">
        <v>10164</v>
      </c>
      <c r="L62" s="2">
        <v>0</v>
      </c>
      <c r="M62" s="2">
        <v>0</v>
      </c>
      <c r="N62" s="2">
        <v>100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99">
        <v>0</v>
      </c>
      <c r="U62" s="99"/>
      <c r="V62" s="99">
        <v>0</v>
      </c>
      <c r="W62" s="99"/>
    </row>
    <row r="63" spans="1:23" ht="18.75" customHeight="1" thickBot="1">
      <c r="A63" s="103"/>
      <c r="B63" s="103"/>
      <c r="C63" s="103"/>
      <c r="D63" s="107"/>
      <c r="E63" s="107"/>
      <c r="F63" s="6" t="s">
        <v>22</v>
      </c>
      <c r="G63" s="99">
        <v>8172621</v>
      </c>
      <c r="H63" s="99"/>
      <c r="I63" s="2">
        <v>8066841</v>
      </c>
      <c r="J63" s="2">
        <v>7805349</v>
      </c>
      <c r="K63" s="2">
        <v>6477222</v>
      </c>
      <c r="L63" s="2">
        <v>1328127</v>
      </c>
      <c r="M63" s="2">
        <v>0</v>
      </c>
      <c r="N63" s="2">
        <v>261492</v>
      </c>
      <c r="O63" s="2">
        <v>0</v>
      </c>
      <c r="P63" s="2">
        <v>0</v>
      </c>
      <c r="Q63" s="2">
        <v>0</v>
      </c>
      <c r="R63" s="2">
        <v>105780</v>
      </c>
      <c r="S63" s="2">
        <v>105780</v>
      </c>
      <c r="T63" s="99">
        <v>0</v>
      </c>
      <c r="U63" s="99"/>
      <c r="V63" s="99">
        <v>0</v>
      </c>
      <c r="W63" s="99"/>
    </row>
    <row r="64" spans="1:23" ht="18" customHeight="1" thickBot="1">
      <c r="A64" s="100"/>
      <c r="B64" s="100"/>
      <c r="C64" s="100">
        <v>85403</v>
      </c>
      <c r="D64" s="101" t="s">
        <v>179</v>
      </c>
      <c r="E64" s="101"/>
      <c r="F64" s="7" t="s">
        <v>19</v>
      </c>
      <c r="G64" s="102">
        <v>6172937</v>
      </c>
      <c r="H64" s="102"/>
      <c r="I64" s="3">
        <v>6067157</v>
      </c>
      <c r="J64" s="3">
        <v>5848847</v>
      </c>
      <c r="K64" s="3">
        <v>4816473</v>
      </c>
      <c r="L64" s="3">
        <v>1032374</v>
      </c>
      <c r="M64" s="3">
        <v>0</v>
      </c>
      <c r="N64" s="3">
        <v>218310</v>
      </c>
      <c r="O64" s="3">
        <v>0</v>
      </c>
      <c r="P64" s="3">
        <v>0</v>
      </c>
      <c r="Q64" s="3">
        <v>0</v>
      </c>
      <c r="R64" s="3">
        <v>105780</v>
      </c>
      <c r="S64" s="3">
        <v>105780</v>
      </c>
      <c r="T64" s="102">
        <v>0</v>
      </c>
      <c r="U64" s="102"/>
      <c r="V64" s="102">
        <v>0</v>
      </c>
      <c r="W64" s="102"/>
    </row>
    <row r="65" spans="1:23" ht="19.5" customHeight="1" thickBot="1">
      <c r="A65" s="100"/>
      <c r="B65" s="100"/>
      <c r="C65" s="100"/>
      <c r="D65" s="101"/>
      <c r="E65" s="101"/>
      <c r="F65" s="6" t="s">
        <v>20</v>
      </c>
      <c r="G65" s="99">
        <v>-10264</v>
      </c>
      <c r="H65" s="99"/>
      <c r="I65" s="2">
        <v>-10264</v>
      </c>
      <c r="J65" s="2">
        <v>-10264</v>
      </c>
      <c r="K65" s="2">
        <v>0</v>
      </c>
      <c r="L65" s="2">
        <v>-10264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99">
        <v>0</v>
      </c>
      <c r="U65" s="99"/>
      <c r="V65" s="99">
        <v>0</v>
      </c>
      <c r="W65" s="99"/>
    </row>
    <row r="66" spans="1:23" ht="18" customHeight="1" thickBot="1">
      <c r="A66" s="100"/>
      <c r="B66" s="100"/>
      <c r="C66" s="100"/>
      <c r="D66" s="101"/>
      <c r="E66" s="101"/>
      <c r="F66" s="6" t="s">
        <v>21</v>
      </c>
      <c r="G66" s="99">
        <v>10264</v>
      </c>
      <c r="H66" s="99"/>
      <c r="I66" s="2">
        <v>10264</v>
      </c>
      <c r="J66" s="2">
        <v>10164</v>
      </c>
      <c r="K66" s="2">
        <v>10164</v>
      </c>
      <c r="L66" s="2">
        <v>0</v>
      </c>
      <c r="M66" s="2">
        <v>0</v>
      </c>
      <c r="N66" s="2">
        <v>100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99">
        <v>0</v>
      </c>
      <c r="U66" s="99"/>
      <c r="V66" s="99">
        <v>0</v>
      </c>
      <c r="W66" s="99"/>
    </row>
    <row r="67" spans="1:23" ht="20.25" customHeight="1">
      <c r="A67" s="100"/>
      <c r="B67" s="100"/>
      <c r="C67" s="100"/>
      <c r="D67" s="101"/>
      <c r="E67" s="101"/>
      <c r="F67" s="6" t="s">
        <v>22</v>
      </c>
      <c r="G67" s="99">
        <v>6172937</v>
      </c>
      <c r="H67" s="99"/>
      <c r="I67" s="2">
        <v>6067157</v>
      </c>
      <c r="J67" s="2">
        <v>5848747</v>
      </c>
      <c r="K67" s="2">
        <v>4826637</v>
      </c>
      <c r="L67" s="2">
        <v>1022110</v>
      </c>
      <c r="M67" s="2">
        <v>0</v>
      </c>
      <c r="N67" s="2">
        <v>218410</v>
      </c>
      <c r="O67" s="2">
        <v>0</v>
      </c>
      <c r="P67" s="2">
        <v>0</v>
      </c>
      <c r="Q67" s="2">
        <v>0</v>
      </c>
      <c r="R67" s="2">
        <v>105780</v>
      </c>
      <c r="S67" s="2">
        <v>105780</v>
      </c>
      <c r="T67" s="99">
        <v>0</v>
      </c>
      <c r="U67" s="99"/>
      <c r="V67" s="99">
        <v>0</v>
      </c>
      <c r="W67" s="99"/>
    </row>
    <row r="68" spans="1:23" ht="18" customHeight="1">
      <c r="A68" s="109" t="s">
        <v>23</v>
      </c>
      <c r="B68" s="109"/>
      <c r="C68" s="109"/>
      <c r="D68" s="109"/>
      <c r="E68" s="109"/>
      <c r="F68" s="6" t="s">
        <v>19</v>
      </c>
      <c r="G68" s="108">
        <v>93494723</v>
      </c>
      <c r="H68" s="108"/>
      <c r="I68" s="4">
        <v>71202895</v>
      </c>
      <c r="J68" s="4">
        <v>64433897</v>
      </c>
      <c r="K68" s="4">
        <v>36399904</v>
      </c>
      <c r="L68" s="4">
        <v>28033993</v>
      </c>
      <c r="M68" s="4">
        <v>1699520</v>
      </c>
      <c r="N68" s="4">
        <v>2293860</v>
      </c>
      <c r="O68" s="4">
        <v>2615179</v>
      </c>
      <c r="P68" s="4">
        <v>118670</v>
      </c>
      <c r="Q68" s="4">
        <v>41769</v>
      </c>
      <c r="R68" s="4">
        <v>22291828</v>
      </c>
      <c r="S68" s="4">
        <v>21691828</v>
      </c>
      <c r="T68" s="108">
        <v>14107929</v>
      </c>
      <c r="U68" s="108"/>
      <c r="V68" s="108">
        <v>600000</v>
      </c>
      <c r="W68" s="108"/>
    </row>
    <row r="69" spans="1:23" ht="17.25" customHeight="1">
      <c r="A69" s="109"/>
      <c r="B69" s="109"/>
      <c r="C69" s="109"/>
      <c r="D69" s="109"/>
      <c r="E69" s="109"/>
      <c r="F69" s="6" t="s">
        <v>20</v>
      </c>
      <c r="G69" s="108">
        <v>-48760</v>
      </c>
      <c r="H69" s="108"/>
      <c r="I69" s="4">
        <v>-48760</v>
      </c>
      <c r="J69" s="4">
        <v>-48757</v>
      </c>
      <c r="K69" s="4">
        <v>-23096</v>
      </c>
      <c r="L69" s="4">
        <v>-25661</v>
      </c>
      <c r="M69" s="4">
        <v>0</v>
      </c>
      <c r="N69" s="4">
        <v>-3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108">
        <v>0</v>
      </c>
      <c r="U69" s="108"/>
      <c r="V69" s="108">
        <v>0</v>
      </c>
      <c r="W69" s="108"/>
    </row>
    <row r="70" spans="1:23" ht="18" customHeight="1">
      <c r="A70" s="109"/>
      <c r="B70" s="109"/>
      <c r="C70" s="109"/>
      <c r="D70" s="109"/>
      <c r="E70" s="109"/>
      <c r="F70" s="6" t="s">
        <v>21</v>
      </c>
      <c r="G70" s="108">
        <v>54010</v>
      </c>
      <c r="H70" s="108"/>
      <c r="I70" s="4">
        <v>54010</v>
      </c>
      <c r="J70" s="4">
        <v>48660</v>
      </c>
      <c r="K70" s="4">
        <v>25893</v>
      </c>
      <c r="L70" s="4">
        <v>22767</v>
      </c>
      <c r="M70" s="4">
        <v>0</v>
      </c>
      <c r="N70" s="4">
        <v>5350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108">
        <v>0</v>
      </c>
      <c r="U70" s="108"/>
      <c r="V70" s="108">
        <v>0</v>
      </c>
      <c r="W70" s="108"/>
    </row>
    <row r="71" spans="1:23" ht="18" customHeight="1">
      <c r="A71" s="109"/>
      <c r="B71" s="109"/>
      <c r="C71" s="109"/>
      <c r="D71" s="109"/>
      <c r="E71" s="109"/>
      <c r="F71" s="6" t="s">
        <v>22</v>
      </c>
      <c r="G71" s="108">
        <v>93499973</v>
      </c>
      <c r="H71" s="108"/>
      <c r="I71" s="4">
        <v>71208145</v>
      </c>
      <c r="J71" s="4">
        <v>64433800</v>
      </c>
      <c r="K71" s="4">
        <v>36402701</v>
      </c>
      <c r="L71" s="4">
        <v>28031099</v>
      </c>
      <c r="M71" s="4">
        <v>1699520</v>
      </c>
      <c r="N71" s="4">
        <v>2299207</v>
      </c>
      <c r="O71" s="4">
        <v>2615179</v>
      </c>
      <c r="P71" s="4">
        <v>118670</v>
      </c>
      <c r="Q71" s="4">
        <v>41769</v>
      </c>
      <c r="R71" s="4">
        <v>22291828</v>
      </c>
      <c r="S71" s="4">
        <v>21691828</v>
      </c>
      <c r="T71" s="108">
        <v>14107929</v>
      </c>
      <c r="U71" s="108"/>
      <c r="V71" s="108">
        <v>600000</v>
      </c>
      <c r="W71" s="108"/>
    </row>
  </sheetData>
  <sheetProtection/>
  <mergeCells count="252">
    <mergeCell ref="A68:E71"/>
    <mergeCell ref="T70:U70"/>
    <mergeCell ref="V70:W70"/>
    <mergeCell ref="G71:H71"/>
    <mergeCell ref="T71:U71"/>
    <mergeCell ref="V71:W71"/>
    <mergeCell ref="G68:H68"/>
    <mergeCell ref="T68:U68"/>
    <mergeCell ref="V68:W68"/>
    <mergeCell ref="G69:H69"/>
    <mergeCell ref="T69:U69"/>
    <mergeCell ref="V69:W69"/>
    <mergeCell ref="G70:H70"/>
    <mergeCell ref="T65:U65"/>
    <mergeCell ref="V65:W65"/>
    <mergeCell ref="G66:H66"/>
    <mergeCell ref="T66:U66"/>
    <mergeCell ref="V66:W66"/>
    <mergeCell ref="G67:H67"/>
    <mergeCell ref="T67:U67"/>
    <mergeCell ref="V67:W67"/>
    <mergeCell ref="G63:H63"/>
    <mergeCell ref="T63:U63"/>
    <mergeCell ref="V63:W63"/>
    <mergeCell ref="A64:B67"/>
    <mergeCell ref="C64:C67"/>
    <mergeCell ref="D64:E67"/>
    <mergeCell ref="G64:H64"/>
    <mergeCell ref="T64:U64"/>
    <mergeCell ref="V64:W64"/>
    <mergeCell ref="G65:H65"/>
    <mergeCell ref="V60:W60"/>
    <mergeCell ref="G61:H61"/>
    <mergeCell ref="T61:U61"/>
    <mergeCell ref="V61:W61"/>
    <mergeCell ref="G62:H62"/>
    <mergeCell ref="T62:U62"/>
    <mergeCell ref="V62:W62"/>
    <mergeCell ref="T58:U58"/>
    <mergeCell ref="V58:W58"/>
    <mergeCell ref="G59:H59"/>
    <mergeCell ref="T59:U59"/>
    <mergeCell ref="V59:W59"/>
    <mergeCell ref="A60:B63"/>
    <mergeCell ref="C60:C63"/>
    <mergeCell ref="D60:E63"/>
    <mergeCell ref="G60:H60"/>
    <mergeCell ref="T60:U60"/>
    <mergeCell ref="A56:B59"/>
    <mergeCell ref="C56:C59"/>
    <mergeCell ref="D56:E59"/>
    <mergeCell ref="G56:H56"/>
    <mergeCell ref="T56:U56"/>
    <mergeCell ref="V56:W56"/>
    <mergeCell ref="G57:H57"/>
    <mergeCell ref="T57:U57"/>
    <mergeCell ref="V57:W57"/>
    <mergeCell ref="G58:H58"/>
    <mergeCell ref="G54:H54"/>
    <mergeCell ref="T54:U54"/>
    <mergeCell ref="V54:W54"/>
    <mergeCell ref="G55:H55"/>
    <mergeCell ref="T55:U55"/>
    <mergeCell ref="V55:W55"/>
    <mergeCell ref="G52:H52"/>
    <mergeCell ref="T52:U52"/>
    <mergeCell ref="V52:W52"/>
    <mergeCell ref="G53:H53"/>
    <mergeCell ref="T53:U53"/>
    <mergeCell ref="V53:W53"/>
    <mergeCell ref="A48:B51"/>
    <mergeCell ref="C48:C51"/>
    <mergeCell ref="D48:E51"/>
    <mergeCell ref="A52:B55"/>
    <mergeCell ref="C52:C55"/>
    <mergeCell ref="D52:E55"/>
    <mergeCell ref="G39:H39"/>
    <mergeCell ref="T39:U39"/>
    <mergeCell ref="V39:W39"/>
    <mergeCell ref="G37:H37"/>
    <mergeCell ref="T37:U37"/>
    <mergeCell ref="V37:W37"/>
    <mergeCell ref="G38:H38"/>
    <mergeCell ref="T38:U38"/>
    <mergeCell ref="V38:W38"/>
    <mergeCell ref="T34:U34"/>
    <mergeCell ref="V34:W34"/>
    <mergeCell ref="G35:H35"/>
    <mergeCell ref="T35:U35"/>
    <mergeCell ref="V35:W35"/>
    <mergeCell ref="G36:H36"/>
    <mergeCell ref="T36:U36"/>
    <mergeCell ref="V36:W36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G34:H34"/>
    <mergeCell ref="T29:U29"/>
    <mergeCell ref="V29:W29"/>
    <mergeCell ref="G30:H30"/>
    <mergeCell ref="T30:U30"/>
    <mergeCell ref="V30:W30"/>
    <mergeCell ref="G31:H31"/>
    <mergeCell ref="T31:U31"/>
    <mergeCell ref="V31:W31"/>
    <mergeCell ref="V26:W26"/>
    <mergeCell ref="T27:U27"/>
    <mergeCell ref="V27:W27"/>
    <mergeCell ref="A28:B31"/>
    <mergeCell ref="C28:C31"/>
    <mergeCell ref="D28:E31"/>
    <mergeCell ref="G28:H28"/>
    <mergeCell ref="T28:U28"/>
    <mergeCell ref="V28:W28"/>
    <mergeCell ref="G29:H29"/>
    <mergeCell ref="G24:H24"/>
    <mergeCell ref="G27:H27"/>
    <mergeCell ref="A12:B15"/>
    <mergeCell ref="T24:U24"/>
    <mergeCell ref="V24:W24"/>
    <mergeCell ref="G25:H25"/>
    <mergeCell ref="T25:U25"/>
    <mergeCell ref="V25:W25"/>
    <mergeCell ref="G26:H26"/>
    <mergeCell ref="T26:U26"/>
    <mergeCell ref="A20:B23"/>
    <mergeCell ref="C20:C23"/>
    <mergeCell ref="D20:E23"/>
    <mergeCell ref="A24:B27"/>
    <mergeCell ref="C24:C27"/>
    <mergeCell ref="D24:E27"/>
    <mergeCell ref="T11:U11"/>
    <mergeCell ref="A11:B11"/>
    <mergeCell ref="D11:F11"/>
    <mergeCell ref="Q8:Q10"/>
    <mergeCell ref="R6:R10"/>
    <mergeCell ref="S6:W6"/>
    <mergeCell ref="A16:B19"/>
    <mergeCell ref="C16:C19"/>
    <mergeCell ref="D16:E19"/>
    <mergeCell ref="V7:W10"/>
    <mergeCell ref="J8:J10"/>
    <mergeCell ref="K8:L9"/>
    <mergeCell ref="M8:M10"/>
    <mergeCell ref="N8:N10"/>
    <mergeCell ref="S7:S10"/>
    <mergeCell ref="V11:W11"/>
    <mergeCell ref="B3:D3"/>
    <mergeCell ref="E3:G3"/>
    <mergeCell ref="H3:X3"/>
    <mergeCell ref="C12:C15"/>
    <mergeCell ref="D12:E15"/>
    <mergeCell ref="A5:B10"/>
    <mergeCell ref="C5:C10"/>
    <mergeCell ref="D5:F10"/>
    <mergeCell ref="G12:H12"/>
    <mergeCell ref="T12:U12"/>
    <mergeCell ref="V12:W12"/>
    <mergeCell ref="G5:H10"/>
    <mergeCell ref="I5:W5"/>
    <mergeCell ref="I6:I10"/>
    <mergeCell ref="J6:Q7"/>
    <mergeCell ref="O8:O10"/>
    <mergeCell ref="P8:P10"/>
    <mergeCell ref="T9:U10"/>
    <mergeCell ref="T7:U8"/>
    <mergeCell ref="G11:H11"/>
    <mergeCell ref="G13:H13"/>
    <mergeCell ref="T13:U13"/>
    <mergeCell ref="V13:W13"/>
    <mergeCell ref="G14:H14"/>
    <mergeCell ref="T14:U14"/>
    <mergeCell ref="V14:W14"/>
    <mergeCell ref="G15:H15"/>
    <mergeCell ref="T15:U15"/>
    <mergeCell ref="V15:W15"/>
    <mergeCell ref="G16:H16"/>
    <mergeCell ref="T16:U16"/>
    <mergeCell ref="V16:W16"/>
    <mergeCell ref="G17:H17"/>
    <mergeCell ref="T17:U17"/>
    <mergeCell ref="V17:W17"/>
    <mergeCell ref="G18:H18"/>
    <mergeCell ref="T18:U18"/>
    <mergeCell ref="V18:W18"/>
    <mergeCell ref="G19:H19"/>
    <mergeCell ref="T19:U19"/>
    <mergeCell ref="V19:W19"/>
    <mergeCell ref="G20:H20"/>
    <mergeCell ref="T20:U20"/>
    <mergeCell ref="V20:W20"/>
    <mergeCell ref="G23:H23"/>
    <mergeCell ref="T23:U23"/>
    <mergeCell ref="V23:W23"/>
    <mergeCell ref="A1:X2"/>
    <mergeCell ref="G21:H21"/>
    <mergeCell ref="T21:U21"/>
    <mergeCell ref="V21:W21"/>
    <mergeCell ref="G22:H22"/>
    <mergeCell ref="T22:U22"/>
    <mergeCell ref="V22:W22"/>
    <mergeCell ref="A36:B39"/>
    <mergeCell ref="C36:C39"/>
    <mergeCell ref="D36:E39"/>
    <mergeCell ref="A40:B43"/>
    <mergeCell ref="C40:C43"/>
    <mergeCell ref="D40:E43"/>
    <mergeCell ref="G40:H40"/>
    <mergeCell ref="T40:U40"/>
    <mergeCell ref="V40:W40"/>
    <mergeCell ref="G41:H41"/>
    <mergeCell ref="T41:U41"/>
    <mergeCell ref="V41:W41"/>
    <mergeCell ref="G42:H42"/>
    <mergeCell ref="T42:U42"/>
    <mergeCell ref="V42:W42"/>
    <mergeCell ref="G43:H43"/>
    <mergeCell ref="T43:U43"/>
    <mergeCell ref="V43:W43"/>
    <mergeCell ref="A44:B47"/>
    <mergeCell ref="C44:C47"/>
    <mergeCell ref="D44:E47"/>
    <mergeCell ref="G44:H44"/>
    <mergeCell ref="T44:U44"/>
    <mergeCell ref="V44:W44"/>
    <mergeCell ref="G45:H45"/>
    <mergeCell ref="T45:U45"/>
    <mergeCell ref="V45:W45"/>
    <mergeCell ref="G46:H46"/>
    <mergeCell ref="T46:U46"/>
    <mergeCell ref="V46:W46"/>
    <mergeCell ref="G47:H47"/>
    <mergeCell ref="T47:U47"/>
    <mergeCell ref="V47:W47"/>
    <mergeCell ref="G48:H48"/>
    <mergeCell ref="T48:U48"/>
    <mergeCell ref="V48:W48"/>
    <mergeCell ref="G51:H51"/>
    <mergeCell ref="T51:U51"/>
    <mergeCell ref="V51:W51"/>
    <mergeCell ref="G49:H49"/>
    <mergeCell ref="T49:U49"/>
    <mergeCell ref="V49:W49"/>
    <mergeCell ref="G50:H50"/>
    <mergeCell ref="T50:U50"/>
    <mergeCell ref="V50:W50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3.9.2014
z dnia 18 grudnia 2014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42"/>
  <sheetViews>
    <sheetView zoomScale="75" zoomScaleNormal="75" workbookViewId="0" topLeftCell="A4">
      <pane ySplit="2130" topLeftCell="A1" activePane="bottomLeft" state="split"/>
      <selection pane="topLeft" activeCell="Q8" sqref="Q8"/>
      <selection pane="bottomLeft" activeCell="V7" sqref="V7"/>
    </sheetView>
  </sheetViews>
  <sheetFormatPr defaultColWidth="9.33203125" defaultRowHeight="12.75"/>
  <cols>
    <col min="1" max="1" width="6.5" style="9" customWidth="1"/>
    <col min="2" max="2" width="8" style="9" customWidth="1"/>
    <col min="3" max="3" width="9" style="9" customWidth="1"/>
    <col min="4" max="4" width="29.16015625" style="9" customWidth="1"/>
    <col min="5" max="5" width="16.33203125" style="9" customWidth="1"/>
    <col min="6" max="6" width="16.66015625" style="9" customWidth="1"/>
    <col min="7" max="7" width="16.33203125" style="9" customWidth="1"/>
    <col min="8" max="8" width="11.83203125" style="9" customWidth="1"/>
    <col min="9" max="9" width="15.33203125" style="9" customWidth="1"/>
    <col min="10" max="10" width="12.83203125" style="9" customWidth="1"/>
    <col min="11" max="11" width="19.83203125" style="9" customWidth="1"/>
    <col min="12" max="12" width="9.33203125" style="9" customWidth="1"/>
    <col min="13" max="13" width="8.83203125" style="9" customWidth="1"/>
    <col min="14" max="15" width="9.33203125" style="9" hidden="1" customWidth="1"/>
    <col min="16" max="16384" width="9.33203125" style="9" customWidth="1"/>
  </cols>
  <sheetData>
    <row r="1" spans="9:12" ht="42" customHeight="1">
      <c r="I1" s="116" t="s">
        <v>182</v>
      </c>
      <c r="J1" s="116"/>
      <c r="K1" s="116"/>
      <c r="L1" s="73"/>
    </row>
    <row r="2" spans="1:11" ht="18">
      <c r="A2" s="113" t="s">
        <v>134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0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1" t="s">
        <v>133</v>
      </c>
    </row>
    <row r="4" spans="1:11" s="69" customFormat="1" ht="19.5" customHeight="1">
      <c r="A4" s="114" t="s">
        <v>132</v>
      </c>
      <c r="B4" s="114" t="s">
        <v>0</v>
      </c>
      <c r="C4" s="114" t="s">
        <v>131</v>
      </c>
      <c r="D4" s="115" t="s">
        <v>130</v>
      </c>
      <c r="E4" s="115" t="s">
        <v>129</v>
      </c>
      <c r="F4" s="115"/>
      <c r="G4" s="115"/>
      <c r="H4" s="115"/>
      <c r="I4" s="115"/>
      <c r="J4" s="115"/>
      <c r="K4" s="115" t="s">
        <v>128</v>
      </c>
    </row>
    <row r="5" spans="1:11" s="69" customFormat="1" ht="19.5" customHeight="1">
      <c r="A5" s="114"/>
      <c r="B5" s="114"/>
      <c r="C5" s="114"/>
      <c r="D5" s="115"/>
      <c r="E5" s="115" t="s">
        <v>127</v>
      </c>
      <c r="F5" s="115" t="s">
        <v>126</v>
      </c>
      <c r="G5" s="115"/>
      <c r="H5" s="115"/>
      <c r="I5" s="115"/>
      <c r="J5" s="115"/>
      <c r="K5" s="115"/>
    </row>
    <row r="6" spans="1:11" s="69" customFormat="1" ht="19.5" customHeight="1">
      <c r="A6" s="114"/>
      <c r="B6" s="114"/>
      <c r="C6" s="114"/>
      <c r="D6" s="115"/>
      <c r="E6" s="115"/>
      <c r="F6" s="117" t="s">
        <v>125</v>
      </c>
      <c r="G6" s="120" t="s">
        <v>124</v>
      </c>
      <c r="H6" s="70" t="s">
        <v>10</v>
      </c>
      <c r="I6" s="117" t="s">
        <v>123</v>
      </c>
      <c r="J6" s="120" t="s">
        <v>122</v>
      </c>
      <c r="K6" s="115"/>
    </row>
    <row r="7" spans="1:11" s="69" customFormat="1" ht="29.25" customHeight="1">
      <c r="A7" s="114"/>
      <c r="B7" s="114"/>
      <c r="C7" s="114"/>
      <c r="D7" s="115"/>
      <c r="E7" s="115"/>
      <c r="F7" s="118"/>
      <c r="G7" s="118"/>
      <c r="H7" s="121" t="s">
        <v>121</v>
      </c>
      <c r="I7" s="118"/>
      <c r="J7" s="118"/>
      <c r="K7" s="115"/>
    </row>
    <row r="8" spans="1:11" s="69" customFormat="1" ht="19.5" customHeight="1">
      <c r="A8" s="114"/>
      <c r="B8" s="114"/>
      <c r="C8" s="114"/>
      <c r="D8" s="115"/>
      <c r="E8" s="115"/>
      <c r="F8" s="118"/>
      <c r="G8" s="118"/>
      <c r="H8" s="121"/>
      <c r="I8" s="118"/>
      <c r="J8" s="118"/>
      <c r="K8" s="115"/>
    </row>
    <row r="9" spans="1:11" s="69" customFormat="1" ht="29.25" customHeight="1">
      <c r="A9" s="114"/>
      <c r="B9" s="114"/>
      <c r="C9" s="114"/>
      <c r="D9" s="115"/>
      <c r="E9" s="115"/>
      <c r="F9" s="119"/>
      <c r="G9" s="119"/>
      <c r="H9" s="121"/>
      <c r="I9" s="119"/>
      <c r="J9" s="119"/>
      <c r="K9" s="115"/>
    </row>
    <row r="10" spans="1:11" ht="16.5" customHeight="1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</row>
    <row r="11" spans="1:11" ht="84" customHeight="1">
      <c r="A11" s="58" t="s">
        <v>120</v>
      </c>
      <c r="B11" s="58">
        <v>600</v>
      </c>
      <c r="C11" s="58">
        <v>60014</v>
      </c>
      <c r="D11" s="61" t="s">
        <v>119</v>
      </c>
      <c r="E11" s="59">
        <v>2103747</v>
      </c>
      <c r="F11" s="59">
        <v>1070939</v>
      </c>
      <c r="G11" s="59">
        <v>0</v>
      </c>
      <c r="H11" s="59">
        <v>0</v>
      </c>
      <c r="I11" s="61" t="s">
        <v>118</v>
      </c>
      <c r="J11" s="60">
        <v>0</v>
      </c>
      <c r="K11" s="54" t="s">
        <v>57</v>
      </c>
    </row>
    <row r="12" spans="1:11" ht="81" customHeight="1">
      <c r="A12" s="58" t="s">
        <v>117</v>
      </c>
      <c r="B12" s="58">
        <v>600</v>
      </c>
      <c r="C12" s="58">
        <v>60014</v>
      </c>
      <c r="D12" s="61" t="s">
        <v>116</v>
      </c>
      <c r="E12" s="59">
        <v>120000</v>
      </c>
      <c r="F12" s="59">
        <v>120000</v>
      </c>
      <c r="G12" s="59">
        <v>0</v>
      </c>
      <c r="H12" s="59">
        <v>0</v>
      </c>
      <c r="I12" s="61" t="s">
        <v>115</v>
      </c>
      <c r="J12" s="60">
        <v>0</v>
      </c>
      <c r="K12" s="54" t="s">
        <v>57</v>
      </c>
    </row>
    <row r="13" spans="1:11" ht="63" customHeight="1">
      <c r="A13" s="58" t="s">
        <v>114</v>
      </c>
      <c r="B13" s="58">
        <v>801</v>
      </c>
      <c r="C13" s="58">
        <v>80195</v>
      </c>
      <c r="D13" s="56" t="s">
        <v>113</v>
      </c>
      <c r="E13" s="57">
        <v>36700</v>
      </c>
      <c r="F13" s="57">
        <v>36700</v>
      </c>
      <c r="G13" s="57">
        <v>0</v>
      </c>
      <c r="H13" s="57">
        <v>0</v>
      </c>
      <c r="I13" s="56" t="s">
        <v>78</v>
      </c>
      <c r="J13" s="55">
        <v>0</v>
      </c>
      <c r="K13" s="54" t="s">
        <v>112</v>
      </c>
    </row>
    <row r="14" spans="1:11" ht="107.25" customHeight="1">
      <c r="A14" s="58" t="s">
        <v>111</v>
      </c>
      <c r="B14" s="58">
        <v>700</v>
      </c>
      <c r="C14" s="58">
        <v>70005</v>
      </c>
      <c r="D14" s="62" t="s">
        <v>110</v>
      </c>
      <c r="E14" s="59">
        <v>15000</v>
      </c>
      <c r="F14" s="59">
        <v>15000</v>
      </c>
      <c r="G14" s="59">
        <v>0</v>
      </c>
      <c r="H14" s="59">
        <v>0</v>
      </c>
      <c r="I14" s="61" t="s">
        <v>92</v>
      </c>
      <c r="J14" s="60">
        <v>0</v>
      </c>
      <c r="K14" s="54" t="s">
        <v>91</v>
      </c>
    </row>
    <row r="15" spans="1:11" ht="62.25" customHeight="1">
      <c r="A15" s="58" t="s">
        <v>109</v>
      </c>
      <c r="B15" s="58">
        <v>700</v>
      </c>
      <c r="C15" s="58">
        <v>70005</v>
      </c>
      <c r="D15" s="61" t="s">
        <v>108</v>
      </c>
      <c r="E15" s="59">
        <v>50000</v>
      </c>
      <c r="F15" s="59">
        <v>50000</v>
      </c>
      <c r="G15" s="59">
        <v>0</v>
      </c>
      <c r="H15" s="59">
        <v>0</v>
      </c>
      <c r="I15" s="61" t="s">
        <v>92</v>
      </c>
      <c r="J15" s="60">
        <v>0</v>
      </c>
      <c r="K15" s="54" t="s">
        <v>91</v>
      </c>
    </row>
    <row r="16" spans="1:11" ht="66" customHeight="1">
      <c r="A16" s="58" t="s">
        <v>107</v>
      </c>
      <c r="B16" s="58">
        <v>754</v>
      </c>
      <c r="C16" s="58">
        <v>75478</v>
      </c>
      <c r="D16" s="61" t="s">
        <v>106</v>
      </c>
      <c r="E16" s="59">
        <v>4900</v>
      </c>
      <c r="F16" s="59">
        <v>0</v>
      </c>
      <c r="G16" s="59">
        <v>0</v>
      </c>
      <c r="H16" s="59">
        <v>0</v>
      </c>
      <c r="I16" s="61" t="s">
        <v>105</v>
      </c>
      <c r="J16" s="60">
        <v>0</v>
      </c>
      <c r="K16" s="54" t="s">
        <v>98</v>
      </c>
    </row>
    <row r="17" spans="1:11" ht="66" customHeight="1">
      <c r="A17" s="58" t="s">
        <v>104</v>
      </c>
      <c r="B17" s="58">
        <v>754</v>
      </c>
      <c r="C17" s="58">
        <v>75411</v>
      </c>
      <c r="D17" s="61" t="s">
        <v>103</v>
      </c>
      <c r="E17" s="59">
        <v>14040</v>
      </c>
      <c r="F17" s="59">
        <v>0</v>
      </c>
      <c r="G17" s="59">
        <v>0</v>
      </c>
      <c r="H17" s="59">
        <v>0</v>
      </c>
      <c r="I17" s="61" t="s">
        <v>102</v>
      </c>
      <c r="J17" s="60">
        <v>0</v>
      </c>
      <c r="K17" s="54" t="s">
        <v>98</v>
      </c>
    </row>
    <row r="18" spans="1:11" ht="84.75" customHeight="1">
      <c r="A18" s="58" t="s">
        <v>101</v>
      </c>
      <c r="B18" s="58">
        <v>754</v>
      </c>
      <c r="C18" s="58">
        <v>75411</v>
      </c>
      <c r="D18" s="68" t="s">
        <v>100</v>
      </c>
      <c r="E18" s="59">
        <v>71475</v>
      </c>
      <c r="F18" s="59">
        <v>0</v>
      </c>
      <c r="G18" s="59">
        <v>0</v>
      </c>
      <c r="H18" s="59">
        <v>0</v>
      </c>
      <c r="I18" s="61" t="s">
        <v>99</v>
      </c>
      <c r="J18" s="60">
        <v>0</v>
      </c>
      <c r="K18" s="54" t="s">
        <v>98</v>
      </c>
    </row>
    <row r="19" spans="1:11" ht="63" customHeight="1">
      <c r="A19" s="58" t="s">
        <v>97</v>
      </c>
      <c r="B19" s="58">
        <v>851</v>
      </c>
      <c r="C19" s="58">
        <v>85195</v>
      </c>
      <c r="D19" s="61" t="s">
        <v>96</v>
      </c>
      <c r="E19" s="59">
        <v>174581</v>
      </c>
      <c r="F19" s="59">
        <v>174581</v>
      </c>
      <c r="G19" s="59" t="s">
        <v>95</v>
      </c>
      <c r="H19" s="59">
        <v>0</v>
      </c>
      <c r="I19" s="61" t="s">
        <v>92</v>
      </c>
      <c r="J19" s="60">
        <v>0</v>
      </c>
      <c r="K19" s="54" t="s">
        <v>91</v>
      </c>
    </row>
    <row r="20" spans="1:11" ht="63" customHeight="1">
      <c r="A20" s="67" t="s">
        <v>94</v>
      </c>
      <c r="B20" s="67">
        <v>851</v>
      </c>
      <c r="C20" s="67">
        <v>85195</v>
      </c>
      <c r="D20" s="65" t="s">
        <v>93</v>
      </c>
      <c r="E20" s="66">
        <v>600000</v>
      </c>
      <c r="F20" s="66">
        <v>600000</v>
      </c>
      <c r="G20" s="66">
        <v>0</v>
      </c>
      <c r="H20" s="66">
        <v>0</v>
      </c>
      <c r="I20" s="65" t="s">
        <v>92</v>
      </c>
      <c r="J20" s="64">
        <v>0</v>
      </c>
      <c r="K20" s="63" t="s">
        <v>91</v>
      </c>
    </row>
    <row r="21" spans="1:11" ht="65.25" customHeight="1">
      <c r="A21" s="58" t="s">
        <v>90</v>
      </c>
      <c r="B21" s="58">
        <v>852</v>
      </c>
      <c r="C21" s="58">
        <v>85202</v>
      </c>
      <c r="D21" s="62" t="s">
        <v>89</v>
      </c>
      <c r="E21" s="59">
        <v>20000</v>
      </c>
      <c r="F21" s="59">
        <v>20000</v>
      </c>
      <c r="G21" s="59">
        <v>0</v>
      </c>
      <c r="H21" s="59">
        <v>0</v>
      </c>
      <c r="I21" s="61" t="s">
        <v>78</v>
      </c>
      <c r="J21" s="60">
        <v>0</v>
      </c>
      <c r="K21" s="54" t="s">
        <v>77</v>
      </c>
    </row>
    <row r="22" spans="1:11" ht="63.75" customHeight="1">
      <c r="A22" s="58" t="s">
        <v>88</v>
      </c>
      <c r="B22" s="58">
        <v>852</v>
      </c>
      <c r="C22" s="58">
        <v>85202</v>
      </c>
      <c r="D22" s="61" t="s">
        <v>181</v>
      </c>
      <c r="E22" s="59">
        <v>46666</v>
      </c>
      <c r="F22" s="59">
        <v>46666</v>
      </c>
      <c r="G22" s="59">
        <v>0</v>
      </c>
      <c r="H22" s="59">
        <v>0</v>
      </c>
      <c r="I22" s="61" t="s">
        <v>78</v>
      </c>
      <c r="J22" s="60">
        <v>0</v>
      </c>
      <c r="K22" s="54" t="s">
        <v>77</v>
      </c>
    </row>
    <row r="23" spans="1:11" ht="87" customHeight="1">
      <c r="A23" s="58" t="s">
        <v>87</v>
      </c>
      <c r="B23" s="58">
        <v>852</v>
      </c>
      <c r="C23" s="58">
        <v>85202</v>
      </c>
      <c r="D23" s="61" t="s">
        <v>86</v>
      </c>
      <c r="E23" s="59">
        <v>11009</v>
      </c>
      <c r="F23" s="59">
        <v>11009</v>
      </c>
      <c r="G23" s="59">
        <v>0</v>
      </c>
      <c r="H23" s="59">
        <v>0</v>
      </c>
      <c r="I23" s="61" t="s">
        <v>78</v>
      </c>
      <c r="J23" s="60">
        <v>0</v>
      </c>
      <c r="K23" s="54" t="s">
        <v>77</v>
      </c>
    </row>
    <row r="24" spans="1:11" ht="63.75" customHeight="1">
      <c r="A24" s="58" t="s">
        <v>85</v>
      </c>
      <c r="B24" s="58">
        <v>852</v>
      </c>
      <c r="C24" s="58">
        <v>85202</v>
      </c>
      <c r="D24" s="61" t="s">
        <v>84</v>
      </c>
      <c r="E24" s="59">
        <v>12288</v>
      </c>
      <c r="F24" s="59">
        <v>12288</v>
      </c>
      <c r="G24" s="59">
        <v>0</v>
      </c>
      <c r="H24" s="59">
        <v>0</v>
      </c>
      <c r="I24" s="61" t="s">
        <v>78</v>
      </c>
      <c r="J24" s="60">
        <v>0</v>
      </c>
      <c r="K24" s="54" t="s">
        <v>77</v>
      </c>
    </row>
    <row r="25" spans="1:11" ht="63.75" customHeight="1">
      <c r="A25" s="58" t="s">
        <v>83</v>
      </c>
      <c r="B25" s="58">
        <v>852</v>
      </c>
      <c r="C25" s="58">
        <v>85202</v>
      </c>
      <c r="D25" s="61" t="s">
        <v>82</v>
      </c>
      <c r="E25" s="59">
        <v>49500</v>
      </c>
      <c r="F25" s="59">
        <v>49500</v>
      </c>
      <c r="G25" s="59">
        <v>0</v>
      </c>
      <c r="H25" s="59">
        <v>0</v>
      </c>
      <c r="I25" s="61" t="s">
        <v>78</v>
      </c>
      <c r="J25" s="60">
        <v>0</v>
      </c>
      <c r="K25" s="54" t="s">
        <v>77</v>
      </c>
    </row>
    <row r="26" spans="1:11" ht="63.75" customHeight="1">
      <c r="A26" s="58" t="s">
        <v>81</v>
      </c>
      <c r="B26" s="58">
        <v>852</v>
      </c>
      <c r="C26" s="58">
        <v>85202</v>
      </c>
      <c r="D26" s="61" t="s">
        <v>180</v>
      </c>
      <c r="E26" s="59">
        <v>17100</v>
      </c>
      <c r="F26" s="59">
        <v>17100</v>
      </c>
      <c r="G26" s="59">
        <v>0</v>
      </c>
      <c r="H26" s="59">
        <v>0</v>
      </c>
      <c r="I26" s="61" t="s">
        <v>78</v>
      </c>
      <c r="J26" s="60">
        <v>0</v>
      </c>
      <c r="K26" s="54" t="s">
        <v>77</v>
      </c>
    </row>
    <row r="27" spans="1:11" ht="63.75" customHeight="1">
      <c r="A27" s="58" t="s">
        <v>80</v>
      </c>
      <c r="B27" s="58">
        <v>852</v>
      </c>
      <c r="C27" s="58">
        <v>85202</v>
      </c>
      <c r="D27" s="61" t="s">
        <v>79</v>
      </c>
      <c r="E27" s="59">
        <v>5400</v>
      </c>
      <c r="F27" s="59">
        <v>5400</v>
      </c>
      <c r="G27" s="59">
        <v>0</v>
      </c>
      <c r="H27" s="59">
        <v>0</v>
      </c>
      <c r="I27" s="61" t="s">
        <v>78</v>
      </c>
      <c r="J27" s="60">
        <v>0</v>
      </c>
      <c r="K27" s="54" t="s">
        <v>77</v>
      </c>
    </row>
    <row r="28" spans="1:11" ht="66" customHeight="1">
      <c r="A28" s="58" t="s">
        <v>76</v>
      </c>
      <c r="B28" s="58">
        <v>854</v>
      </c>
      <c r="C28" s="58">
        <v>85403</v>
      </c>
      <c r="D28" s="61" t="s">
        <v>75</v>
      </c>
      <c r="E28" s="59">
        <v>6000</v>
      </c>
      <c r="F28" s="59">
        <v>6000</v>
      </c>
      <c r="G28" s="59">
        <v>0</v>
      </c>
      <c r="H28" s="59">
        <v>0</v>
      </c>
      <c r="I28" s="61" t="s">
        <v>65</v>
      </c>
      <c r="J28" s="60">
        <v>0</v>
      </c>
      <c r="K28" s="54" t="s">
        <v>68</v>
      </c>
    </row>
    <row r="29" spans="1:11" ht="66" customHeight="1">
      <c r="A29" s="58" t="s">
        <v>74</v>
      </c>
      <c r="B29" s="58">
        <v>854</v>
      </c>
      <c r="C29" s="58">
        <v>85403</v>
      </c>
      <c r="D29" s="61" t="s">
        <v>73</v>
      </c>
      <c r="E29" s="59">
        <v>11000</v>
      </c>
      <c r="F29" s="59">
        <v>11000</v>
      </c>
      <c r="G29" s="59">
        <v>0</v>
      </c>
      <c r="H29" s="59">
        <v>0</v>
      </c>
      <c r="I29" s="61" t="s">
        <v>65</v>
      </c>
      <c r="J29" s="60">
        <v>0</v>
      </c>
      <c r="K29" s="54" t="s">
        <v>68</v>
      </c>
    </row>
    <row r="30" spans="1:11" ht="66" customHeight="1">
      <c r="A30" s="58" t="s">
        <v>72</v>
      </c>
      <c r="B30" s="58">
        <v>854</v>
      </c>
      <c r="C30" s="58">
        <v>85403</v>
      </c>
      <c r="D30" s="61" t="s">
        <v>71</v>
      </c>
      <c r="E30" s="59">
        <v>44280</v>
      </c>
      <c r="F30" s="59">
        <v>44280</v>
      </c>
      <c r="G30" s="59">
        <v>0</v>
      </c>
      <c r="H30" s="59">
        <v>0</v>
      </c>
      <c r="I30" s="61" t="s">
        <v>65</v>
      </c>
      <c r="J30" s="60">
        <v>0</v>
      </c>
      <c r="K30" s="54" t="s">
        <v>68</v>
      </c>
    </row>
    <row r="31" spans="1:11" ht="66" customHeight="1">
      <c r="A31" s="58" t="s">
        <v>70</v>
      </c>
      <c r="B31" s="58">
        <v>854</v>
      </c>
      <c r="C31" s="58">
        <v>85403</v>
      </c>
      <c r="D31" s="61" t="s">
        <v>69</v>
      </c>
      <c r="E31" s="59">
        <v>40000</v>
      </c>
      <c r="F31" s="59">
        <v>40000</v>
      </c>
      <c r="G31" s="59">
        <v>0</v>
      </c>
      <c r="H31" s="59">
        <v>0</v>
      </c>
      <c r="I31" s="61" t="s">
        <v>65</v>
      </c>
      <c r="J31" s="60">
        <v>0</v>
      </c>
      <c r="K31" s="54" t="s">
        <v>68</v>
      </c>
    </row>
    <row r="32" spans="1:11" ht="66" customHeight="1">
      <c r="A32" s="58" t="s">
        <v>67</v>
      </c>
      <c r="B32" s="58">
        <v>854</v>
      </c>
      <c r="C32" s="58">
        <v>85403</v>
      </c>
      <c r="D32" s="61" t="s">
        <v>66</v>
      </c>
      <c r="E32" s="59">
        <v>4500</v>
      </c>
      <c r="F32" s="59">
        <v>4500</v>
      </c>
      <c r="G32" s="59">
        <v>0</v>
      </c>
      <c r="H32" s="59">
        <v>0</v>
      </c>
      <c r="I32" s="61" t="s">
        <v>65</v>
      </c>
      <c r="J32" s="60">
        <v>0</v>
      </c>
      <c r="K32" s="54" t="s">
        <v>64</v>
      </c>
    </row>
    <row r="33" spans="1:11" ht="86.25" customHeight="1">
      <c r="A33" s="58" t="s">
        <v>63</v>
      </c>
      <c r="B33" s="58">
        <v>600</v>
      </c>
      <c r="C33" s="58">
        <v>60014</v>
      </c>
      <c r="D33" s="56" t="s">
        <v>62</v>
      </c>
      <c r="E33" s="57">
        <v>797826</v>
      </c>
      <c r="F33" s="59">
        <v>448659</v>
      </c>
      <c r="G33" s="59">
        <v>0</v>
      </c>
      <c r="H33" s="57">
        <v>0</v>
      </c>
      <c r="I33" s="56" t="s">
        <v>61</v>
      </c>
      <c r="J33" s="55">
        <v>0</v>
      </c>
      <c r="K33" s="54" t="s">
        <v>57</v>
      </c>
    </row>
    <row r="34" spans="1:11" ht="66" customHeight="1">
      <c r="A34" s="58" t="s">
        <v>60</v>
      </c>
      <c r="B34" s="58">
        <v>600</v>
      </c>
      <c r="C34" s="58">
        <v>60014</v>
      </c>
      <c r="D34" s="56" t="s">
        <v>59</v>
      </c>
      <c r="E34" s="57">
        <v>120000</v>
      </c>
      <c r="F34" s="57">
        <v>120000</v>
      </c>
      <c r="G34" s="57">
        <v>0</v>
      </c>
      <c r="H34" s="57">
        <v>0</v>
      </c>
      <c r="I34" s="56" t="s">
        <v>58</v>
      </c>
      <c r="J34" s="55">
        <v>0</v>
      </c>
      <c r="K34" s="54" t="s">
        <v>57</v>
      </c>
    </row>
    <row r="35" spans="1:11" ht="39" customHeight="1">
      <c r="A35" s="110" t="s">
        <v>28</v>
      </c>
      <c r="B35" s="111"/>
      <c r="C35" s="111"/>
      <c r="D35" s="112"/>
      <c r="E35" s="53">
        <f>SUM(E11:E34)</f>
        <v>4376012</v>
      </c>
      <c r="F35" s="53">
        <f>SUM(F11:F34)</f>
        <v>2903622</v>
      </c>
      <c r="G35" s="51">
        <f>SUM(G11:G34)</f>
        <v>0</v>
      </c>
      <c r="H35" s="51">
        <v>0</v>
      </c>
      <c r="I35" s="52">
        <v>1472390</v>
      </c>
      <c r="J35" s="51">
        <f>SUM(J11:J34)</f>
        <v>0</v>
      </c>
      <c r="K35" s="50" t="s">
        <v>56</v>
      </c>
    </row>
    <row r="36" spans="1:11" ht="9.75" customHeight="1">
      <c r="A36" s="49"/>
      <c r="B36" s="49"/>
      <c r="C36" s="49"/>
      <c r="D36" s="49"/>
      <c r="E36" s="48"/>
      <c r="F36" s="48"/>
      <c r="G36" s="46"/>
      <c r="H36" s="46"/>
      <c r="I36" s="47"/>
      <c r="J36" s="46"/>
      <c r="K36" s="45"/>
    </row>
    <row r="37" spans="1:11" ht="12.75">
      <c r="A37" s="41" t="s">
        <v>55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2.75">
      <c r="A38" s="41" t="s">
        <v>54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6" ht="12.75">
      <c r="A39" s="41" t="s">
        <v>53</v>
      </c>
      <c r="B39" s="41"/>
      <c r="C39" s="41"/>
      <c r="D39" s="41"/>
      <c r="E39" s="41"/>
      <c r="F39" s="41"/>
    </row>
    <row r="40" spans="1:6" ht="12.75">
      <c r="A40" s="41" t="s">
        <v>52</v>
      </c>
      <c r="B40" s="41"/>
      <c r="C40" s="41"/>
      <c r="D40" s="41"/>
      <c r="E40" s="41"/>
      <c r="F40" s="41"/>
    </row>
    <row r="41" spans="1:6" ht="12.75">
      <c r="A41" s="41" t="s">
        <v>51</v>
      </c>
      <c r="B41" s="41"/>
      <c r="C41" s="41"/>
      <c r="D41" s="41"/>
      <c r="E41" s="41"/>
      <c r="F41" s="41"/>
    </row>
    <row r="42" ht="12.75">
      <c r="E42" s="10"/>
    </row>
  </sheetData>
  <sheetProtection/>
  <mergeCells count="16">
    <mergeCell ref="I1:K1"/>
    <mergeCell ref="F6:F9"/>
    <mergeCell ref="G6:G9"/>
    <mergeCell ref="I6:I9"/>
    <mergeCell ref="J6:J9"/>
    <mergeCell ref="H7:H9"/>
    <mergeCell ref="A35:D35"/>
    <mergeCell ref="A2:K2"/>
    <mergeCell ref="A4:A9"/>
    <mergeCell ref="B4:B9"/>
    <mergeCell ref="C4:C9"/>
    <mergeCell ref="D4:D9"/>
    <mergeCell ref="E4:J4"/>
    <mergeCell ref="K4:K9"/>
    <mergeCell ref="E5:E9"/>
    <mergeCell ref="F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tabSelected="1" workbookViewId="0" topLeftCell="A1">
      <selection activeCell="T7" sqref="T7"/>
    </sheetView>
  </sheetViews>
  <sheetFormatPr defaultColWidth="9.33203125" defaultRowHeight="12.75"/>
  <cols>
    <col min="1" max="1" width="6" style="9" customWidth="1"/>
    <col min="2" max="2" width="9.5" style="9" customWidth="1"/>
    <col min="3" max="3" width="7.83203125" style="9" customWidth="1"/>
    <col min="4" max="4" width="13.66015625" style="9" customWidth="1"/>
    <col min="5" max="5" width="16.83203125" style="9" customWidth="1"/>
    <col min="6" max="6" width="13.5" style="9" customWidth="1"/>
    <col min="7" max="7" width="13.66015625" style="9" customWidth="1"/>
    <col min="8" max="8" width="13.33203125" style="9" customWidth="1"/>
    <col min="9" max="9" width="7.33203125" style="9" customWidth="1"/>
    <col min="10" max="10" width="11.83203125" style="9" customWidth="1"/>
    <col min="11" max="11" width="10.16015625" style="8" customWidth="1"/>
    <col min="12" max="12" width="12.83203125" style="8" customWidth="1"/>
    <col min="13" max="13" width="12.66015625" style="8" bestFit="1" customWidth="1"/>
    <col min="14" max="14" width="12.83203125" style="8" customWidth="1"/>
    <col min="15" max="15" width="7.66015625" style="8" customWidth="1"/>
    <col min="16" max="16" width="8.33203125" style="8" customWidth="1"/>
    <col min="17" max="16384" width="9.33203125" style="8" customWidth="1"/>
  </cols>
  <sheetData>
    <row r="1" spans="1:16" ht="39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0"/>
      <c r="L1" s="130" t="s">
        <v>183</v>
      </c>
      <c r="M1" s="130"/>
      <c r="N1" s="130"/>
      <c r="O1" s="130"/>
      <c r="P1" s="130"/>
    </row>
    <row r="2" spans="1:16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0"/>
      <c r="L2" s="40"/>
      <c r="M2" s="40"/>
      <c r="N2" s="40"/>
      <c r="O2" s="40"/>
      <c r="P2" s="40"/>
    </row>
    <row r="3" spans="1:16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0"/>
      <c r="L3" s="40"/>
      <c r="M3" s="40"/>
      <c r="N3" s="40"/>
      <c r="O3" s="40"/>
      <c r="P3" s="40"/>
    </row>
    <row r="4" spans="1:17" ht="36" customHeight="1">
      <c r="A4" s="123" t="s">
        <v>44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43"/>
    </row>
    <row r="5" spans="1:16" s="24" customFormat="1" ht="18.75" customHeight="1">
      <c r="A5" s="42"/>
      <c r="B5" s="42"/>
      <c r="C5" s="42"/>
      <c r="D5" s="42"/>
      <c r="E5" s="42"/>
      <c r="F5" s="42"/>
      <c r="G5" s="41"/>
      <c r="H5" s="41"/>
      <c r="I5" s="41"/>
      <c r="J5" s="41"/>
      <c r="K5" s="41"/>
      <c r="L5" s="40"/>
      <c r="M5" s="40"/>
      <c r="N5" s="40"/>
      <c r="O5" s="40"/>
      <c r="P5" s="39" t="s">
        <v>43</v>
      </c>
    </row>
    <row r="6" spans="1:16" s="24" customFormat="1" ht="12.75">
      <c r="A6" s="124" t="s">
        <v>0</v>
      </c>
      <c r="B6" s="124" t="s">
        <v>1</v>
      </c>
      <c r="C6" s="124" t="s">
        <v>2</v>
      </c>
      <c r="D6" s="124" t="s">
        <v>42</v>
      </c>
      <c r="E6" s="124" t="s">
        <v>41</v>
      </c>
      <c r="F6" s="127" t="s">
        <v>7</v>
      </c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1:16" s="24" customFormat="1" ht="12.75">
      <c r="A7" s="125"/>
      <c r="B7" s="125"/>
      <c r="C7" s="125"/>
      <c r="D7" s="125"/>
      <c r="E7" s="125"/>
      <c r="F7" s="124" t="s">
        <v>40</v>
      </c>
      <c r="G7" s="122" t="s">
        <v>7</v>
      </c>
      <c r="H7" s="122"/>
      <c r="I7" s="122"/>
      <c r="J7" s="122"/>
      <c r="K7" s="122"/>
      <c r="L7" s="124" t="s">
        <v>39</v>
      </c>
      <c r="M7" s="132" t="s">
        <v>7</v>
      </c>
      <c r="N7" s="133"/>
      <c r="O7" s="133"/>
      <c r="P7" s="134"/>
    </row>
    <row r="8" spans="1:16" s="24" customFormat="1" ht="25.5" customHeight="1">
      <c r="A8" s="125"/>
      <c r="B8" s="125"/>
      <c r="C8" s="125"/>
      <c r="D8" s="125"/>
      <c r="E8" s="125"/>
      <c r="F8" s="125"/>
      <c r="G8" s="127" t="s">
        <v>38</v>
      </c>
      <c r="H8" s="129"/>
      <c r="I8" s="124" t="s">
        <v>37</v>
      </c>
      <c r="J8" s="124" t="s">
        <v>36</v>
      </c>
      <c r="K8" s="124" t="s">
        <v>35</v>
      </c>
      <c r="L8" s="125"/>
      <c r="M8" s="127" t="s">
        <v>9</v>
      </c>
      <c r="N8" s="38" t="s">
        <v>10</v>
      </c>
      <c r="O8" s="122" t="s">
        <v>34</v>
      </c>
      <c r="P8" s="122" t="s">
        <v>33</v>
      </c>
    </row>
    <row r="9" spans="1:16" s="24" customFormat="1" ht="80.25" customHeight="1">
      <c r="A9" s="126"/>
      <c r="B9" s="126"/>
      <c r="C9" s="126"/>
      <c r="D9" s="126"/>
      <c r="E9" s="126"/>
      <c r="F9" s="126"/>
      <c r="G9" s="37" t="s">
        <v>17</v>
      </c>
      <c r="H9" s="37" t="s">
        <v>32</v>
      </c>
      <c r="I9" s="126"/>
      <c r="J9" s="126"/>
      <c r="K9" s="126"/>
      <c r="L9" s="126"/>
      <c r="M9" s="122"/>
      <c r="N9" s="36" t="s">
        <v>14</v>
      </c>
      <c r="O9" s="122"/>
      <c r="P9" s="122"/>
    </row>
    <row r="10" spans="1:16" s="24" customFormat="1" ht="10.5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</row>
    <row r="11" spans="1:16" s="24" customFormat="1" ht="12.75">
      <c r="A11" s="34" t="s">
        <v>31</v>
      </c>
      <c r="B11" s="34"/>
      <c r="C11" s="33"/>
      <c r="D11" s="27">
        <f aca="true" t="shared" si="0" ref="D11:P11">D12+D13</f>
        <v>2373243</v>
      </c>
      <c r="E11" s="27">
        <f t="shared" si="0"/>
        <v>2373243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2373243</v>
      </c>
      <c r="M11" s="27">
        <f t="shared" si="0"/>
        <v>2373243</v>
      </c>
      <c r="N11" s="27">
        <f t="shared" si="0"/>
        <v>1040243</v>
      </c>
      <c r="O11" s="27">
        <f t="shared" si="0"/>
        <v>0</v>
      </c>
      <c r="P11" s="27">
        <f t="shared" si="0"/>
        <v>0</v>
      </c>
    </row>
    <row r="12" spans="1:18" s="24" customFormat="1" ht="12.75">
      <c r="A12" s="32" t="s">
        <v>31</v>
      </c>
      <c r="B12" s="32" t="s">
        <v>30</v>
      </c>
      <c r="C12" s="31">
        <v>6410</v>
      </c>
      <c r="D12" s="30">
        <v>1333000</v>
      </c>
      <c r="E12" s="30">
        <f>F12+L12</f>
        <v>1333000</v>
      </c>
      <c r="F12" s="30">
        <f>H12</f>
        <v>0</v>
      </c>
      <c r="G12" s="25">
        <v>0</v>
      </c>
      <c r="H12" s="25">
        <v>0</v>
      </c>
      <c r="I12" s="25">
        <v>0</v>
      </c>
      <c r="J12" s="25">
        <v>0</v>
      </c>
      <c r="K12" s="25">
        <f>-T12</f>
        <v>0</v>
      </c>
      <c r="L12" s="25">
        <v>1333000</v>
      </c>
      <c r="M12" s="25">
        <v>1333000</v>
      </c>
      <c r="N12" s="25">
        <v>0</v>
      </c>
      <c r="O12" s="25">
        <v>0</v>
      </c>
      <c r="P12" s="25">
        <v>0</v>
      </c>
      <c r="Q12" s="21"/>
      <c r="R12" s="21"/>
    </row>
    <row r="13" spans="1:18" s="24" customFormat="1" ht="12.75">
      <c r="A13" s="32"/>
      <c r="B13" s="32"/>
      <c r="C13" s="16">
        <v>6419</v>
      </c>
      <c r="D13" s="14">
        <v>1040243</v>
      </c>
      <c r="E13" s="14">
        <v>1040243</v>
      </c>
      <c r="F13" s="14">
        <f>K13</f>
        <v>0</v>
      </c>
      <c r="G13" s="13"/>
      <c r="H13" s="13"/>
      <c r="I13" s="13"/>
      <c r="J13" s="13"/>
      <c r="K13" s="13">
        <v>0</v>
      </c>
      <c r="L13" s="13">
        <v>1040243</v>
      </c>
      <c r="M13" s="13">
        <v>1040243</v>
      </c>
      <c r="N13" s="13">
        <v>1040243</v>
      </c>
      <c r="O13" s="13"/>
      <c r="P13" s="13"/>
      <c r="Q13" s="21"/>
      <c r="R13" s="21"/>
    </row>
    <row r="14" spans="1:16" s="24" customFormat="1" ht="12.75">
      <c r="A14" s="29" t="s">
        <v>29</v>
      </c>
      <c r="B14" s="28"/>
      <c r="C14" s="44"/>
      <c r="D14" s="23">
        <f aca="true" t="shared" si="1" ref="D14:M14">SUM(D15)</f>
        <v>50000</v>
      </c>
      <c r="E14" s="23">
        <f t="shared" si="1"/>
        <v>50000</v>
      </c>
      <c r="F14" s="23">
        <f t="shared" si="1"/>
        <v>50000</v>
      </c>
      <c r="G14" s="23">
        <f t="shared" si="1"/>
        <v>14000</v>
      </c>
      <c r="H14" s="23">
        <f t="shared" si="1"/>
        <v>36000</v>
      </c>
      <c r="I14" s="23">
        <f t="shared" si="1"/>
        <v>0</v>
      </c>
      <c r="J14" s="23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v>0</v>
      </c>
      <c r="O14" s="27">
        <f>SUM(O15)</f>
        <v>0</v>
      </c>
      <c r="P14" s="27">
        <f>SUM(P15)</f>
        <v>0</v>
      </c>
    </row>
    <row r="15" spans="1:18" s="24" customFormat="1" ht="12.75">
      <c r="A15" s="17">
        <v>700</v>
      </c>
      <c r="B15" s="17">
        <v>70005</v>
      </c>
      <c r="C15" s="16">
        <v>2110</v>
      </c>
      <c r="D15" s="14">
        <v>50000</v>
      </c>
      <c r="E15" s="14">
        <f>SUM(F15)</f>
        <v>50000</v>
      </c>
      <c r="F15" s="14">
        <f>SUM(G15:H15)</f>
        <v>50000</v>
      </c>
      <c r="G15" s="13">
        <v>14000</v>
      </c>
      <c r="H15" s="13">
        <v>36000</v>
      </c>
      <c r="I15" s="13">
        <v>0</v>
      </c>
      <c r="J15" s="13">
        <v>0</v>
      </c>
      <c r="K15" s="25">
        <v>0</v>
      </c>
      <c r="L15" s="25">
        <v>0</v>
      </c>
      <c r="M15" s="25">
        <v>0</v>
      </c>
      <c r="N15" s="25">
        <f>SUM(O15+Q15+R15)</f>
        <v>0</v>
      </c>
      <c r="O15" s="25">
        <v>0</v>
      </c>
      <c r="P15" s="25">
        <v>0</v>
      </c>
      <c r="Q15" s="21"/>
      <c r="R15" s="21"/>
    </row>
    <row r="16" spans="1:18" s="24" customFormat="1" ht="12.75">
      <c r="A16" s="20">
        <v>710</v>
      </c>
      <c r="B16" s="20"/>
      <c r="C16" s="44"/>
      <c r="D16" s="23">
        <f aca="true" t="shared" si="2" ref="D16:P16">SUM(D17:D19)</f>
        <v>346500</v>
      </c>
      <c r="E16" s="23">
        <f t="shared" si="2"/>
        <v>346500</v>
      </c>
      <c r="F16" s="23">
        <f t="shared" si="2"/>
        <v>346500</v>
      </c>
      <c r="G16" s="23">
        <f t="shared" si="2"/>
        <v>222215</v>
      </c>
      <c r="H16" s="23">
        <f t="shared" si="2"/>
        <v>124285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7">
        <f t="shared" si="2"/>
        <v>0</v>
      </c>
      <c r="O16" s="27">
        <f t="shared" si="2"/>
        <v>0</v>
      </c>
      <c r="P16" s="27">
        <f t="shared" si="2"/>
        <v>0</v>
      </c>
      <c r="Q16" s="26"/>
      <c r="R16" s="26"/>
    </row>
    <row r="17" spans="1:18" s="24" customFormat="1" ht="12.75">
      <c r="A17" s="17">
        <v>710</v>
      </c>
      <c r="B17" s="17">
        <v>71013</v>
      </c>
      <c r="C17" s="16">
        <v>2110</v>
      </c>
      <c r="D17" s="14">
        <v>60000</v>
      </c>
      <c r="E17" s="14">
        <f>SUM(F17)</f>
        <v>60000</v>
      </c>
      <c r="F17" s="14">
        <f>SUM(H17)</f>
        <v>60000</v>
      </c>
      <c r="G17" s="13">
        <v>0</v>
      </c>
      <c r="H17" s="13">
        <v>60000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5">
        <f>SUM(O17+Q17+R17)</f>
        <v>0</v>
      </c>
      <c r="O17" s="25">
        <v>0</v>
      </c>
      <c r="P17" s="25">
        <v>0</v>
      </c>
      <c r="Q17" s="21"/>
      <c r="R17" s="21"/>
    </row>
    <row r="18" spans="1:16" s="24" customFormat="1" ht="12.75">
      <c r="A18" s="17">
        <v>710</v>
      </c>
      <c r="B18" s="17">
        <v>71014</v>
      </c>
      <c r="C18" s="16">
        <v>2110</v>
      </c>
      <c r="D18" s="14">
        <v>20000</v>
      </c>
      <c r="E18" s="14">
        <f>SUM(N18+F18)</f>
        <v>20000</v>
      </c>
      <c r="F18" s="14">
        <f>SUM(G18:K18)</f>
        <v>20000</v>
      </c>
      <c r="G18" s="13">
        <v>0</v>
      </c>
      <c r="H18" s="13">
        <v>20000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5">
        <f>SUM(O18+Q18+R18)</f>
        <v>0</v>
      </c>
      <c r="O18" s="25">
        <v>0</v>
      </c>
      <c r="P18" s="25">
        <v>0</v>
      </c>
    </row>
    <row r="19" spans="1:16" s="24" customFormat="1" ht="12.75">
      <c r="A19" s="17">
        <v>710</v>
      </c>
      <c r="B19" s="17">
        <v>71015</v>
      </c>
      <c r="C19" s="16">
        <v>2110</v>
      </c>
      <c r="D19" s="14">
        <v>266500</v>
      </c>
      <c r="E19" s="14">
        <f>SUM(F19)</f>
        <v>266500</v>
      </c>
      <c r="F19" s="14">
        <f>SUM(G19:H19)</f>
        <v>266500</v>
      </c>
      <c r="G19" s="13">
        <v>222215</v>
      </c>
      <c r="H19" s="13">
        <v>44285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f>SUM(O19+Q19+R19)</f>
        <v>0</v>
      </c>
      <c r="O19" s="13">
        <v>0</v>
      </c>
      <c r="P19" s="13">
        <v>0</v>
      </c>
    </row>
    <row r="20" spans="1:16" s="24" customFormat="1" ht="12.75">
      <c r="A20" s="20">
        <v>750</v>
      </c>
      <c r="B20" s="20"/>
      <c r="C20" s="44"/>
      <c r="D20" s="23">
        <f aca="true" t="shared" si="3" ref="D20:P20">SUM(D21:D22)</f>
        <v>168792</v>
      </c>
      <c r="E20" s="23">
        <f t="shared" si="3"/>
        <v>168792</v>
      </c>
      <c r="F20" s="23">
        <f t="shared" si="3"/>
        <v>168792</v>
      </c>
      <c r="G20" s="23">
        <f t="shared" si="3"/>
        <v>161439</v>
      </c>
      <c r="H20" s="23">
        <f t="shared" si="3"/>
        <v>7353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23">
        <f t="shared" si="3"/>
        <v>0</v>
      </c>
      <c r="O20" s="23">
        <f t="shared" si="3"/>
        <v>0</v>
      </c>
      <c r="P20" s="23">
        <f t="shared" si="3"/>
        <v>0</v>
      </c>
    </row>
    <row r="21" spans="1:16" s="24" customFormat="1" ht="12.75">
      <c r="A21" s="17">
        <v>750</v>
      </c>
      <c r="B21" s="17">
        <v>75011</v>
      </c>
      <c r="C21" s="16">
        <v>2110</v>
      </c>
      <c r="D21" s="14">
        <f>E21</f>
        <v>152352</v>
      </c>
      <c r="E21" s="14">
        <f>SUM(N21+F21)</f>
        <v>152352</v>
      </c>
      <c r="F21" s="14">
        <f>SUM(G21:K21)</f>
        <v>152352</v>
      </c>
      <c r="G21" s="13">
        <v>152352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f>SUM(O21+Q21+R21)</f>
        <v>0</v>
      </c>
      <c r="O21" s="13">
        <v>0</v>
      </c>
      <c r="P21" s="13">
        <v>0</v>
      </c>
    </row>
    <row r="22" spans="1:16" s="24" customFormat="1" ht="12.75">
      <c r="A22" s="17">
        <v>750</v>
      </c>
      <c r="B22" s="17">
        <v>75045</v>
      </c>
      <c r="C22" s="16">
        <v>2110</v>
      </c>
      <c r="D22" s="14">
        <v>16440</v>
      </c>
      <c r="E22" s="14">
        <f>SUM(F22)</f>
        <v>16440</v>
      </c>
      <c r="F22" s="14">
        <f>SUM(G22:H22)</f>
        <v>16440</v>
      </c>
      <c r="G22" s="13">
        <v>9087</v>
      </c>
      <c r="H22" s="13">
        <v>7353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f>SUM(O22+Q22+R22)</f>
        <v>0</v>
      </c>
      <c r="O22" s="13">
        <v>0</v>
      </c>
      <c r="P22" s="13">
        <v>0</v>
      </c>
    </row>
    <row r="23" spans="1:16" s="24" customFormat="1" ht="12.75">
      <c r="A23" s="20">
        <v>751</v>
      </c>
      <c r="B23" s="20"/>
      <c r="C23" s="44"/>
      <c r="D23" s="23">
        <f>SUM(D24)</f>
        <v>63142</v>
      </c>
      <c r="E23" s="23">
        <f>SUM(E24)</f>
        <v>63142</v>
      </c>
      <c r="F23" s="23">
        <f>SUM(F24)</f>
        <v>63142</v>
      </c>
      <c r="G23" s="23">
        <f>SUM(G24)</f>
        <v>4538</v>
      </c>
      <c r="H23" s="23">
        <f>SUM(H24)</f>
        <v>53504</v>
      </c>
      <c r="I23" s="23">
        <f>SUM(I24:I25)</f>
        <v>0</v>
      </c>
      <c r="J23" s="23">
        <f>SUM(J24)</f>
        <v>5100</v>
      </c>
      <c r="K23" s="23">
        <f>SUM(K24:K25)</f>
        <v>0</v>
      </c>
      <c r="L23" s="23">
        <f>SUM(L24)</f>
        <v>0</v>
      </c>
      <c r="M23" s="23">
        <f>SUM(M24)</f>
        <v>0</v>
      </c>
      <c r="N23" s="23">
        <f>SUM(N24:N25)</f>
        <v>0</v>
      </c>
      <c r="O23" s="23">
        <f>SUM(O24:O25)</f>
        <v>0</v>
      </c>
      <c r="P23" s="23">
        <f>SUM(P24:P25)</f>
        <v>0</v>
      </c>
    </row>
    <row r="24" spans="1:16" s="24" customFormat="1" ht="12.75">
      <c r="A24" s="17">
        <v>751</v>
      </c>
      <c r="B24" s="17">
        <v>75109</v>
      </c>
      <c r="C24" s="16">
        <v>2110</v>
      </c>
      <c r="D24" s="14">
        <f>E24</f>
        <v>63142</v>
      </c>
      <c r="E24" s="14">
        <f>SUM(N24+F24)</f>
        <v>63142</v>
      </c>
      <c r="F24" s="14">
        <f>SUM(G24:K24)</f>
        <v>63142</v>
      </c>
      <c r="G24" s="13">
        <v>4538</v>
      </c>
      <c r="H24" s="13">
        <v>53504</v>
      </c>
      <c r="I24" s="13">
        <v>0</v>
      </c>
      <c r="J24" s="13">
        <v>5100</v>
      </c>
      <c r="K24" s="13">
        <v>0</v>
      </c>
      <c r="L24" s="13">
        <v>0</v>
      </c>
      <c r="M24" s="13">
        <v>0</v>
      </c>
      <c r="N24" s="13">
        <f>SUM(O24+Q24+R24)</f>
        <v>0</v>
      </c>
      <c r="O24" s="13">
        <v>0</v>
      </c>
      <c r="P24" s="13">
        <v>0</v>
      </c>
    </row>
    <row r="25" spans="1:16" s="22" customFormat="1" ht="14.25" customHeight="1">
      <c r="A25" s="20">
        <v>754</v>
      </c>
      <c r="B25" s="20"/>
      <c r="C25" s="44"/>
      <c r="D25" s="23">
        <f>SUM(D26:D29)</f>
        <v>3469772</v>
      </c>
      <c r="E25" s="23">
        <f>SUM(E26:E29)</f>
        <v>3469772</v>
      </c>
      <c r="F25" s="23">
        <f>SUM(F26:F29)</f>
        <v>3379357</v>
      </c>
      <c r="G25" s="23">
        <f>SUM(G26:G29)</f>
        <v>2894833</v>
      </c>
      <c r="H25" s="23">
        <f>SUM(H26:H29)</f>
        <v>334099</v>
      </c>
      <c r="I25" s="23">
        <f>SUM(I26)</f>
        <v>0</v>
      </c>
      <c r="J25" s="23">
        <f>SUM(J26:J29)</f>
        <v>150425</v>
      </c>
      <c r="K25" s="23">
        <f>SUM(K26)</f>
        <v>0</v>
      </c>
      <c r="L25" s="23">
        <f>SUM(L26:L29)</f>
        <v>90415</v>
      </c>
      <c r="M25" s="23">
        <f>SUM(M26:M29)</f>
        <v>90415</v>
      </c>
      <c r="N25" s="23">
        <f>SUM(N26)</f>
        <v>0</v>
      </c>
      <c r="O25" s="23">
        <f>SUM(O26)</f>
        <v>0</v>
      </c>
      <c r="P25" s="23">
        <f>SUM(P26)</f>
        <v>0</v>
      </c>
    </row>
    <row r="26" spans="1:16" ht="12.75" customHeight="1">
      <c r="A26" s="17">
        <v>754</v>
      </c>
      <c r="B26" s="17">
        <v>75411</v>
      </c>
      <c r="C26" s="16">
        <v>2110</v>
      </c>
      <c r="D26" s="14">
        <v>3347477</v>
      </c>
      <c r="E26" s="14">
        <f>SUM(F26)</f>
        <v>3347477</v>
      </c>
      <c r="F26" s="14">
        <f>SUM(G26:J26)</f>
        <v>3347477</v>
      </c>
      <c r="G26" s="13">
        <v>2883203</v>
      </c>
      <c r="H26" s="13">
        <v>313849</v>
      </c>
      <c r="I26" s="13">
        <v>0</v>
      </c>
      <c r="J26" s="13">
        <v>150425</v>
      </c>
      <c r="K26" s="13">
        <v>0</v>
      </c>
      <c r="L26" s="13">
        <v>0</v>
      </c>
      <c r="M26" s="13">
        <v>0</v>
      </c>
      <c r="N26" s="13">
        <f>SUM(O26+Q26+R26)</f>
        <v>0</v>
      </c>
      <c r="O26" s="13">
        <v>0</v>
      </c>
      <c r="P26" s="13">
        <v>0</v>
      </c>
    </row>
    <row r="27" spans="1:16" ht="12.75" customHeight="1">
      <c r="A27" s="17"/>
      <c r="B27" s="17"/>
      <c r="C27" s="16">
        <v>6410</v>
      </c>
      <c r="D27" s="14">
        <v>85515</v>
      </c>
      <c r="E27" s="14">
        <v>85515</v>
      </c>
      <c r="F27" s="14">
        <f>SUM(G27:J27)</f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85515</v>
      </c>
      <c r="M27" s="13">
        <v>85515</v>
      </c>
      <c r="N27" s="13">
        <f>SUM(O27+Q27+R27)</f>
        <v>0</v>
      </c>
      <c r="O27" s="13">
        <v>0</v>
      </c>
      <c r="P27" s="13">
        <v>0</v>
      </c>
    </row>
    <row r="28" spans="1:16" ht="12.75" customHeight="1">
      <c r="A28" s="17">
        <v>754</v>
      </c>
      <c r="B28" s="17">
        <v>75478</v>
      </c>
      <c r="C28" s="16">
        <v>2110</v>
      </c>
      <c r="D28" s="14">
        <v>31880</v>
      </c>
      <c r="E28" s="14">
        <f>SUM(F28)</f>
        <v>31880</v>
      </c>
      <c r="F28" s="14">
        <f>SUM(G28:J28)</f>
        <v>31880</v>
      </c>
      <c r="G28" s="13">
        <v>11630</v>
      </c>
      <c r="H28" s="13">
        <v>20250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f>SUM(O28+Q28+R28)</f>
        <v>0</v>
      </c>
      <c r="O28" s="13">
        <v>0</v>
      </c>
      <c r="P28" s="13">
        <v>0</v>
      </c>
    </row>
    <row r="29" spans="1:16" ht="12.75" customHeight="1">
      <c r="A29" s="17"/>
      <c r="B29" s="17"/>
      <c r="C29" s="16">
        <v>6410</v>
      </c>
      <c r="D29" s="14">
        <v>4900</v>
      </c>
      <c r="E29" s="14">
        <v>4900</v>
      </c>
      <c r="F29" s="14">
        <f>SUM(G29:J29)</f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4900</v>
      </c>
      <c r="M29" s="13">
        <v>4900</v>
      </c>
      <c r="N29" s="13">
        <f>SUM(O29+Q29+R29)</f>
        <v>0</v>
      </c>
      <c r="O29" s="13">
        <v>0</v>
      </c>
      <c r="P29" s="13">
        <v>0</v>
      </c>
    </row>
    <row r="30" spans="1:16" ht="12.75">
      <c r="A30" s="20">
        <v>851</v>
      </c>
      <c r="B30" s="19"/>
      <c r="C30" s="44"/>
      <c r="D30" s="12">
        <f>D31</f>
        <v>3304659</v>
      </c>
      <c r="E30" s="12">
        <f aca="true" t="shared" si="4" ref="E30:P30">SUM(E31)</f>
        <v>3304659</v>
      </c>
      <c r="F30" s="12">
        <f t="shared" si="4"/>
        <v>3304659</v>
      </c>
      <c r="G30" s="12">
        <f t="shared" si="4"/>
        <v>0</v>
      </c>
      <c r="H30" s="12">
        <f t="shared" si="4"/>
        <v>3304659</v>
      </c>
      <c r="I30" s="12">
        <f t="shared" si="4"/>
        <v>0</v>
      </c>
      <c r="J30" s="12">
        <f t="shared" si="4"/>
        <v>0</v>
      </c>
      <c r="K30" s="12">
        <f t="shared" si="4"/>
        <v>0</v>
      </c>
      <c r="L30" s="12">
        <f t="shared" si="4"/>
        <v>0</v>
      </c>
      <c r="M30" s="12">
        <f t="shared" si="4"/>
        <v>0</v>
      </c>
      <c r="N30" s="12">
        <f t="shared" si="4"/>
        <v>0</v>
      </c>
      <c r="O30" s="12">
        <f t="shared" si="4"/>
        <v>0</v>
      </c>
      <c r="P30" s="12">
        <f t="shared" si="4"/>
        <v>0</v>
      </c>
    </row>
    <row r="31" spans="1:17" ht="12.75">
      <c r="A31" s="17">
        <v>851</v>
      </c>
      <c r="B31" s="17">
        <v>85156</v>
      </c>
      <c r="C31" s="16">
        <v>2110</v>
      </c>
      <c r="D31" s="13">
        <v>3304659</v>
      </c>
      <c r="E31" s="14">
        <f>SUM(H31)</f>
        <v>3304659</v>
      </c>
      <c r="F31" s="14">
        <f>SUM(H31)</f>
        <v>3304659</v>
      </c>
      <c r="G31" s="13">
        <v>0</v>
      </c>
      <c r="H31" s="13">
        <v>3304659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f>SUM(O31+Q31+R31)</f>
        <v>0</v>
      </c>
      <c r="O31" s="13">
        <v>0</v>
      </c>
      <c r="P31" s="13">
        <v>0</v>
      </c>
      <c r="Q31" s="21"/>
    </row>
    <row r="32" spans="1:16" ht="12.75">
      <c r="A32" s="20">
        <v>853</v>
      </c>
      <c r="B32" s="19"/>
      <c r="C32" s="44"/>
      <c r="D32" s="18">
        <f>SUM(D33)</f>
        <v>361285</v>
      </c>
      <c r="E32" s="18">
        <f>E33</f>
        <v>361285</v>
      </c>
      <c r="F32" s="18">
        <f>F33</f>
        <v>361285</v>
      </c>
      <c r="G32" s="18">
        <f>G33</f>
        <v>317634</v>
      </c>
      <c r="H32" s="12">
        <f>H33</f>
        <v>43651</v>
      </c>
      <c r="I32" s="12">
        <f aca="true" t="shared" si="5" ref="I32:P32">SUM(I33)</f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2">
        <f t="shared" si="5"/>
        <v>0</v>
      </c>
      <c r="P32" s="12">
        <f t="shared" si="5"/>
        <v>0</v>
      </c>
    </row>
    <row r="33" spans="1:16" ht="12.75">
      <c r="A33" s="17">
        <v>853</v>
      </c>
      <c r="B33" s="17">
        <v>85321</v>
      </c>
      <c r="C33" s="16">
        <v>2110</v>
      </c>
      <c r="D33" s="15">
        <v>361285</v>
      </c>
      <c r="E33" s="14">
        <f>SUM(H33+G33+E38)</f>
        <v>361285</v>
      </c>
      <c r="F33" s="13">
        <f>SUM(G33:K33)</f>
        <v>361285</v>
      </c>
      <c r="G33" s="13">
        <v>317634</v>
      </c>
      <c r="H33" s="13">
        <v>43651</v>
      </c>
      <c r="I33" s="13">
        <v>0</v>
      </c>
      <c r="J33" s="13">
        <v>0</v>
      </c>
      <c r="K33" s="13">
        <v>0</v>
      </c>
      <c r="L33" s="13">
        <v>0</v>
      </c>
      <c r="M33" s="13">
        <f>SUM(N33+P33+Q33)</f>
        <v>0</v>
      </c>
      <c r="N33" s="13">
        <v>0</v>
      </c>
      <c r="O33" s="13">
        <v>0</v>
      </c>
      <c r="P33" s="13">
        <v>0</v>
      </c>
    </row>
    <row r="34" spans="1:16" ht="12.75">
      <c r="A34" s="131" t="s">
        <v>28</v>
      </c>
      <c r="B34" s="131"/>
      <c r="C34" s="131"/>
      <c r="D34" s="12">
        <f>SUM(D11+D14+D16+D20+D25+D30+D32+D23)</f>
        <v>10137393</v>
      </c>
      <c r="E34" s="12">
        <f>SUM(E11+E14+E16+E20+E25+E30+E32+E23)</f>
        <v>10137393</v>
      </c>
      <c r="F34" s="12">
        <f>SUM(F11+F14+F16+F20+F25+F30+F32+F23)</f>
        <v>7673735</v>
      </c>
      <c r="G34" s="12">
        <f>SUM(G11+G14+G16+G20+G25+G30+G32+G23)</f>
        <v>3614659</v>
      </c>
      <c r="H34" s="12">
        <f>SUM(H11+H14+H16+H20+H25+H30+H32+H23)</f>
        <v>3903551</v>
      </c>
      <c r="I34" s="12">
        <f>SUM(I11+I14+I16+I20+I25+I30+I32)</f>
        <v>0</v>
      </c>
      <c r="J34" s="12">
        <f>SUM(J11+J14+J16+J20+J25+J30+J32+J23)</f>
        <v>155525</v>
      </c>
      <c r="K34" s="12">
        <f aca="true" t="shared" si="6" ref="K34:P34">SUM(K11+K14+K16+K20+K25+K30+K32)</f>
        <v>0</v>
      </c>
      <c r="L34" s="12">
        <f t="shared" si="6"/>
        <v>2463658</v>
      </c>
      <c r="M34" s="12">
        <f t="shared" si="6"/>
        <v>2463658</v>
      </c>
      <c r="N34" s="12">
        <f t="shared" si="6"/>
        <v>1040243</v>
      </c>
      <c r="O34" s="12">
        <f t="shared" si="6"/>
        <v>0</v>
      </c>
      <c r="P34" s="12">
        <f t="shared" si="6"/>
        <v>0</v>
      </c>
    </row>
    <row r="35" ht="12.75">
      <c r="E35" s="11"/>
    </row>
    <row r="37" spans="7:8" ht="12.75">
      <c r="G37" s="10"/>
      <c r="H37" s="10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10"/>
    </row>
  </sheetData>
  <sheetProtection/>
  <mergeCells count="20">
    <mergeCell ref="L1:P1"/>
    <mergeCell ref="A34:C34"/>
    <mergeCell ref="L7:L9"/>
    <mergeCell ref="M7:P7"/>
    <mergeCell ref="G8:H8"/>
    <mergeCell ref="I8:I9"/>
    <mergeCell ref="J8:J9"/>
    <mergeCell ref="K8:K9"/>
    <mergeCell ref="M8:M9"/>
    <mergeCell ref="O8:O9"/>
    <mergeCell ref="P8:P9"/>
    <mergeCell ref="A4:P4"/>
    <mergeCell ref="A6:A9"/>
    <mergeCell ref="B6:B9"/>
    <mergeCell ref="C6:C9"/>
    <mergeCell ref="D6:D9"/>
    <mergeCell ref="E6:E9"/>
    <mergeCell ref="F6:P6"/>
    <mergeCell ref="F7:F9"/>
    <mergeCell ref="G7:K7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2014-12-17T14:38:43Z</cp:lastPrinted>
  <dcterms:modified xsi:type="dcterms:W3CDTF">2015-01-13T13:34:52Z</dcterms:modified>
  <cp:category/>
  <cp:version/>
  <cp:contentType/>
  <cp:contentStatus/>
</cp:coreProperties>
</file>