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3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<sst xmlns="http://schemas.openxmlformats.org/spreadsheetml/2006/main" count="376" uniqueCount="195">
  <si>
    <t>Dział</t>
  </si>
  <si>
    <t>Rozdział</t>
  </si>
  <si>
    <t>§</t>
  </si>
  <si>
    <t>Nazwa</t>
  </si>
  <si>
    <t>Plan przed zmianą</t>
  </si>
  <si>
    <t>Zmniejszenie</t>
  </si>
  <si>
    <t>Zwiększenie</t>
  </si>
  <si>
    <t>Plan po zmianach 
(5+6+7)</t>
  </si>
  <si>
    <t>1</t>
  </si>
  <si>
    <t>2</t>
  </si>
  <si>
    <t>3</t>
  </si>
  <si>
    <t>4</t>
  </si>
  <si>
    <t>5</t>
  </si>
  <si>
    <t>6</t>
  </si>
  <si>
    <t>7</t>
  </si>
  <si>
    <t>8</t>
  </si>
  <si>
    <t>bieżące</t>
  </si>
  <si>
    <t>0,00</t>
  </si>
  <si>
    <t xml:space="preserve">w tym z tytułu dotacji i środków na finansowanie wydatków na realizację zadań finansowanych z udziałem środków, o których mowa w art. 5 ust. 1 pkt 2 i 3 
</t>
  </si>
  <si>
    <t>razem:</t>
  </si>
  <si>
    <t>majątkowe</t>
  </si>
  <si>
    <t>Ogółem: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</si>
  <si>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</si>
  <si>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</si>
  <si>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</si>
  <si>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</si>
  <si>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</si>
  <si>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</si>
  <si>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</si>
  <si>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</si>
  <si>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</si>
  <si>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</si>
  <si>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</si>
  <si>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</si>
  <si>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</si>
  <si>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</si>
  <si>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</si>
  <si>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</si>
  <si>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</si>
  <si>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</si>
  <si>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</si>
  <si>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</si>
  <si>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(* kol 2 do wykorzystania fakultatywnego)</t>
  </si>
  <si>
    <t>w złotych</t>
  </si>
  <si>
    <t>zakup i objęcie akcji i udziałów oraz wniesienie wkładów do spółek prawa handlowego.</t>
  </si>
  <si>
    <t>na programy finansowane z udziałem środków, o których mowa w art. 5 ust. 1 pkt 2 i 3,</t>
  </si>
  <si>
    <t>Usuwanie skutków klęsk żywiołowych</t>
  </si>
  <si>
    <t>Zmiany w planie dochodów budżetowych w 2014 roku</t>
  </si>
  <si>
    <t>Pozostałe zadania w zakresie polityki społecznej</t>
  </si>
  <si>
    <t>Zmiany w planie wydatków budżetowych w 2014 roku</t>
  </si>
  <si>
    <t>Ogółem</t>
  </si>
  <si>
    <t xml:space="preserve">D. Inne źródła </t>
  </si>
  <si>
    <t xml:space="preserve">C.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</si>
  <si>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</si>
  <si>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</si>
  <si>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* Wybrać odpowiednie oznaczenie źródła finansowania:</t>
  </si>
  <si>
    <t>x</t>
  </si>
  <si>
    <t>Zarząd Dróg Powiatowych  w Opatowie</t>
  </si>
  <si>
    <t xml:space="preserve">A. 
B. 
C.
D. </t>
  </si>
  <si>
    <t>Zakup sprzętu do zimowego utrzymania dróg powiatowych (piaskarki oraz pług strzałowy)</t>
  </si>
  <si>
    <t>17.</t>
  </si>
  <si>
    <t xml:space="preserve">A. 349.167     
B. 
C.
D. </t>
  </si>
  <si>
    <t>Przebudowa drogi powiatowej nr 0699T Opatów-Kornacice - dr.kraj Nr 9 w m. Opatów i w m. Kornacice w km 0+900 - 3+200 i w km 3+850 - 4+774 o łącznej dł.odc.3,224 km</t>
  </si>
  <si>
    <t>16.</t>
  </si>
  <si>
    <t>Specjalny Ośrodek Szkolno - Wychowawczy w Sulejowie</t>
  </si>
  <si>
    <t xml:space="preserve">A.     
B. 
C.
D. </t>
  </si>
  <si>
    <t>Zakup samochodu-mikrobus z 9 miejscami do przewozu osób niepełnosprawnych</t>
  </si>
  <si>
    <t>15.</t>
  </si>
  <si>
    <t>Budowa oczyszczalni ścieków dla jednostki</t>
  </si>
  <si>
    <t>14.</t>
  </si>
  <si>
    <t>Zakup zmywarki i patelni elektrycznej</t>
  </si>
  <si>
    <t>13.</t>
  </si>
  <si>
    <t>Zakup schodołazu dla osób niepełnosprawnych</t>
  </si>
  <si>
    <t>12.</t>
  </si>
  <si>
    <t>Dom Pomocy Społecznej w Zochcinku</t>
  </si>
  <si>
    <t xml:space="preserve">A.      
B. 
C.
D. </t>
  </si>
  <si>
    <t>Montaż windy w budynku WTZ w Opatowie</t>
  </si>
  <si>
    <t>11.</t>
  </si>
  <si>
    <t>Dom Pomocy Społecznej w Sobowie</t>
  </si>
  <si>
    <t>Montaż windy w budynku DPS w Sobowie Filia w Suchodółce</t>
  </si>
  <si>
    <t>10.</t>
  </si>
  <si>
    <t xml:space="preserve">Wykonanie dokumentacji na rozbudowę DPS w Sobowie Filia w Suchodółce </t>
  </si>
  <si>
    <t>9.</t>
  </si>
  <si>
    <t>Starostwo Powiatowe w Opatowie</t>
  </si>
  <si>
    <t xml:space="preserve">A.      
B.
C.
D. </t>
  </si>
  <si>
    <t xml:space="preserve"> </t>
  </si>
  <si>
    <t>Zakup sprzętu medycznego</t>
  </si>
  <si>
    <t>8.</t>
  </si>
  <si>
    <t>Termomodernizacja budynku użyteczności publicznej na terenie powiatu opatowskiego przy ul. Sienkiewicza 17 w Opatowie</t>
  </si>
  <si>
    <t>7.</t>
  </si>
  <si>
    <t xml:space="preserve">Wykonanie dokumentacji na rozszerzenie projektu pn. "Termomodernizacja trzech budynków użyteczności publicznej na terenie Powiatu Opatowskiego" o budynek DPS Sobów Filia w Suchodółce </t>
  </si>
  <si>
    <t>6.</t>
  </si>
  <si>
    <t xml:space="preserve">Zespół Szkół Nr 1 w Opatowie </t>
  </si>
  <si>
    <t>Wyposażenie sali komputerowej</t>
  </si>
  <si>
    <t>5.</t>
  </si>
  <si>
    <t xml:space="preserve">A.  
B.
C. 
D. </t>
  </si>
  <si>
    <t>Zakup samochodów używanych z Agencji Mienia Wojskowego oraz dwóch sztuk nowych kosiarek bijakowych do bieżącego utrzymania dróg powiatowych</t>
  </si>
  <si>
    <t>4.</t>
  </si>
  <si>
    <t xml:space="preserve">A.1 017 433
B. 15 375
C. 
D. </t>
  </si>
  <si>
    <t>Przebudowa obiektu mostowego nr 30000604 w km 8+630 wraz z dojazdami w ciągu drogi powiatowej nr 0726T Bodzechów - Opatów odc. dł. 6,480 km</t>
  </si>
  <si>
    <t>3.</t>
  </si>
  <si>
    <t>2.</t>
  </si>
  <si>
    <t>1.</t>
  </si>
  <si>
    <t>kredyty i pożyczki zaciągnięte na realizację zadania pod refundację wydatków</t>
  </si>
  <si>
    <t>środki wymienione
w art. 5 ust. 1 pkt 2 i 3 u.f.p.</t>
  </si>
  <si>
    <t>dotacje i środki pochodzące
z innych  źr.*</t>
  </si>
  <si>
    <t>kredyty
i pożyczki</t>
  </si>
  <si>
    <t>dochody własne jst</t>
  </si>
  <si>
    <t>w tym źródła finansowania</t>
  </si>
  <si>
    <t>rok budżetowy 2014 (7+8+9+10)</t>
  </si>
  <si>
    <t>Jednostka org. realizująca zadanie lub koordynująca program</t>
  </si>
  <si>
    <t>Planowane wydatki</t>
  </si>
  <si>
    <t>Nazwa zadania inwestycyjnego</t>
  </si>
  <si>
    <t>Rozdz.</t>
  </si>
  <si>
    <t>Lp.</t>
  </si>
  <si>
    <t>Zadania inwestycyjne roczne w 2014 r.</t>
  </si>
  <si>
    <t>18.</t>
  </si>
  <si>
    <t>Zakup motopompy</t>
  </si>
  <si>
    <t>Komenda Powiatowa Państwowej Straży Pożarnej w Opatowie</t>
  </si>
  <si>
    <t>2110</t>
  </si>
  <si>
    <t>Dotacje celowe otrzymane z budżetu państwa na zadania bieżące z zakresu administracji rządowej oraz inne zadania zlecone ustawami realizowane przez powiat</t>
  </si>
  <si>
    <t>754</t>
  </si>
  <si>
    <t>Bezpieczeństwo publiczne i ochrona przeciwpożarowa</t>
  </si>
  <si>
    <t>20 250,00</t>
  </si>
  <si>
    <t>75478</t>
  </si>
  <si>
    <t>6410</t>
  </si>
  <si>
    <t>Dotacje celowe otrzymane z budżetu państwa na inwestycje i zakupy inwestycyjne z zakresu administracji rządowej oraz inne zadania zlecone ustawami realizowane przez powiat</t>
  </si>
  <si>
    <t>11 458 623,00</t>
  </si>
  <si>
    <t>Komendy powiatowe Państwowej Straży Pożarnej</t>
  </si>
  <si>
    <t xml:space="preserve">A. 4 900     
B.
C.
D. </t>
  </si>
  <si>
    <t>Objęcie udziałów - TOP MEDICUS Sp. z o.o.</t>
  </si>
  <si>
    <t xml:space="preserve">A. 14 040     
B.
C.
D. </t>
  </si>
  <si>
    <t xml:space="preserve">Zakup dwóch sztuk ubrań gazoszczelnych </t>
  </si>
  <si>
    <t>700</t>
  </si>
  <si>
    <t>01005</t>
  </si>
  <si>
    <t>010</t>
  </si>
  <si>
    <t>wydatki związane z realizacją statutowych zadań</t>
  </si>
  <si>
    <t>wniesienie wkładów do spółek prawa handlowego</t>
  </si>
  <si>
    <t>zakup i objęcie akcji i udziałów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</si>
  <si>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</si>
  <si>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</si>
  <si>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</si>
  <si>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</si>
  <si>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</si>
  <si>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 bieżące</t>
  </si>
  <si>
    <t>Wydatki
na 2014 r.</t>
  </si>
  <si>
    <t>Dotacje ogółem</t>
  </si>
  <si>
    <t>w  złotych</t>
  </si>
  <si>
    <t>Dochody i wydatki związane z realizacją zadań z zakresu administracji rządowej i innych zadań zleconych odrębnymi ustawami w  2014 r.</t>
  </si>
  <si>
    <t xml:space="preserve">A. 71 475     
B.
C.
D. </t>
  </si>
  <si>
    <t>3 439 202,00</t>
  </si>
  <si>
    <t>-71 475,00</t>
  </si>
  <si>
    <t>11 630,00</t>
  </si>
  <si>
    <t>3 379 357,00</t>
  </si>
  <si>
    <t>75411</t>
  </si>
  <si>
    <t>3 418 952,00</t>
  </si>
  <si>
    <t>3 347 477,00</t>
  </si>
  <si>
    <t>31 880,00</t>
  </si>
  <si>
    <t>853</t>
  </si>
  <si>
    <t>1 637 933,00</t>
  </si>
  <si>
    <t>2 671,00</t>
  </si>
  <si>
    <t>1 640 604,00</t>
  </si>
  <si>
    <t>687 934,00</t>
  </si>
  <si>
    <t>85321</t>
  </si>
  <si>
    <t>Zespoły do spraw orzekania o niepełnosprawności</t>
  </si>
  <si>
    <t>367 014,00</t>
  </si>
  <si>
    <t>369 685,00</t>
  </si>
  <si>
    <t>358 614,00</t>
  </si>
  <si>
    <t>361 285,00</t>
  </si>
  <si>
    <t>71 771 606,00</t>
  </si>
  <si>
    <t>14 301,00</t>
  </si>
  <si>
    <t>71 714 432,00</t>
  </si>
  <si>
    <t>2 530 406,00</t>
  </si>
  <si>
    <t>18 940,00</t>
  </si>
  <si>
    <t>71 475,00</t>
  </si>
  <si>
    <t>90 415,00</t>
  </si>
  <si>
    <t>14 040,00</t>
  </si>
  <si>
    <t>85 515,00</t>
  </si>
  <si>
    <t>14 254 080,00</t>
  </si>
  <si>
    <t>14 325 555,00</t>
  </si>
  <si>
    <t>86 025 686,00</t>
  </si>
  <si>
    <t>85 776,00</t>
  </si>
  <si>
    <t>86 039 987,00</t>
  </si>
  <si>
    <t>13 989 029,00</t>
  </si>
  <si>
    <t>Oświata i wychowanie</t>
  </si>
  <si>
    <t>Gimnazja specjalne</t>
  </si>
  <si>
    <t>Szkoły zawodowe specjalne</t>
  </si>
  <si>
    <t>Pomoc społeczna</t>
  </si>
  <si>
    <t>Domy pomocy społecznej</t>
  </si>
  <si>
    <t>Edukacyjna opieka wychowawcza</t>
  </si>
  <si>
    <t>Specjalne ośrodki szkolno-wychowawcze</t>
  </si>
  <si>
    <t>Poradnie psychologiczno-pedagogiczne, w tym poradnie specjalistyczne</t>
  </si>
  <si>
    <t xml:space="preserve">Zakup sprzętu i wyposażenia obejmującego działko wodno – pianowe, turbowentylator zasilany wodą, kserokopiarkę oraz centralę telefoniczną z rejestratorem rozmów </t>
  </si>
  <si>
    <t>Załącznik Nr 3                                                                                                      do uchwały Zarządu Powiatu w Opatowie Nr 123.61.2014                                                                                        z dnia 4 listopada 2014 r.</t>
  </si>
  <si>
    <t>Załącznik Nr 4                                                                                                   do uchwały Zarządu Powiatu w Opatowie Nr 123.61.2014                                                                                          z dnia 4 listopada 2014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</si>
</sst>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_ ;\-#,##0\ "/>
  </numFmts>
  <fonts count="5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b/>
      <sz val="14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0"/>
      <name val="Arial CE"/>
      <family val="0"/>
    </font>
    <font>
      <sz val="7"/>
      <name val="Arial"/>
      <family val="2"/>
    </font>
    <font>
      <sz val="8"/>
      <color indexed="8"/>
      <name val="Times New Roman"/>
      <family val="1"/>
    </font>
    <font>
      <b/>
      <sz val="8"/>
      <name val="Arial"/>
      <family val="2"/>
    </font>
    <font>
      <b/>
      <sz val="14"/>
      <name val="Arial CE"/>
      <family val="2"/>
    </font>
    <font>
      <sz val="9"/>
      <name val="Arial"/>
      <family val="2"/>
    </font>
    <font>
      <sz val="8"/>
      <name val="Arial CE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9"/>
      <name val="Arial CE"/>
      <family val="0"/>
    </font>
    <font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52" fillId="27" borderId="1" applyNumberFormat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7" fillId="32" borderId="0" applyNumberFormat="0" applyBorder="0" applyAlignment="0" applyProtection="0"/>
  </cellStyleXfs>
  <cellXfs count="132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0" xfId="50" applyAlignment="1">
      <alignment vertical="center"/>
      <protection/>
    </xf>
    <xf numFmtId="41" fontId="9" fillId="0" borderId="0" xfId="50" applyNumberFormat="1" applyAlignment="1">
      <alignment vertical="center"/>
      <protection/>
    </xf>
    <xf numFmtId="0" fontId="10" fillId="0" borderId="0" xfId="50" applyFont="1" applyAlignment="1">
      <alignment vertical="center"/>
      <protection/>
    </xf>
    <xf numFmtId="41" fontId="10" fillId="0" borderId="0" xfId="50" applyNumberFormat="1" applyFont="1" applyAlignment="1">
      <alignment vertical="center"/>
      <protection/>
    </xf>
    <xf numFmtId="0" fontId="14" fillId="35" borderId="12" xfId="50" applyFont="1" applyFill="1" applyBorder="1" applyAlignment="1">
      <alignment horizontal="center" vertical="center"/>
      <protection/>
    </xf>
    <xf numFmtId="0" fontId="9" fillId="0" borderId="0" xfId="50" applyFont="1" applyAlignment="1">
      <alignment vertical="center"/>
      <protection/>
    </xf>
    <xf numFmtId="0" fontId="15" fillId="35" borderId="0" xfId="50" applyFont="1" applyFill="1" applyAlignment="1">
      <alignment horizontal="right" vertical="center"/>
      <protection/>
    </xf>
    <xf numFmtId="0" fontId="11" fillId="0" borderId="0" xfId="49" applyNumberFormat="1" applyFont="1" applyFill="1" applyBorder="1" applyAlignment="1" applyProtection="1">
      <alignment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6" fillId="34" borderId="13" xfId="0" applyNumberFormat="1" applyFont="1" applyFill="1" applyBorder="1" applyAlignment="1" applyProtection="1">
      <alignment horizontal="right" vertical="center" wrapText="1"/>
      <protection locked="0"/>
    </xf>
    <xf numFmtId="49" fontId="16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 shrinkToFit="1"/>
      <protection locked="0"/>
    </xf>
    <xf numFmtId="0" fontId="4" fillId="33" borderId="10" xfId="0" applyFont="1" applyFill="1" applyBorder="1" applyAlignment="1" applyProtection="1">
      <alignment horizontal="left" vertical="center" wrapText="1" shrinkToFit="1"/>
      <protection locked="0"/>
    </xf>
    <xf numFmtId="0" fontId="4" fillId="33" borderId="11" xfId="0" applyFont="1" applyFill="1" applyBorder="1" applyAlignment="1" applyProtection="1">
      <alignment horizontal="left" vertical="center" wrapText="1" shrinkToFit="1"/>
      <protection locked="0"/>
    </xf>
    <xf numFmtId="0" fontId="13" fillId="35" borderId="0" xfId="50" applyFont="1" applyFill="1" applyAlignment="1">
      <alignment horizontal="center" vertical="center" wrapText="1"/>
      <protection/>
    </xf>
    <xf numFmtId="0" fontId="17" fillId="35" borderId="12" xfId="50" applyFont="1" applyFill="1" applyBorder="1" applyAlignment="1">
      <alignment horizontal="center" vertical="center"/>
      <protection/>
    </xf>
    <xf numFmtId="41" fontId="17" fillId="0" borderId="12" xfId="50" applyNumberFormat="1" applyFont="1" applyBorder="1" applyAlignment="1">
      <alignment vertical="center"/>
      <protection/>
    </xf>
    <xf numFmtId="41" fontId="17" fillId="35" borderId="12" xfId="50" applyNumberFormat="1" applyFont="1" applyFill="1" applyBorder="1" applyAlignment="1">
      <alignment vertical="center" wrapText="1"/>
      <protection/>
    </xf>
    <xf numFmtId="41" fontId="17" fillId="35" borderId="12" xfId="50" applyNumberFormat="1" applyFont="1" applyFill="1" applyBorder="1" applyAlignment="1">
      <alignment vertical="center"/>
      <protection/>
    </xf>
    <xf numFmtId="41" fontId="14" fillId="35" borderId="12" xfId="50" applyNumberFormat="1" applyFont="1" applyFill="1" applyBorder="1" applyAlignment="1">
      <alignment horizontal="left" vertical="center" wrapText="1"/>
      <protection/>
    </xf>
    <xf numFmtId="41" fontId="14" fillId="0" borderId="12" xfId="50" applyNumberFormat="1" applyFont="1" applyBorder="1" applyAlignment="1">
      <alignment vertical="center" wrapText="1"/>
      <protection/>
    </xf>
    <xf numFmtId="0" fontId="14" fillId="0" borderId="12" xfId="50" applyFont="1" applyBorder="1" applyAlignment="1">
      <alignment vertical="center" wrapText="1"/>
      <protection/>
    </xf>
    <xf numFmtId="41" fontId="14" fillId="0" borderId="12" xfId="50" applyNumberFormat="1" applyFont="1" applyBorder="1" applyAlignment="1">
      <alignment vertical="center"/>
      <protection/>
    </xf>
    <xf numFmtId="41" fontId="14" fillId="35" borderId="12" xfId="50" applyNumberFormat="1" applyFont="1" applyFill="1" applyBorder="1" applyAlignment="1">
      <alignment vertical="center"/>
      <protection/>
    </xf>
    <xf numFmtId="0" fontId="14" fillId="35" borderId="12" xfId="50" applyFont="1" applyFill="1" applyBorder="1" applyAlignment="1">
      <alignment vertical="center" wrapText="1"/>
      <protection/>
    </xf>
    <xf numFmtId="41" fontId="14" fillId="35" borderId="12" xfId="50" applyNumberFormat="1" applyFont="1" applyFill="1" applyBorder="1" applyAlignment="1">
      <alignment vertical="center" wrapText="1"/>
      <protection/>
    </xf>
    <xf numFmtId="0" fontId="14" fillId="35" borderId="0" xfId="0" applyNumberFormat="1" applyFont="1" applyFill="1" applyBorder="1" applyAlignment="1" applyProtection="1">
      <alignment horizontal="left" vertical="center" wrapText="1"/>
      <protection locked="0"/>
    </xf>
    <xf numFmtId="41" fontId="18" fillId="35" borderId="12" xfId="50" applyNumberFormat="1" applyFont="1" applyFill="1" applyBorder="1" applyAlignment="1">
      <alignment horizontal="left" vertical="center" wrapText="1"/>
      <protection/>
    </xf>
    <xf numFmtId="41" fontId="18" fillId="35" borderId="12" xfId="50" applyNumberFormat="1" applyFont="1" applyFill="1" applyBorder="1" applyAlignment="1">
      <alignment vertical="center" wrapText="1"/>
      <protection/>
    </xf>
    <xf numFmtId="0" fontId="18" fillId="35" borderId="12" xfId="50" applyFont="1" applyFill="1" applyBorder="1" applyAlignment="1">
      <alignment vertical="center" wrapText="1"/>
      <protection/>
    </xf>
    <xf numFmtId="41" fontId="18" fillId="35" borderId="12" xfId="50" applyNumberFormat="1" applyFont="1" applyFill="1" applyBorder="1" applyAlignment="1">
      <alignment vertical="center"/>
      <protection/>
    </xf>
    <xf numFmtId="0" fontId="18" fillId="35" borderId="12" xfId="50" applyFont="1" applyFill="1" applyBorder="1" applyAlignment="1">
      <alignment horizontal="center" vertical="center"/>
      <protection/>
    </xf>
    <xf numFmtId="0" fontId="17" fillId="35" borderId="14" xfId="50" applyFont="1" applyFill="1" applyBorder="1" applyAlignment="1">
      <alignment horizontal="center" vertical="center" wrapText="1"/>
      <protection/>
    </xf>
    <xf numFmtId="0" fontId="9" fillId="0" borderId="0" xfId="50">
      <alignment/>
      <protection/>
    </xf>
    <xf numFmtId="0" fontId="9" fillId="0" borderId="0" xfId="50" applyAlignment="1">
      <alignment horizontal="center" vertical="center"/>
      <protection/>
    </xf>
    <xf numFmtId="41" fontId="12" fillId="35" borderId="12" xfId="50" applyNumberFormat="1" applyFont="1" applyFill="1" applyBorder="1" applyAlignment="1">
      <alignment vertical="center"/>
      <protection/>
    </xf>
    <xf numFmtId="41" fontId="19" fillId="35" borderId="12" xfId="50" applyNumberFormat="1" applyFont="1" applyFill="1" applyBorder="1" applyAlignment="1">
      <alignment vertical="center"/>
      <protection/>
    </xf>
    <xf numFmtId="41" fontId="19" fillId="35" borderId="12" xfId="50" applyNumberFormat="1" applyFont="1" applyFill="1" applyBorder="1" applyAlignment="1">
      <alignment vertical="center" wrapText="1"/>
      <protection/>
    </xf>
    <xf numFmtId="0" fontId="19" fillId="35" borderId="12" xfId="50" applyFont="1" applyFill="1" applyBorder="1" applyAlignment="1">
      <alignment horizontal="center" vertical="center"/>
      <protection/>
    </xf>
    <xf numFmtId="0" fontId="19" fillId="35" borderId="12" xfId="50" applyFont="1" applyFill="1" applyBorder="1" applyAlignment="1">
      <alignment horizontal="center" vertical="center" wrapText="1"/>
      <protection/>
    </xf>
    <xf numFmtId="0" fontId="12" fillId="35" borderId="12" xfId="50" applyFont="1" applyFill="1" applyBorder="1" applyAlignment="1">
      <alignment horizontal="center" vertical="center"/>
      <protection/>
    </xf>
    <xf numFmtId="0" fontId="20" fillId="35" borderId="12" xfId="50" applyFont="1" applyFill="1" applyBorder="1" applyAlignment="1">
      <alignment horizontal="center" vertical="center" wrapText="1"/>
      <protection/>
    </xf>
    <xf numFmtId="41" fontId="15" fillId="0" borderId="0" xfId="50" applyNumberFormat="1" applyFont="1" applyBorder="1">
      <alignment/>
      <protection/>
    </xf>
    <xf numFmtId="0" fontId="21" fillId="0" borderId="0" xfId="50" applyFont="1" applyAlignment="1">
      <alignment horizontal="center" vertical="center"/>
      <protection/>
    </xf>
    <xf numFmtId="41" fontId="12" fillId="35" borderId="12" xfId="50" applyNumberFormat="1" applyFont="1" applyFill="1" applyBorder="1" applyAlignment="1">
      <alignment vertical="center" wrapText="1"/>
      <protection/>
    </xf>
    <xf numFmtId="0" fontId="21" fillId="0" borderId="0" xfId="50" applyFont="1">
      <alignment/>
      <protection/>
    </xf>
    <xf numFmtId="41" fontId="19" fillId="0" borderId="12" xfId="50" applyNumberFormat="1" applyFont="1" applyFill="1" applyBorder="1" applyAlignment="1">
      <alignment vertical="center"/>
      <protection/>
    </xf>
    <xf numFmtId="0" fontId="21" fillId="0" borderId="0" xfId="50" applyFont="1" applyBorder="1">
      <alignment/>
      <protection/>
    </xf>
    <xf numFmtId="41" fontId="12" fillId="0" borderId="12" xfId="50" applyNumberFormat="1" applyFont="1" applyFill="1" applyBorder="1" applyAlignment="1">
      <alignment vertical="center" wrapText="1"/>
      <protection/>
    </xf>
    <xf numFmtId="49" fontId="12" fillId="35" borderId="12" xfId="50" applyNumberFormat="1" applyFont="1" applyFill="1" applyBorder="1" applyAlignment="1">
      <alignment horizontal="center" vertical="center" wrapText="1"/>
      <protection/>
    </xf>
    <xf numFmtId="49" fontId="20" fillId="35" borderId="12" xfId="50" applyNumberFormat="1" applyFont="1" applyFill="1" applyBorder="1" applyAlignment="1">
      <alignment horizontal="center" vertical="center" wrapText="1"/>
      <protection/>
    </xf>
    <xf numFmtId="41" fontId="19" fillId="0" borderId="12" xfId="50" applyNumberFormat="1" applyFont="1" applyFill="1" applyBorder="1" applyAlignment="1">
      <alignment vertical="center" wrapText="1"/>
      <protection/>
    </xf>
    <xf numFmtId="0" fontId="19" fillId="0" borderId="12" xfId="50" applyFont="1" applyFill="1" applyBorder="1" applyAlignment="1">
      <alignment horizontal="center" vertical="center"/>
      <protection/>
    </xf>
    <xf numFmtId="49" fontId="19" fillId="0" borderId="12" xfId="50" applyNumberFormat="1" applyFont="1" applyFill="1" applyBorder="1" applyAlignment="1">
      <alignment horizontal="center" vertical="center" wrapText="1"/>
      <protection/>
    </xf>
    <xf numFmtId="0" fontId="12" fillId="0" borderId="12" xfId="50" applyFont="1" applyFill="1" applyBorder="1" applyAlignment="1">
      <alignment horizontal="center" vertical="center"/>
      <protection/>
    </xf>
    <xf numFmtId="49" fontId="20" fillId="0" borderId="12" xfId="50" applyNumberFormat="1" applyFont="1" applyFill="1" applyBorder="1" applyAlignment="1">
      <alignment horizontal="center" vertical="center" wrapText="1"/>
      <protection/>
    </xf>
    <xf numFmtId="0" fontId="10" fillId="0" borderId="15" xfId="50" applyFont="1" applyFill="1" applyBorder="1" applyAlignment="1">
      <alignment horizontal="center" vertical="center" wrapText="1"/>
      <protection/>
    </xf>
    <xf numFmtId="0" fontId="22" fillId="0" borderId="12" xfId="50" applyFont="1" applyFill="1" applyBorder="1" applyAlignment="1">
      <alignment horizontal="center" vertical="center" wrapText="1"/>
      <protection/>
    </xf>
    <xf numFmtId="0" fontId="22" fillId="0" borderId="16" xfId="50" applyFont="1" applyFill="1" applyBorder="1" applyAlignment="1">
      <alignment horizontal="center" vertical="center" wrapText="1"/>
      <protection/>
    </xf>
    <xf numFmtId="0" fontId="22" fillId="0" borderId="14" xfId="50" applyFont="1" applyFill="1" applyBorder="1" applyAlignment="1">
      <alignment horizontal="center" vertical="center" wrapText="1"/>
      <protection/>
    </xf>
    <xf numFmtId="0" fontId="10" fillId="0" borderId="0" xfId="50" applyFont="1" applyAlignment="1">
      <alignment horizontal="center"/>
      <protection/>
    </xf>
    <xf numFmtId="0" fontId="10" fillId="0" borderId="0" xfId="50" applyFont="1">
      <alignment/>
      <protection/>
    </xf>
    <xf numFmtId="0" fontId="10" fillId="0" borderId="0" xfId="50" applyFont="1" applyAlignment="1">
      <alignment horizontal="center" vertical="center"/>
      <protection/>
    </xf>
    <xf numFmtId="0" fontId="13" fillId="0" borderId="0" xfId="50" applyFont="1" applyAlignment="1">
      <alignment vertical="center" wrapText="1"/>
      <protection/>
    </xf>
    <xf numFmtId="0" fontId="12" fillId="35" borderId="12" xfId="50" applyFont="1" applyFill="1" applyBorder="1" applyAlignment="1">
      <alignment horizontal="center" vertical="center" wrapText="1"/>
      <protection/>
    </xf>
    <xf numFmtId="0" fontId="12" fillId="35" borderId="12" xfId="50" applyFont="1" applyFill="1" applyBorder="1" applyAlignment="1">
      <alignment horizontal="center" vertical="center"/>
      <protection/>
    </xf>
    <xf numFmtId="169" fontId="12" fillId="35" borderId="12" xfId="50" applyNumberFormat="1" applyFont="1" applyFill="1" applyBorder="1" applyAlignment="1">
      <alignment horizontal="center" vertical="center"/>
      <protection/>
    </xf>
    <xf numFmtId="41" fontId="19" fillId="35" borderId="12" xfId="50" applyNumberFormat="1" applyFont="1" applyFill="1" applyBorder="1" applyAlignment="1">
      <alignment horizontal="center" vertical="center"/>
      <protection/>
    </xf>
    <xf numFmtId="0" fontId="14" fillId="35" borderId="0" xfId="0" applyNumberFormat="1" applyFont="1" applyFill="1" applyBorder="1" applyAlignment="1" applyProtection="1">
      <alignment horizontal="left" wrapText="1"/>
      <protection locked="0"/>
    </xf>
    <xf numFmtId="49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6" fillId="34" borderId="17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49" fontId="1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 shrinkToFi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33" borderId="11" xfId="0" applyFont="1" applyFill="1" applyBorder="1" applyAlignment="1" applyProtection="1">
      <alignment horizontal="left" vertical="center" wrapText="1" shrinkToFit="1"/>
      <protection locked="0"/>
    </xf>
    <xf numFmtId="4" fontId="7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33" borderId="10" xfId="0" applyFont="1" applyFill="1" applyBorder="1" applyAlignment="1" applyProtection="1">
      <alignment horizontal="center" vertical="center" wrapText="1" shrinkToFit="1"/>
      <protection locked="0"/>
    </xf>
    <xf numFmtId="0" fontId="4" fillId="34" borderId="0" xfId="0" applyFont="1" applyFill="1" applyAlignment="1" applyProtection="1">
      <alignment horizontal="center" vertical="center" wrapText="1" shrinkToFit="1"/>
      <protection locked="0"/>
    </xf>
    <xf numFmtId="0" fontId="5" fillId="34" borderId="0" xfId="0" applyFont="1" applyFill="1" applyAlignment="1" applyProtection="1">
      <alignment horizontal="left" vertical="center" wrapText="1" shrinkToFi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33" borderId="10" xfId="0" applyFont="1" applyFill="1" applyBorder="1" applyAlignment="1" applyProtection="1">
      <alignment horizontal="left" vertical="center" wrapText="1" shrinkToFit="1"/>
      <protection locked="0"/>
    </xf>
    <xf numFmtId="0" fontId="5" fillId="34" borderId="10" xfId="0" applyFont="1" applyFill="1" applyBorder="1" applyAlignment="1" applyProtection="1">
      <alignment horizontal="center" vertical="center" wrapText="1" shrinkToFit="1"/>
      <protection locked="0"/>
    </xf>
    <xf numFmtId="4" fontId="8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0" xfId="49" applyNumberFormat="1" applyFont="1" applyFill="1" applyBorder="1" applyAlignment="1" applyProtection="1">
      <alignment horizontal="right" wrapText="1"/>
      <protection locked="0"/>
    </xf>
    <xf numFmtId="0" fontId="17" fillId="35" borderId="18" xfId="50" applyFont="1" applyFill="1" applyBorder="1" applyAlignment="1">
      <alignment horizontal="center" vertical="center" wrapText="1"/>
      <protection/>
    </xf>
    <xf numFmtId="0" fontId="17" fillId="35" borderId="15" xfId="50" applyFont="1" applyFill="1" applyBorder="1" applyAlignment="1">
      <alignment horizontal="center" vertical="center" wrapText="1"/>
      <protection/>
    </xf>
    <xf numFmtId="0" fontId="17" fillId="35" borderId="16" xfId="50" applyFont="1" applyFill="1" applyBorder="1" applyAlignment="1">
      <alignment horizontal="center" vertical="center" wrapText="1"/>
      <protection/>
    </xf>
    <xf numFmtId="0" fontId="17" fillId="35" borderId="19" xfId="50" applyFont="1" applyFill="1" applyBorder="1" applyAlignment="1">
      <alignment horizontal="center" vertical="center" wrapText="1"/>
      <protection/>
    </xf>
    <xf numFmtId="0" fontId="12" fillId="35" borderId="12" xfId="50" applyFont="1" applyFill="1" applyBorder="1" applyAlignment="1">
      <alignment horizontal="center" vertical="center" wrapText="1"/>
      <protection/>
    </xf>
    <xf numFmtId="0" fontId="17" fillId="0" borderId="20" xfId="50" applyFont="1" applyBorder="1" applyAlignment="1">
      <alignment horizontal="center" vertical="center"/>
      <protection/>
    </xf>
    <xf numFmtId="0" fontId="17" fillId="0" borderId="21" xfId="50" applyFont="1" applyBorder="1" applyAlignment="1">
      <alignment horizontal="center" vertical="center"/>
      <protection/>
    </xf>
    <xf numFmtId="0" fontId="17" fillId="0" borderId="14" xfId="50" applyFont="1" applyBorder="1" applyAlignment="1">
      <alignment horizontal="center" vertical="center"/>
      <protection/>
    </xf>
    <xf numFmtId="0" fontId="13" fillId="35" borderId="0" xfId="50" applyFont="1" applyFill="1" applyAlignment="1">
      <alignment horizontal="center" vertical="center" wrapText="1"/>
      <protection/>
    </xf>
    <xf numFmtId="0" fontId="17" fillId="35" borderId="12" xfId="50" applyFont="1" applyFill="1" applyBorder="1" applyAlignment="1">
      <alignment horizontal="center" vertical="center"/>
      <protection/>
    </xf>
    <xf numFmtId="0" fontId="17" fillId="35" borderId="12" xfId="50" applyFont="1" applyFill="1" applyBorder="1" applyAlignment="1">
      <alignment horizontal="center" vertical="center" wrapText="1"/>
      <protection/>
    </xf>
    <xf numFmtId="0" fontId="22" fillId="0" borderId="12" xfId="50" applyFont="1" applyFill="1" applyBorder="1" applyAlignment="1">
      <alignment horizontal="center" vertical="center" wrapText="1"/>
      <protection/>
    </xf>
    <xf numFmtId="0" fontId="23" fillId="0" borderId="0" xfId="50" applyFont="1" applyAlignment="1">
      <alignment horizontal="center" vertical="center" wrapText="1"/>
      <protection/>
    </xf>
    <xf numFmtId="0" fontId="22" fillId="0" borderId="18" xfId="50" applyFont="1" applyFill="1" applyBorder="1" applyAlignment="1">
      <alignment horizontal="center" vertical="center" wrapText="1"/>
      <protection/>
    </xf>
    <xf numFmtId="0" fontId="22" fillId="0" borderId="15" xfId="50" applyFont="1" applyFill="1" applyBorder="1" applyAlignment="1">
      <alignment horizontal="center" vertical="center" wrapText="1"/>
      <protection/>
    </xf>
    <xf numFmtId="0" fontId="22" fillId="0" borderId="16" xfId="50" applyFont="1" applyFill="1" applyBorder="1" applyAlignment="1">
      <alignment horizontal="center" vertical="center" wrapText="1"/>
      <protection/>
    </xf>
    <xf numFmtId="0" fontId="22" fillId="0" borderId="20" xfId="50" applyFont="1" applyFill="1" applyBorder="1" applyAlignment="1">
      <alignment horizontal="center" vertical="center" wrapText="1"/>
      <protection/>
    </xf>
    <xf numFmtId="0" fontId="22" fillId="0" borderId="21" xfId="50" applyFont="1" applyFill="1" applyBorder="1" applyAlignment="1">
      <alignment horizontal="center" vertical="center" wrapText="1"/>
      <protection/>
    </xf>
    <xf numFmtId="0" fontId="22" fillId="0" borderId="14" xfId="50" applyFont="1" applyFill="1" applyBorder="1" applyAlignment="1">
      <alignment horizontal="center" vertical="center" wrapText="1"/>
      <protection/>
    </xf>
    <xf numFmtId="0" fontId="7" fillId="0" borderId="0" xfId="49" applyNumberFormat="1" applyFont="1" applyFill="1" applyBorder="1" applyAlignment="1" applyProtection="1">
      <alignment horizontal="right" wrapText="1"/>
      <protection locked="0"/>
    </xf>
    <xf numFmtId="0" fontId="12" fillId="35" borderId="12" xfId="50" applyFont="1" applyFill="1" applyBorder="1" applyAlignment="1">
      <alignment horizontal="center" vertical="center"/>
      <protection/>
    </xf>
    <xf numFmtId="0" fontId="10" fillId="0" borderId="20" xfId="50" applyFont="1" applyFill="1" applyBorder="1" applyAlignment="1">
      <alignment horizontal="center" vertical="center"/>
      <protection/>
    </xf>
    <xf numFmtId="0" fontId="10" fillId="0" borderId="21" xfId="50" applyFont="1" applyFill="1" applyBorder="1" applyAlignment="1">
      <alignment horizontal="center" vertical="center"/>
      <protection/>
    </xf>
    <xf numFmtId="0" fontId="10" fillId="0" borderId="14" xfId="50" applyFont="1" applyFill="1" applyBorder="1" applyAlignment="1">
      <alignment horizontal="center" vertical="center"/>
      <protection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Normalny 2" xfId="49"/>
    <cellStyle name="Normalny 3" xfId="50"/>
    <cellStyle name="Obliczenia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4"/>
  <sheetViews>
    <sheetView view="pageLayout" workbookViewId="0" topLeftCell="A1">
      <selection activeCell="R4" sqref="R4"/>
    </sheetView>
  </sheetViews>
  <sheetFormatPr defaultColWidth="9.33203125" defaultRowHeight="12.75"/>
  <cols>
    <col min="2" max="2" width="9.5" style="0" customWidth="1"/>
    <col min="3" max="3" width="12.16015625" style="0" customWidth="1"/>
    <col min="4" max="4" width="6.83203125" style="0" customWidth="1"/>
    <col min="5" max="5" width="4.33203125" style="0" customWidth="1"/>
    <col min="6" max="6" width="33.16015625" style="0" customWidth="1"/>
    <col min="9" max="9" width="12.16015625" style="0" customWidth="1"/>
    <col min="10" max="10" width="11.83203125" style="0" customWidth="1"/>
    <col min="11" max="11" width="21.83203125" style="0" customWidth="1"/>
    <col min="12" max="12" width="19.83203125" style="0" customWidth="1"/>
    <col min="13" max="13" width="3.83203125" style="0" customWidth="1"/>
    <col min="14" max="14" width="4.33203125" style="0" customWidth="1"/>
    <col min="15" max="15" width="5.33203125" style="0" customWidth="1"/>
    <col min="16" max="16" width="4.66015625" style="0" customWidth="1"/>
    <col min="17" max="17" width="3.83203125" style="0" customWidth="1"/>
  </cols>
  <sheetData>
    <row r="2" spans="1:15" ht="12.75">
      <c r="A2" s="89" t="s">
        <v>47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ht="12.7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5" ht="20.25" customHeight="1">
      <c r="O5" s="2" t="s">
        <v>43</v>
      </c>
    </row>
    <row r="6" spans="2:17" ht="29.25" customHeight="1">
      <c r="B6" s="3" t="s">
        <v>0</v>
      </c>
      <c r="C6" s="3" t="s">
        <v>1</v>
      </c>
      <c r="D6" s="91" t="s">
        <v>2</v>
      </c>
      <c r="E6" s="91"/>
      <c r="F6" s="91" t="s">
        <v>3</v>
      </c>
      <c r="G6" s="91"/>
      <c r="H6" s="91"/>
      <c r="I6" s="91" t="s">
        <v>4</v>
      </c>
      <c r="J6" s="91"/>
      <c r="K6" s="3" t="s">
        <v>5</v>
      </c>
      <c r="L6" s="3" t="s">
        <v>6</v>
      </c>
      <c r="M6" s="91" t="s">
        <v>7</v>
      </c>
      <c r="N6" s="91"/>
      <c r="O6" s="91"/>
      <c r="P6" s="91"/>
      <c r="Q6" s="91"/>
    </row>
    <row r="7" spans="2:17" ht="18" customHeight="1">
      <c r="B7" s="15" t="s">
        <v>8</v>
      </c>
      <c r="C7" s="15" t="s">
        <v>9</v>
      </c>
      <c r="D7" s="88" t="s">
        <v>10</v>
      </c>
      <c r="E7" s="88"/>
      <c r="F7" s="88" t="s">
        <v>11</v>
      </c>
      <c r="G7" s="88"/>
      <c r="H7" s="88"/>
      <c r="I7" s="88" t="s">
        <v>12</v>
      </c>
      <c r="J7" s="88"/>
      <c r="K7" s="15" t="s">
        <v>13</v>
      </c>
      <c r="L7" s="15" t="s">
        <v>14</v>
      </c>
      <c r="M7" s="88" t="s">
        <v>15</v>
      </c>
      <c r="N7" s="88"/>
      <c r="O7" s="88"/>
      <c r="P7" s="88"/>
      <c r="Q7" s="88"/>
    </row>
    <row r="8" spans="2:17" ht="22.5" customHeight="1">
      <c r="B8" s="90" t="s">
        <v>16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</row>
    <row r="9" spans="2:17" ht="25.5" customHeight="1">
      <c r="B9" s="15" t="s">
        <v>121</v>
      </c>
      <c r="C9" s="16"/>
      <c r="D9" s="86"/>
      <c r="E9" s="86"/>
      <c r="F9" s="81" t="s">
        <v>122</v>
      </c>
      <c r="G9" s="81"/>
      <c r="H9" s="81"/>
      <c r="I9" s="82" t="s">
        <v>150</v>
      </c>
      <c r="J9" s="82"/>
      <c r="K9" s="17" t="s">
        <v>151</v>
      </c>
      <c r="L9" s="17" t="s">
        <v>152</v>
      </c>
      <c r="M9" s="82" t="s">
        <v>153</v>
      </c>
      <c r="N9" s="82"/>
      <c r="O9" s="82"/>
      <c r="P9" s="82"/>
      <c r="Q9" s="82"/>
    </row>
    <row r="10" spans="2:17" ht="36.75" customHeight="1">
      <c r="B10" s="3"/>
      <c r="C10" s="16"/>
      <c r="D10" s="86"/>
      <c r="E10" s="86"/>
      <c r="F10" s="81" t="s">
        <v>18</v>
      </c>
      <c r="G10" s="81"/>
      <c r="H10" s="81"/>
      <c r="I10" s="82" t="s">
        <v>17</v>
      </c>
      <c r="J10" s="82"/>
      <c r="K10" s="17" t="s">
        <v>17</v>
      </c>
      <c r="L10" s="17" t="s">
        <v>17</v>
      </c>
      <c r="M10" s="82" t="s">
        <v>17</v>
      </c>
      <c r="N10" s="82"/>
      <c r="O10" s="82"/>
      <c r="P10" s="82"/>
      <c r="Q10" s="82"/>
    </row>
    <row r="11" spans="2:17" ht="19.5" customHeight="1">
      <c r="B11" s="16"/>
      <c r="C11" s="15" t="s">
        <v>154</v>
      </c>
      <c r="D11" s="86"/>
      <c r="E11" s="86"/>
      <c r="F11" s="81" t="s">
        <v>128</v>
      </c>
      <c r="G11" s="81"/>
      <c r="H11" s="81"/>
      <c r="I11" s="82" t="s">
        <v>155</v>
      </c>
      <c r="J11" s="82"/>
      <c r="K11" s="17" t="s">
        <v>151</v>
      </c>
      <c r="L11" s="17" t="s">
        <v>17</v>
      </c>
      <c r="M11" s="82" t="s">
        <v>156</v>
      </c>
      <c r="N11" s="82"/>
      <c r="O11" s="82"/>
      <c r="P11" s="82"/>
      <c r="Q11" s="82"/>
    </row>
    <row r="12" spans="2:17" ht="36" customHeight="1">
      <c r="B12" s="16"/>
      <c r="C12" s="3"/>
      <c r="D12" s="86"/>
      <c r="E12" s="86"/>
      <c r="F12" s="81" t="s">
        <v>18</v>
      </c>
      <c r="G12" s="81"/>
      <c r="H12" s="81"/>
      <c r="I12" s="82" t="s">
        <v>17</v>
      </c>
      <c r="J12" s="82"/>
      <c r="K12" s="17" t="s">
        <v>17</v>
      </c>
      <c r="L12" s="17" t="s">
        <v>17</v>
      </c>
      <c r="M12" s="82" t="s">
        <v>17</v>
      </c>
      <c r="N12" s="82"/>
      <c r="O12" s="82"/>
      <c r="P12" s="82"/>
      <c r="Q12" s="82"/>
    </row>
    <row r="13" spans="2:17" ht="41.25" customHeight="1">
      <c r="B13" s="16"/>
      <c r="C13" s="16"/>
      <c r="D13" s="88" t="s">
        <v>119</v>
      </c>
      <c r="E13" s="88"/>
      <c r="F13" s="81" t="s">
        <v>120</v>
      </c>
      <c r="G13" s="81"/>
      <c r="H13" s="81"/>
      <c r="I13" s="82" t="s">
        <v>155</v>
      </c>
      <c r="J13" s="82"/>
      <c r="K13" s="17" t="s">
        <v>151</v>
      </c>
      <c r="L13" s="17" t="s">
        <v>17</v>
      </c>
      <c r="M13" s="82" t="s">
        <v>156</v>
      </c>
      <c r="N13" s="82"/>
      <c r="O13" s="82"/>
      <c r="P13" s="82"/>
      <c r="Q13" s="82"/>
    </row>
    <row r="14" spans="2:17" ht="28.5" customHeight="1">
      <c r="B14" s="16"/>
      <c r="C14" s="15" t="s">
        <v>124</v>
      </c>
      <c r="D14" s="86"/>
      <c r="E14" s="86"/>
      <c r="F14" s="81" t="s">
        <v>46</v>
      </c>
      <c r="G14" s="81"/>
      <c r="H14" s="81"/>
      <c r="I14" s="82" t="s">
        <v>123</v>
      </c>
      <c r="J14" s="82"/>
      <c r="K14" s="17" t="s">
        <v>17</v>
      </c>
      <c r="L14" s="17" t="s">
        <v>152</v>
      </c>
      <c r="M14" s="82" t="s">
        <v>157</v>
      </c>
      <c r="N14" s="82"/>
      <c r="O14" s="82"/>
      <c r="P14" s="82"/>
      <c r="Q14" s="82"/>
    </row>
    <row r="15" spans="2:17" ht="27" customHeight="1">
      <c r="B15" s="16"/>
      <c r="C15" s="3"/>
      <c r="D15" s="86"/>
      <c r="E15" s="86"/>
      <c r="F15" s="81" t="s">
        <v>18</v>
      </c>
      <c r="G15" s="81"/>
      <c r="H15" s="81"/>
      <c r="I15" s="82" t="s">
        <v>17</v>
      </c>
      <c r="J15" s="82"/>
      <c r="K15" s="17" t="s">
        <v>17</v>
      </c>
      <c r="L15" s="17" t="s">
        <v>17</v>
      </c>
      <c r="M15" s="82" t="s">
        <v>17</v>
      </c>
      <c r="N15" s="82"/>
      <c r="O15" s="82"/>
      <c r="P15" s="82"/>
      <c r="Q15" s="82"/>
    </row>
    <row r="16" spans="2:17" ht="36.75" customHeight="1">
      <c r="B16" s="16"/>
      <c r="C16" s="16"/>
      <c r="D16" s="88" t="s">
        <v>119</v>
      </c>
      <c r="E16" s="88"/>
      <c r="F16" s="81" t="s">
        <v>120</v>
      </c>
      <c r="G16" s="81"/>
      <c r="H16" s="81"/>
      <c r="I16" s="82" t="s">
        <v>123</v>
      </c>
      <c r="J16" s="82"/>
      <c r="K16" s="17" t="s">
        <v>17</v>
      </c>
      <c r="L16" s="17" t="s">
        <v>152</v>
      </c>
      <c r="M16" s="82" t="s">
        <v>157</v>
      </c>
      <c r="N16" s="82"/>
      <c r="O16" s="82"/>
      <c r="P16" s="82"/>
      <c r="Q16" s="82"/>
    </row>
    <row r="17" spans="2:17" ht="24" customHeight="1">
      <c r="B17" s="15" t="s">
        <v>158</v>
      </c>
      <c r="C17" s="16"/>
      <c r="D17" s="86"/>
      <c r="E17" s="86"/>
      <c r="F17" s="81" t="s">
        <v>48</v>
      </c>
      <c r="G17" s="81"/>
      <c r="H17" s="81"/>
      <c r="I17" s="82" t="s">
        <v>159</v>
      </c>
      <c r="J17" s="82"/>
      <c r="K17" s="17" t="s">
        <v>17</v>
      </c>
      <c r="L17" s="17" t="s">
        <v>160</v>
      </c>
      <c r="M17" s="82" t="s">
        <v>161</v>
      </c>
      <c r="N17" s="82"/>
      <c r="O17" s="82"/>
      <c r="P17" s="82"/>
      <c r="Q17" s="82"/>
    </row>
    <row r="18" spans="2:17" ht="37.5" customHeight="1">
      <c r="B18" s="3"/>
      <c r="C18" s="16"/>
      <c r="D18" s="86"/>
      <c r="E18" s="86"/>
      <c r="F18" s="81" t="s">
        <v>18</v>
      </c>
      <c r="G18" s="81"/>
      <c r="H18" s="81"/>
      <c r="I18" s="82" t="s">
        <v>162</v>
      </c>
      <c r="J18" s="82"/>
      <c r="K18" s="17" t="s">
        <v>17</v>
      </c>
      <c r="L18" s="17" t="s">
        <v>17</v>
      </c>
      <c r="M18" s="82" t="s">
        <v>162</v>
      </c>
      <c r="N18" s="82"/>
      <c r="O18" s="82"/>
      <c r="P18" s="82"/>
      <c r="Q18" s="82"/>
    </row>
    <row r="19" spans="2:17" ht="21.75" customHeight="1">
      <c r="B19" s="16"/>
      <c r="C19" s="15" t="s">
        <v>163</v>
      </c>
      <c r="D19" s="86"/>
      <c r="E19" s="86"/>
      <c r="F19" s="81" t="s">
        <v>164</v>
      </c>
      <c r="G19" s="81"/>
      <c r="H19" s="81"/>
      <c r="I19" s="82" t="s">
        <v>165</v>
      </c>
      <c r="J19" s="82"/>
      <c r="K19" s="17" t="s">
        <v>17</v>
      </c>
      <c r="L19" s="17" t="s">
        <v>160</v>
      </c>
      <c r="M19" s="82" t="s">
        <v>166</v>
      </c>
      <c r="N19" s="82"/>
      <c r="O19" s="82"/>
      <c r="P19" s="82"/>
      <c r="Q19" s="82"/>
    </row>
    <row r="20" spans="2:17" ht="39" customHeight="1">
      <c r="B20" s="16"/>
      <c r="C20" s="3"/>
      <c r="D20" s="86"/>
      <c r="E20" s="86"/>
      <c r="F20" s="81" t="s">
        <v>18</v>
      </c>
      <c r="G20" s="81"/>
      <c r="H20" s="81"/>
      <c r="I20" s="82" t="s">
        <v>17</v>
      </c>
      <c r="J20" s="82"/>
      <c r="K20" s="17" t="s">
        <v>17</v>
      </c>
      <c r="L20" s="17" t="s">
        <v>17</v>
      </c>
      <c r="M20" s="82" t="s">
        <v>17</v>
      </c>
      <c r="N20" s="82"/>
      <c r="O20" s="82"/>
      <c r="P20" s="82"/>
      <c r="Q20" s="82"/>
    </row>
    <row r="21" spans="2:17" ht="38.25" customHeight="1">
      <c r="B21" s="16"/>
      <c r="C21" s="16"/>
      <c r="D21" s="88" t="s">
        <v>119</v>
      </c>
      <c r="E21" s="88"/>
      <c r="F21" s="81" t="s">
        <v>120</v>
      </c>
      <c r="G21" s="81"/>
      <c r="H21" s="81"/>
      <c r="I21" s="82" t="s">
        <v>167</v>
      </c>
      <c r="J21" s="82"/>
      <c r="K21" s="17" t="s">
        <v>17</v>
      </c>
      <c r="L21" s="17" t="s">
        <v>160</v>
      </c>
      <c r="M21" s="82" t="s">
        <v>168</v>
      </c>
      <c r="N21" s="82"/>
      <c r="O21" s="82"/>
      <c r="P21" s="82"/>
      <c r="Q21" s="82"/>
    </row>
    <row r="22" spans="2:17" ht="22.5" customHeight="1">
      <c r="B22" s="85" t="s">
        <v>16</v>
      </c>
      <c r="C22" s="85"/>
      <c r="D22" s="85"/>
      <c r="E22" s="85"/>
      <c r="F22" s="85"/>
      <c r="G22" s="85"/>
      <c r="H22" s="18" t="s">
        <v>19</v>
      </c>
      <c r="I22" s="87" t="s">
        <v>169</v>
      </c>
      <c r="J22" s="87"/>
      <c r="K22" s="19" t="s">
        <v>151</v>
      </c>
      <c r="L22" s="19" t="s">
        <v>170</v>
      </c>
      <c r="M22" s="87" t="s">
        <v>171</v>
      </c>
      <c r="N22" s="87"/>
      <c r="O22" s="87"/>
      <c r="P22" s="87"/>
      <c r="Q22" s="87"/>
    </row>
    <row r="23" spans="2:17" ht="37.5" customHeight="1">
      <c r="B23" s="92"/>
      <c r="C23" s="92"/>
      <c r="D23" s="92"/>
      <c r="E23" s="92"/>
      <c r="F23" s="83" t="s">
        <v>18</v>
      </c>
      <c r="G23" s="83"/>
      <c r="H23" s="83"/>
      <c r="I23" s="84" t="s">
        <v>172</v>
      </c>
      <c r="J23" s="84"/>
      <c r="K23" s="20" t="s">
        <v>17</v>
      </c>
      <c r="L23" s="20" t="s">
        <v>17</v>
      </c>
      <c r="M23" s="84" t="s">
        <v>172</v>
      </c>
      <c r="N23" s="84"/>
      <c r="O23" s="84"/>
      <c r="P23" s="84"/>
      <c r="Q23" s="84"/>
    </row>
    <row r="24" spans="2:17" ht="23.25" customHeight="1">
      <c r="B24" s="90" t="s">
        <v>20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</row>
    <row r="25" spans="2:17" ht="24" customHeight="1">
      <c r="B25" s="15" t="s">
        <v>121</v>
      </c>
      <c r="C25" s="16"/>
      <c r="D25" s="86"/>
      <c r="E25" s="86"/>
      <c r="F25" s="81" t="s">
        <v>122</v>
      </c>
      <c r="G25" s="81"/>
      <c r="H25" s="81"/>
      <c r="I25" s="82" t="s">
        <v>173</v>
      </c>
      <c r="J25" s="82"/>
      <c r="K25" s="17" t="s">
        <v>17</v>
      </c>
      <c r="L25" s="17" t="s">
        <v>174</v>
      </c>
      <c r="M25" s="82" t="s">
        <v>175</v>
      </c>
      <c r="N25" s="82"/>
      <c r="O25" s="82"/>
      <c r="P25" s="82"/>
      <c r="Q25" s="82"/>
    </row>
    <row r="26" spans="2:17" ht="45.75" customHeight="1">
      <c r="B26" s="3"/>
      <c r="C26" s="16"/>
      <c r="D26" s="86"/>
      <c r="E26" s="86"/>
      <c r="F26" s="81" t="s">
        <v>18</v>
      </c>
      <c r="G26" s="81"/>
      <c r="H26" s="81"/>
      <c r="I26" s="82" t="s">
        <v>17</v>
      </c>
      <c r="J26" s="82"/>
      <c r="K26" s="17" t="s">
        <v>17</v>
      </c>
      <c r="L26" s="17" t="s">
        <v>17</v>
      </c>
      <c r="M26" s="82" t="s">
        <v>17</v>
      </c>
      <c r="N26" s="82"/>
      <c r="O26" s="82"/>
      <c r="P26" s="82"/>
      <c r="Q26" s="82"/>
    </row>
    <row r="27" spans="2:17" ht="20.25" customHeight="1">
      <c r="B27" s="16"/>
      <c r="C27" s="15" t="s">
        <v>154</v>
      </c>
      <c r="D27" s="86"/>
      <c r="E27" s="86"/>
      <c r="F27" s="81" t="s">
        <v>128</v>
      </c>
      <c r="G27" s="81"/>
      <c r="H27" s="81"/>
      <c r="I27" s="82" t="s">
        <v>176</v>
      </c>
      <c r="J27" s="82"/>
      <c r="K27" s="17" t="s">
        <v>17</v>
      </c>
      <c r="L27" s="17" t="s">
        <v>174</v>
      </c>
      <c r="M27" s="82" t="s">
        <v>177</v>
      </c>
      <c r="N27" s="82"/>
      <c r="O27" s="82"/>
      <c r="P27" s="82"/>
      <c r="Q27" s="82"/>
    </row>
    <row r="28" spans="2:17" ht="39" customHeight="1">
      <c r="B28" s="16"/>
      <c r="C28" s="3"/>
      <c r="D28" s="86"/>
      <c r="E28" s="86"/>
      <c r="F28" s="81" t="s">
        <v>18</v>
      </c>
      <c r="G28" s="81"/>
      <c r="H28" s="81"/>
      <c r="I28" s="82" t="s">
        <v>17</v>
      </c>
      <c r="J28" s="82"/>
      <c r="K28" s="17" t="s">
        <v>17</v>
      </c>
      <c r="L28" s="17" t="s">
        <v>17</v>
      </c>
      <c r="M28" s="82" t="s">
        <v>17</v>
      </c>
      <c r="N28" s="82"/>
      <c r="O28" s="82"/>
      <c r="P28" s="82"/>
      <c r="Q28" s="82"/>
    </row>
    <row r="29" spans="2:17" ht="39" customHeight="1">
      <c r="B29" s="16"/>
      <c r="C29" s="16"/>
      <c r="D29" s="88" t="s">
        <v>125</v>
      </c>
      <c r="E29" s="88"/>
      <c r="F29" s="81" t="s">
        <v>126</v>
      </c>
      <c r="G29" s="81"/>
      <c r="H29" s="81"/>
      <c r="I29" s="82" t="s">
        <v>176</v>
      </c>
      <c r="J29" s="82"/>
      <c r="K29" s="17" t="s">
        <v>17</v>
      </c>
      <c r="L29" s="17" t="s">
        <v>174</v>
      </c>
      <c r="M29" s="82" t="s">
        <v>177</v>
      </c>
      <c r="N29" s="82"/>
      <c r="O29" s="82"/>
      <c r="P29" s="82"/>
      <c r="Q29" s="82"/>
    </row>
    <row r="30" spans="2:17" ht="24" customHeight="1">
      <c r="B30" s="85" t="s">
        <v>20</v>
      </c>
      <c r="C30" s="85"/>
      <c r="D30" s="85"/>
      <c r="E30" s="85"/>
      <c r="F30" s="85"/>
      <c r="G30" s="85"/>
      <c r="H30" s="18" t="s">
        <v>19</v>
      </c>
      <c r="I30" s="87" t="s">
        <v>178</v>
      </c>
      <c r="J30" s="87"/>
      <c r="K30" s="19" t="s">
        <v>17</v>
      </c>
      <c r="L30" s="19" t="s">
        <v>174</v>
      </c>
      <c r="M30" s="87" t="s">
        <v>179</v>
      </c>
      <c r="N30" s="87"/>
      <c r="O30" s="87"/>
      <c r="P30" s="87"/>
      <c r="Q30" s="87"/>
    </row>
    <row r="31" spans="2:17" ht="41.25" customHeight="1">
      <c r="B31" s="92"/>
      <c r="C31" s="92"/>
      <c r="D31" s="92"/>
      <c r="E31" s="92"/>
      <c r="F31" s="83" t="s">
        <v>18</v>
      </c>
      <c r="G31" s="83"/>
      <c r="H31" s="83"/>
      <c r="I31" s="84" t="s">
        <v>127</v>
      </c>
      <c r="J31" s="84"/>
      <c r="K31" s="20" t="s">
        <v>17</v>
      </c>
      <c r="L31" s="20" t="s">
        <v>17</v>
      </c>
      <c r="M31" s="84" t="s">
        <v>127</v>
      </c>
      <c r="N31" s="84"/>
      <c r="O31" s="84"/>
      <c r="P31" s="84"/>
      <c r="Q31" s="84"/>
    </row>
    <row r="32" spans="2:17" ht="21.75" customHeight="1">
      <c r="B32" s="90" t="s">
        <v>21</v>
      </c>
      <c r="C32" s="90"/>
      <c r="D32" s="90"/>
      <c r="E32" s="90"/>
      <c r="F32" s="90"/>
      <c r="G32" s="90"/>
      <c r="H32" s="90"/>
      <c r="I32" s="87" t="s">
        <v>180</v>
      </c>
      <c r="J32" s="87"/>
      <c r="K32" s="19" t="s">
        <v>151</v>
      </c>
      <c r="L32" s="19" t="s">
        <v>181</v>
      </c>
      <c r="M32" s="87" t="s">
        <v>182</v>
      </c>
      <c r="N32" s="87"/>
      <c r="O32" s="87"/>
      <c r="P32" s="87"/>
      <c r="Q32" s="87"/>
    </row>
    <row r="33" spans="2:17" ht="38.25" customHeight="1">
      <c r="B33" s="90"/>
      <c r="C33" s="90"/>
      <c r="D33" s="90"/>
      <c r="E33" s="90"/>
      <c r="F33" s="95" t="s">
        <v>18</v>
      </c>
      <c r="G33" s="95"/>
      <c r="H33" s="95"/>
      <c r="I33" s="80" t="s">
        <v>183</v>
      </c>
      <c r="J33" s="80"/>
      <c r="K33" s="21" t="s">
        <v>17</v>
      </c>
      <c r="L33" s="21" t="s">
        <v>17</v>
      </c>
      <c r="M33" s="80" t="s">
        <v>183</v>
      </c>
      <c r="N33" s="80"/>
      <c r="O33" s="80"/>
      <c r="P33" s="80"/>
      <c r="Q33" s="80"/>
    </row>
    <row r="34" spans="2:17" ht="42" customHeight="1">
      <c r="B34" s="93" t="s">
        <v>42</v>
      </c>
      <c r="C34" s="93"/>
      <c r="D34" s="93"/>
      <c r="E34" s="93"/>
      <c r="F34" s="93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</row>
  </sheetData>
  <sheetProtection/>
  <mergeCells count="106">
    <mergeCell ref="M30:Q30"/>
    <mergeCell ref="B31:E31"/>
    <mergeCell ref="B32:H32"/>
    <mergeCell ref="B33:E33"/>
    <mergeCell ref="B34:F34"/>
    <mergeCell ref="G34:Q34"/>
    <mergeCell ref="I32:J32"/>
    <mergeCell ref="M32:Q32"/>
    <mergeCell ref="F33:H33"/>
    <mergeCell ref="B22:G22"/>
    <mergeCell ref="B23:E23"/>
    <mergeCell ref="B24:Q24"/>
    <mergeCell ref="D28:E28"/>
    <mergeCell ref="F28:H28"/>
    <mergeCell ref="D29:E29"/>
    <mergeCell ref="F23:H23"/>
    <mergeCell ref="I23:J23"/>
    <mergeCell ref="M23:Q23"/>
    <mergeCell ref="D25:E25"/>
    <mergeCell ref="D12:E12"/>
    <mergeCell ref="F12:H12"/>
    <mergeCell ref="I12:J12"/>
    <mergeCell ref="M12:Q12"/>
    <mergeCell ref="D13:E13"/>
    <mergeCell ref="M10:Q10"/>
    <mergeCell ref="I11:J11"/>
    <mergeCell ref="M11:Q11"/>
    <mergeCell ref="M13:Q13"/>
    <mergeCell ref="D10:E10"/>
    <mergeCell ref="I14:J14"/>
    <mergeCell ref="M14:Q14"/>
    <mergeCell ref="I15:J15"/>
    <mergeCell ref="M15:Q15"/>
    <mergeCell ref="D9:E9"/>
    <mergeCell ref="F9:H9"/>
    <mergeCell ref="I9:J9"/>
    <mergeCell ref="M9:Q9"/>
    <mergeCell ref="F13:H13"/>
    <mergeCell ref="I13:J13"/>
    <mergeCell ref="F10:H10"/>
    <mergeCell ref="I10:J10"/>
    <mergeCell ref="F6:H6"/>
    <mergeCell ref="I6:J6"/>
    <mergeCell ref="M6:Q6"/>
    <mergeCell ref="D7:E7"/>
    <mergeCell ref="F7:H7"/>
    <mergeCell ref="I7:J7"/>
    <mergeCell ref="M7:Q7"/>
    <mergeCell ref="I20:J20"/>
    <mergeCell ref="I19:J19"/>
    <mergeCell ref="M20:Q20"/>
    <mergeCell ref="M16:Q16"/>
    <mergeCell ref="A2:O3"/>
    <mergeCell ref="B8:Q8"/>
    <mergeCell ref="D11:E11"/>
    <mergeCell ref="F11:H11"/>
    <mergeCell ref="F15:H15"/>
    <mergeCell ref="D6:E6"/>
    <mergeCell ref="I16:J16"/>
    <mergeCell ref="I17:J17"/>
    <mergeCell ref="M17:Q17"/>
    <mergeCell ref="I18:J18"/>
    <mergeCell ref="M18:Q18"/>
    <mergeCell ref="M19:Q19"/>
    <mergeCell ref="D21:E21"/>
    <mergeCell ref="F21:H21"/>
    <mergeCell ref="D14:E14"/>
    <mergeCell ref="F14:H14"/>
    <mergeCell ref="D15:E15"/>
    <mergeCell ref="D16:E16"/>
    <mergeCell ref="F16:H16"/>
    <mergeCell ref="F18:H18"/>
    <mergeCell ref="F17:H17"/>
    <mergeCell ref="D17:E17"/>
    <mergeCell ref="F20:H20"/>
    <mergeCell ref="I21:J21"/>
    <mergeCell ref="M21:Q21"/>
    <mergeCell ref="I22:J22"/>
    <mergeCell ref="M22:Q22"/>
    <mergeCell ref="D18:E18"/>
    <mergeCell ref="D19:E19"/>
    <mergeCell ref="F19:H19"/>
    <mergeCell ref="D20:E20"/>
    <mergeCell ref="F25:H25"/>
    <mergeCell ref="I25:J25"/>
    <mergeCell ref="M25:Q25"/>
    <mergeCell ref="D26:E26"/>
    <mergeCell ref="F26:H26"/>
    <mergeCell ref="I26:J26"/>
    <mergeCell ref="M26:Q26"/>
    <mergeCell ref="D27:E27"/>
    <mergeCell ref="F27:H27"/>
    <mergeCell ref="I27:J27"/>
    <mergeCell ref="M27:Q27"/>
    <mergeCell ref="I28:J28"/>
    <mergeCell ref="M28:Q28"/>
    <mergeCell ref="I33:J33"/>
    <mergeCell ref="M33:Q33"/>
    <mergeCell ref="F29:H29"/>
    <mergeCell ref="I29:J29"/>
    <mergeCell ref="M29:Q29"/>
    <mergeCell ref="F31:H31"/>
    <mergeCell ref="I31:J31"/>
    <mergeCell ref="M31:Q31"/>
    <mergeCell ref="B30:G30"/>
    <mergeCell ref="I30:J30"/>
  </mergeCells>
  <printOptions horizontalCentered="1"/>
  <pageMargins left="0.7086614173228347" right="0.7086614173228347" top="0.8661417322834646" bottom="0.7480314960629921" header="0.31496062992125984" footer="0.31496062992125984"/>
  <pageSetup horizontalDpi="600" verticalDpi="600" orientation="landscape" paperSize="9" scale="85" r:id="rId1"/>
  <headerFooter>
    <oddHeader>&amp;R
Załącznik nr &amp;A
do uchwały Zarządu Powiatu w Opatowie Nr 123.61.2014
z dnia 4 listopada 2014 r.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7"/>
  <sheetViews>
    <sheetView view="pageLayout" workbookViewId="0" topLeftCell="G1">
      <selection activeCell="X18" sqref="X18"/>
    </sheetView>
  </sheetViews>
  <sheetFormatPr defaultColWidth="9.33203125" defaultRowHeight="12.75"/>
  <cols>
    <col min="1" max="1" width="4.5" style="0" customWidth="1"/>
    <col min="2" max="2" width="0.65625" style="0" customWidth="1"/>
    <col min="3" max="3" width="7" style="0" customWidth="1"/>
    <col min="4" max="4" width="9.16015625" style="0" customWidth="1"/>
    <col min="5" max="5" width="9.66015625" style="0" customWidth="1"/>
    <col min="6" max="6" width="10.83203125" style="0" customWidth="1"/>
    <col min="7" max="7" width="8" style="0" customWidth="1"/>
    <col min="8" max="8" width="6" style="0" customWidth="1"/>
    <col min="9" max="9" width="13.5" style="0" customWidth="1"/>
    <col min="10" max="11" width="13" style="0" customWidth="1"/>
    <col min="12" max="12" width="14" style="0" customWidth="1"/>
    <col min="13" max="13" width="11.83203125" style="0" customWidth="1"/>
    <col min="14" max="14" width="12" style="0" customWidth="1"/>
    <col min="15" max="15" width="13.83203125" style="0" customWidth="1"/>
    <col min="16" max="16" width="11.5" style="0" customWidth="1"/>
    <col min="17" max="17" width="11.33203125" style="0" customWidth="1"/>
    <col min="18" max="18" width="12.66015625" style="0" customWidth="1"/>
    <col min="19" max="19" width="12.5" style="0" customWidth="1"/>
    <col min="20" max="20" width="6.83203125" style="0" customWidth="1"/>
    <col min="21" max="21" width="6.16015625" style="0" customWidth="1"/>
    <col min="22" max="22" width="7" style="0" customWidth="1"/>
    <col min="23" max="23" width="4.33203125" style="0" customWidth="1"/>
  </cols>
  <sheetData>
    <row r="1" spans="1:24" ht="12.75">
      <c r="A1" s="89" t="s">
        <v>49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1:24" ht="12.7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</row>
    <row r="3" spans="1:24" ht="12.75">
      <c r="A3" s="1"/>
      <c r="B3" s="101"/>
      <c r="C3" s="101"/>
      <c r="D3" s="101"/>
      <c r="E3" s="102"/>
      <c r="F3" s="102"/>
      <c r="G3" s="102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</row>
    <row r="5" spans="1:23" ht="12.75">
      <c r="A5" s="100" t="s">
        <v>0</v>
      </c>
      <c r="B5" s="100"/>
      <c r="C5" s="100" t="s">
        <v>1</v>
      </c>
      <c r="D5" s="100" t="s">
        <v>3</v>
      </c>
      <c r="E5" s="100"/>
      <c r="F5" s="100"/>
      <c r="G5" s="100" t="s">
        <v>22</v>
      </c>
      <c r="H5" s="100"/>
      <c r="I5" s="100" t="s">
        <v>23</v>
      </c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</row>
    <row r="6" spans="1:23" ht="12.75" customHeight="1">
      <c r="A6" s="100"/>
      <c r="B6" s="100"/>
      <c r="C6" s="100"/>
      <c r="D6" s="100"/>
      <c r="E6" s="100"/>
      <c r="F6" s="100"/>
      <c r="G6" s="100"/>
      <c r="H6" s="100"/>
      <c r="I6" s="100" t="s">
        <v>24</v>
      </c>
      <c r="J6" s="100" t="s">
        <v>25</v>
      </c>
      <c r="K6" s="100"/>
      <c r="L6" s="100"/>
      <c r="M6" s="100"/>
      <c r="N6" s="100"/>
      <c r="O6" s="100"/>
      <c r="P6" s="100"/>
      <c r="Q6" s="100"/>
      <c r="R6" s="100" t="s">
        <v>26</v>
      </c>
      <c r="S6" s="100" t="s">
        <v>25</v>
      </c>
      <c r="T6" s="100"/>
      <c r="U6" s="100"/>
      <c r="V6" s="100"/>
      <c r="W6" s="100"/>
    </row>
    <row r="7" spans="1:23" ht="4.5" customHeigh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 t="s">
        <v>27</v>
      </c>
      <c r="T7" s="100" t="s">
        <v>28</v>
      </c>
      <c r="U7" s="100"/>
      <c r="V7" s="100" t="s">
        <v>44</v>
      </c>
      <c r="W7" s="100"/>
    </row>
    <row r="8" spans="1:23" ht="12.75" customHeight="1">
      <c r="A8" s="100"/>
      <c r="B8" s="100"/>
      <c r="C8" s="100"/>
      <c r="D8" s="100"/>
      <c r="E8" s="100"/>
      <c r="F8" s="100"/>
      <c r="G8" s="100"/>
      <c r="H8" s="100"/>
      <c r="I8" s="100"/>
      <c r="J8" s="100" t="s">
        <v>29</v>
      </c>
      <c r="K8" s="100" t="s">
        <v>25</v>
      </c>
      <c r="L8" s="100"/>
      <c r="M8" s="100" t="s">
        <v>30</v>
      </c>
      <c r="N8" s="100" t="s">
        <v>31</v>
      </c>
      <c r="O8" s="100" t="s">
        <v>32</v>
      </c>
      <c r="P8" s="100" t="s">
        <v>33</v>
      </c>
      <c r="Q8" s="100" t="s">
        <v>34</v>
      </c>
      <c r="R8" s="100"/>
      <c r="S8" s="100"/>
      <c r="T8" s="100"/>
      <c r="U8" s="100"/>
      <c r="V8" s="100"/>
      <c r="W8" s="100"/>
    </row>
    <row r="9" spans="1:23" ht="9.75" customHeigh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 t="s">
        <v>45</v>
      </c>
      <c r="U9" s="100"/>
      <c r="V9" s="100"/>
      <c r="W9" s="100"/>
    </row>
    <row r="10" spans="1:23" ht="57.75" customHeight="1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22" t="s">
        <v>35</v>
      </c>
      <c r="L10" s="22" t="s">
        <v>36</v>
      </c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</row>
    <row r="11" spans="1:23" ht="12.75">
      <c r="A11" s="100">
        <v>1</v>
      </c>
      <c r="B11" s="100"/>
      <c r="C11" s="22">
        <v>2</v>
      </c>
      <c r="D11" s="100">
        <v>4</v>
      </c>
      <c r="E11" s="100"/>
      <c r="F11" s="100"/>
      <c r="G11" s="100">
        <v>5</v>
      </c>
      <c r="H11" s="100"/>
      <c r="I11" s="22">
        <v>6</v>
      </c>
      <c r="J11" s="22">
        <v>7</v>
      </c>
      <c r="K11" s="22">
        <v>8</v>
      </c>
      <c r="L11" s="22">
        <v>9</v>
      </c>
      <c r="M11" s="22">
        <v>10</v>
      </c>
      <c r="N11" s="22">
        <v>11</v>
      </c>
      <c r="O11" s="22">
        <v>12</v>
      </c>
      <c r="P11" s="22">
        <v>13</v>
      </c>
      <c r="Q11" s="22">
        <v>14</v>
      </c>
      <c r="R11" s="22">
        <v>15</v>
      </c>
      <c r="S11" s="22">
        <v>16</v>
      </c>
      <c r="T11" s="100">
        <v>17</v>
      </c>
      <c r="U11" s="100"/>
      <c r="V11" s="100">
        <v>18</v>
      </c>
      <c r="W11" s="100"/>
    </row>
    <row r="12" spans="1:23" ht="20.25" customHeight="1">
      <c r="A12" s="100">
        <v>754</v>
      </c>
      <c r="B12" s="100"/>
      <c r="C12" s="100"/>
      <c r="D12" s="104" t="s">
        <v>122</v>
      </c>
      <c r="E12" s="104"/>
      <c r="F12" s="23" t="s">
        <v>37</v>
      </c>
      <c r="G12" s="97">
        <v>3623642</v>
      </c>
      <c r="H12" s="97"/>
      <c r="I12" s="4">
        <v>3604702</v>
      </c>
      <c r="J12" s="4">
        <v>3440602</v>
      </c>
      <c r="K12" s="4">
        <v>2901324</v>
      </c>
      <c r="L12" s="4">
        <v>539278</v>
      </c>
      <c r="M12" s="4">
        <v>10000</v>
      </c>
      <c r="N12" s="4">
        <v>154100</v>
      </c>
      <c r="O12" s="4">
        <v>0</v>
      </c>
      <c r="P12" s="4">
        <v>0</v>
      </c>
      <c r="Q12" s="4">
        <v>0</v>
      </c>
      <c r="R12" s="4">
        <v>18940</v>
      </c>
      <c r="S12" s="4">
        <v>18940</v>
      </c>
      <c r="T12" s="97">
        <v>0</v>
      </c>
      <c r="U12" s="97"/>
      <c r="V12" s="97">
        <v>0</v>
      </c>
      <c r="W12" s="97"/>
    </row>
    <row r="13" spans="1:23" ht="18.75" customHeight="1">
      <c r="A13" s="100"/>
      <c r="B13" s="100"/>
      <c r="C13" s="100"/>
      <c r="D13" s="104"/>
      <c r="E13" s="104"/>
      <c r="F13" s="23" t="s">
        <v>38</v>
      </c>
      <c r="G13" s="97">
        <v>-71475</v>
      </c>
      <c r="H13" s="97"/>
      <c r="I13" s="4">
        <v>-71475</v>
      </c>
      <c r="J13" s="4">
        <v>-71475</v>
      </c>
      <c r="K13" s="4">
        <v>-11475</v>
      </c>
      <c r="L13" s="4">
        <v>-60000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97">
        <v>0</v>
      </c>
      <c r="U13" s="97"/>
      <c r="V13" s="97">
        <v>0</v>
      </c>
      <c r="W13" s="97"/>
    </row>
    <row r="14" spans="1:23" ht="21.75" customHeight="1">
      <c r="A14" s="100"/>
      <c r="B14" s="100"/>
      <c r="C14" s="100"/>
      <c r="D14" s="104"/>
      <c r="E14" s="104"/>
      <c r="F14" s="23" t="s">
        <v>39</v>
      </c>
      <c r="G14" s="97">
        <v>83105</v>
      </c>
      <c r="H14" s="97"/>
      <c r="I14" s="4">
        <v>11630</v>
      </c>
      <c r="J14" s="4">
        <v>11630</v>
      </c>
      <c r="K14" s="4">
        <v>11630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71475</v>
      </c>
      <c r="S14" s="4">
        <v>71475</v>
      </c>
      <c r="T14" s="97">
        <v>0</v>
      </c>
      <c r="U14" s="97"/>
      <c r="V14" s="97">
        <v>0</v>
      </c>
      <c r="W14" s="97"/>
    </row>
    <row r="15" spans="1:23" ht="21.75" customHeight="1" thickBot="1">
      <c r="A15" s="100"/>
      <c r="B15" s="100"/>
      <c r="C15" s="100"/>
      <c r="D15" s="104"/>
      <c r="E15" s="104"/>
      <c r="F15" s="23" t="s">
        <v>40</v>
      </c>
      <c r="G15" s="97">
        <v>3635272</v>
      </c>
      <c r="H15" s="97"/>
      <c r="I15" s="4">
        <v>3544857</v>
      </c>
      <c r="J15" s="4">
        <v>3380757</v>
      </c>
      <c r="K15" s="4">
        <v>2901479</v>
      </c>
      <c r="L15" s="4">
        <v>479278</v>
      </c>
      <c r="M15" s="4">
        <v>10000</v>
      </c>
      <c r="N15" s="4">
        <v>154100</v>
      </c>
      <c r="O15" s="4">
        <v>0</v>
      </c>
      <c r="P15" s="4">
        <v>0</v>
      </c>
      <c r="Q15" s="4">
        <v>0</v>
      </c>
      <c r="R15" s="4">
        <v>90415</v>
      </c>
      <c r="S15" s="4">
        <v>90415</v>
      </c>
      <c r="T15" s="97">
        <v>0</v>
      </c>
      <c r="U15" s="97"/>
      <c r="V15" s="97">
        <v>0</v>
      </c>
      <c r="W15" s="97"/>
    </row>
    <row r="16" spans="1:23" ht="23.25" customHeight="1" thickBot="1">
      <c r="A16" s="96"/>
      <c r="B16" s="96"/>
      <c r="C16" s="96">
        <v>75411</v>
      </c>
      <c r="D16" s="98" t="s">
        <v>128</v>
      </c>
      <c r="E16" s="98"/>
      <c r="F16" s="24" t="s">
        <v>37</v>
      </c>
      <c r="G16" s="99">
        <v>3432992</v>
      </c>
      <c r="H16" s="99"/>
      <c r="I16" s="5">
        <v>3418952</v>
      </c>
      <c r="J16" s="5">
        <v>3266352</v>
      </c>
      <c r="K16" s="5">
        <v>2899824</v>
      </c>
      <c r="L16" s="5">
        <v>366528</v>
      </c>
      <c r="M16" s="5">
        <v>0</v>
      </c>
      <c r="N16" s="5">
        <v>152600</v>
      </c>
      <c r="O16" s="5">
        <v>0</v>
      </c>
      <c r="P16" s="5">
        <v>0</v>
      </c>
      <c r="Q16" s="5">
        <v>0</v>
      </c>
      <c r="R16" s="5">
        <v>14040</v>
      </c>
      <c r="S16" s="5">
        <v>14040</v>
      </c>
      <c r="T16" s="99">
        <v>0</v>
      </c>
      <c r="U16" s="99"/>
      <c r="V16" s="99">
        <v>0</v>
      </c>
      <c r="W16" s="99"/>
    </row>
    <row r="17" spans="1:23" ht="19.5" customHeight="1" thickBot="1">
      <c r="A17" s="96"/>
      <c r="B17" s="96"/>
      <c r="C17" s="96"/>
      <c r="D17" s="98"/>
      <c r="E17" s="98"/>
      <c r="F17" s="23" t="s">
        <v>38</v>
      </c>
      <c r="G17" s="97">
        <v>-71475</v>
      </c>
      <c r="H17" s="97"/>
      <c r="I17" s="4">
        <v>-71475</v>
      </c>
      <c r="J17" s="4">
        <v>-71475</v>
      </c>
      <c r="K17" s="4">
        <v>-11475</v>
      </c>
      <c r="L17" s="4">
        <v>-60000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97">
        <v>0</v>
      </c>
      <c r="U17" s="97"/>
      <c r="V17" s="97">
        <v>0</v>
      </c>
      <c r="W17" s="97"/>
    </row>
    <row r="18" spans="1:23" ht="18.75" customHeight="1" thickBot="1">
      <c r="A18" s="96"/>
      <c r="B18" s="96"/>
      <c r="C18" s="96"/>
      <c r="D18" s="98"/>
      <c r="E18" s="98"/>
      <c r="F18" s="23" t="s">
        <v>39</v>
      </c>
      <c r="G18" s="97">
        <v>71475</v>
      </c>
      <c r="H18" s="97"/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71475</v>
      </c>
      <c r="S18" s="4">
        <v>71475</v>
      </c>
      <c r="T18" s="97">
        <v>0</v>
      </c>
      <c r="U18" s="97"/>
      <c r="V18" s="97">
        <v>0</v>
      </c>
      <c r="W18" s="97"/>
    </row>
    <row r="19" spans="1:23" ht="19.5" customHeight="1" thickBot="1">
      <c r="A19" s="96"/>
      <c r="B19" s="96"/>
      <c r="C19" s="96"/>
      <c r="D19" s="98"/>
      <c r="E19" s="98"/>
      <c r="F19" s="23" t="s">
        <v>40</v>
      </c>
      <c r="G19" s="97">
        <v>3432992</v>
      </c>
      <c r="H19" s="97"/>
      <c r="I19" s="4">
        <v>3347477</v>
      </c>
      <c r="J19" s="4">
        <v>3194877</v>
      </c>
      <c r="K19" s="4">
        <v>2888349</v>
      </c>
      <c r="L19" s="4">
        <v>306528</v>
      </c>
      <c r="M19" s="4">
        <v>0</v>
      </c>
      <c r="N19" s="4">
        <v>152600</v>
      </c>
      <c r="O19" s="4">
        <v>0</v>
      </c>
      <c r="P19" s="4">
        <v>0</v>
      </c>
      <c r="Q19" s="4">
        <v>0</v>
      </c>
      <c r="R19" s="4">
        <v>85515</v>
      </c>
      <c r="S19" s="4">
        <v>85515</v>
      </c>
      <c r="T19" s="97">
        <v>0</v>
      </c>
      <c r="U19" s="97"/>
      <c r="V19" s="97">
        <v>0</v>
      </c>
      <c r="W19" s="97"/>
    </row>
    <row r="20" spans="1:23" ht="22.5" customHeight="1" thickBot="1">
      <c r="A20" s="96"/>
      <c r="B20" s="96"/>
      <c r="C20" s="96">
        <v>75478</v>
      </c>
      <c r="D20" s="98" t="s">
        <v>46</v>
      </c>
      <c r="E20" s="98"/>
      <c r="F20" s="24" t="s">
        <v>37</v>
      </c>
      <c r="G20" s="99">
        <v>25150</v>
      </c>
      <c r="H20" s="99"/>
      <c r="I20" s="5">
        <v>20250</v>
      </c>
      <c r="J20" s="5">
        <v>20250</v>
      </c>
      <c r="K20" s="5">
        <v>0</v>
      </c>
      <c r="L20" s="5">
        <v>20250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4900</v>
      </c>
      <c r="S20" s="5">
        <v>4900</v>
      </c>
      <c r="T20" s="99">
        <v>0</v>
      </c>
      <c r="U20" s="99"/>
      <c r="V20" s="99">
        <v>0</v>
      </c>
      <c r="W20" s="99"/>
    </row>
    <row r="21" spans="1:23" ht="17.25" customHeight="1" thickBot="1">
      <c r="A21" s="96"/>
      <c r="B21" s="96"/>
      <c r="C21" s="96"/>
      <c r="D21" s="98"/>
      <c r="E21" s="98"/>
      <c r="F21" s="23" t="s">
        <v>38</v>
      </c>
      <c r="G21" s="97">
        <v>0</v>
      </c>
      <c r="H21" s="97"/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97">
        <v>0</v>
      </c>
      <c r="U21" s="97"/>
      <c r="V21" s="97">
        <v>0</v>
      </c>
      <c r="W21" s="97"/>
    </row>
    <row r="22" spans="1:23" ht="19.5" customHeight="1" thickBot="1">
      <c r="A22" s="96"/>
      <c r="B22" s="96"/>
      <c r="C22" s="96"/>
      <c r="D22" s="98"/>
      <c r="E22" s="98"/>
      <c r="F22" s="23" t="s">
        <v>39</v>
      </c>
      <c r="G22" s="97">
        <v>11630</v>
      </c>
      <c r="H22" s="97"/>
      <c r="I22" s="4">
        <v>11630</v>
      </c>
      <c r="J22" s="4">
        <v>11630</v>
      </c>
      <c r="K22" s="4">
        <v>11630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97">
        <v>0</v>
      </c>
      <c r="U22" s="97"/>
      <c r="V22" s="97">
        <v>0</v>
      </c>
      <c r="W22" s="97"/>
    </row>
    <row r="23" spans="1:23" ht="27" customHeight="1">
      <c r="A23" s="96"/>
      <c r="B23" s="96"/>
      <c r="C23" s="96"/>
      <c r="D23" s="98"/>
      <c r="E23" s="98"/>
      <c r="F23" s="23" t="s">
        <v>40</v>
      </c>
      <c r="G23" s="97">
        <v>36780</v>
      </c>
      <c r="H23" s="97"/>
      <c r="I23" s="4">
        <v>31880</v>
      </c>
      <c r="J23" s="4">
        <v>31880</v>
      </c>
      <c r="K23" s="4">
        <v>11630</v>
      </c>
      <c r="L23" s="4">
        <v>20250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4900</v>
      </c>
      <c r="S23" s="4">
        <v>4900</v>
      </c>
      <c r="T23" s="97">
        <v>0</v>
      </c>
      <c r="U23" s="97"/>
      <c r="V23" s="97">
        <v>0</v>
      </c>
      <c r="W23" s="97"/>
    </row>
    <row r="24" spans="1:23" ht="18.75" customHeight="1">
      <c r="A24" s="100">
        <v>801</v>
      </c>
      <c r="B24" s="100"/>
      <c r="C24" s="100"/>
      <c r="D24" s="104" t="s">
        <v>184</v>
      </c>
      <c r="E24" s="104"/>
      <c r="F24" s="23" t="s">
        <v>37</v>
      </c>
      <c r="G24" s="97">
        <v>16028398</v>
      </c>
      <c r="H24" s="97"/>
      <c r="I24" s="4">
        <v>15991698</v>
      </c>
      <c r="J24" s="4">
        <v>13626024</v>
      </c>
      <c r="K24" s="4">
        <v>11749969</v>
      </c>
      <c r="L24" s="4">
        <v>1876055</v>
      </c>
      <c r="M24" s="4">
        <v>1290000</v>
      </c>
      <c r="N24" s="4">
        <v>272704</v>
      </c>
      <c r="O24" s="4">
        <v>802970</v>
      </c>
      <c r="P24" s="4">
        <v>0</v>
      </c>
      <c r="Q24" s="4">
        <v>0</v>
      </c>
      <c r="R24" s="4">
        <v>36700</v>
      </c>
      <c r="S24" s="4">
        <v>36700</v>
      </c>
      <c r="T24" s="97">
        <v>0</v>
      </c>
      <c r="U24" s="97"/>
      <c r="V24" s="97">
        <v>0</v>
      </c>
      <c r="W24" s="97"/>
    </row>
    <row r="25" spans="1:23" ht="19.5" customHeight="1">
      <c r="A25" s="100"/>
      <c r="B25" s="100"/>
      <c r="C25" s="100"/>
      <c r="D25" s="104"/>
      <c r="E25" s="104"/>
      <c r="F25" s="23" t="s">
        <v>38</v>
      </c>
      <c r="G25" s="97">
        <v>-12000</v>
      </c>
      <c r="H25" s="97"/>
      <c r="I25" s="4">
        <v>-12000</v>
      </c>
      <c r="J25" s="4">
        <v>-12000</v>
      </c>
      <c r="K25" s="4">
        <v>-12000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97">
        <v>0</v>
      </c>
      <c r="U25" s="97"/>
      <c r="V25" s="97">
        <v>0</v>
      </c>
      <c r="W25" s="97"/>
    </row>
    <row r="26" spans="1:23" ht="19.5" customHeight="1">
      <c r="A26" s="100"/>
      <c r="B26" s="100"/>
      <c r="C26" s="100"/>
      <c r="D26" s="104"/>
      <c r="E26" s="104"/>
      <c r="F26" s="23" t="s">
        <v>39</v>
      </c>
      <c r="G26" s="97">
        <v>12000</v>
      </c>
      <c r="H26" s="97"/>
      <c r="I26" s="4">
        <v>12000</v>
      </c>
      <c r="J26" s="4">
        <v>12000</v>
      </c>
      <c r="K26" s="4">
        <v>0</v>
      </c>
      <c r="L26" s="4">
        <v>12000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97">
        <v>0</v>
      </c>
      <c r="U26" s="97"/>
      <c r="V26" s="97">
        <v>0</v>
      </c>
      <c r="W26" s="97"/>
    </row>
    <row r="27" spans="1:23" ht="20.25" customHeight="1" thickBot="1">
      <c r="A27" s="100"/>
      <c r="B27" s="100"/>
      <c r="C27" s="100"/>
      <c r="D27" s="104"/>
      <c r="E27" s="104"/>
      <c r="F27" s="23" t="s">
        <v>40</v>
      </c>
      <c r="G27" s="97">
        <v>16028398</v>
      </c>
      <c r="H27" s="97"/>
      <c r="I27" s="4">
        <v>15991698</v>
      </c>
      <c r="J27" s="4">
        <v>13626024</v>
      </c>
      <c r="K27" s="4">
        <v>11737969</v>
      </c>
      <c r="L27" s="4">
        <v>1888055</v>
      </c>
      <c r="M27" s="4">
        <v>1290000</v>
      </c>
      <c r="N27" s="4">
        <v>272704</v>
      </c>
      <c r="O27" s="4">
        <v>802970</v>
      </c>
      <c r="P27" s="4">
        <v>0</v>
      </c>
      <c r="Q27" s="4">
        <v>0</v>
      </c>
      <c r="R27" s="4">
        <v>36700</v>
      </c>
      <c r="S27" s="4">
        <v>36700</v>
      </c>
      <c r="T27" s="97">
        <v>0</v>
      </c>
      <c r="U27" s="97"/>
      <c r="V27" s="97">
        <v>0</v>
      </c>
      <c r="W27" s="97"/>
    </row>
    <row r="28" spans="1:23" ht="20.25" customHeight="1" thickBot="1">
      <c r="A28" s="96"/>
      <c r="B28" s="96"/>
      <c r="C28" s="96">
        <v>80111</v>
      </c>
      <c r="D28" s="98" t="s">
        <v>185</v>
      </c>
      <c r="E28" s="98"/>
      <c r="F28" s="24" t="s">
        <v>37</v>
      </c>
      <c r="G28" s="99">
        <v>1032952</v>
      </c>
      <c r="H28" s="99"/>
      <c r="I28" s="5">
        <v>1032952</v>
      </c>
      <c r="J28" s="5">
        <v>976402</v>
      </c>
      <c r="K28" s="5">
        <v>881742</v>
      </c>
      <c r="L28" s="5">
        <v>94660</v>
      </c>
      <c r="M28" s="5">
        <v>0</v>
      </c>
      <c r="N28" s="5">
        <v>56550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99">
        <v>0</v>
      </c>
      <c r="U28" s="99"/>
      <c r="V28" s="99">
        <v>0</v>
      </c>
      <c r="W28" s="99"/>
    </row>
    <row r="29" spans="1:23" ht="19.5" customHeight="1" thickBot="1">
      <c r="A29" s="96"/>
      <c r="B29" s="96"/>
      <c r="C29" s="96"/>
      <c r="D29" s="98"/>
      <c r="E29" s="98"/>
      <c r="F29" s="23" t="s">
        <v>38</v>
      </c>
      <c r="G29" s="97">
        <v>-5000</v>
      </c>
      <c r="H29" s="97"/>
      <c r="I29" s="4">
        <v>-5000</v>
      </c>
      <c r="J29" s="4">
        <v>-5000</v>
      </c>
      <c r="K29" s="4">
        <v>-5000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97">
        <v>0</v>
      </c>
      <c r="U29" s="97"/>
      <c r="V29" s="97">
        <v>0</v>
      </c>
      <c r="W29" s="97"/>
    </row>
    <row r="30" spans="1:23" ht="21" customHeight="1" thickBot="1">
      <c r="A30" s="96"/>
      <c r="B30" s="96"/>
      <c r="C30" s="96"/>
      <c r="D30" s="98"/>
      <c r="E30" s="98"/>
      <c r="F30" s="23" t="s">
        <v>39</v>
      </c>
      <c r="G30" s="97">
        <v>5000</v>
      </c>
      <c r="H30" s="97"/>
      <c r="I30" s="4">
        <v>5000</v>
      </c>
      <c r="J30" s="4">
        <v>5000</v>
      </c>
      <c r="K30" s="4">
        <v>0</v>
      </c>
      <c r="L30" s="4">
        <v>5000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97">
        <v>0</v>
      </c>
      <c r="U30" s="97"/>
      <c r="V30" s="97">
        <v>0</v>
      </c>
      <c r="W30" s="97"/>
    </row>
    <row r="31" spans="1:23" ht="19.5" customHeight="1" thickBot="1">
      <c r="A31" s="96"/>
      <c r="B31" s="96"/>
      <c r="C31" s="96"/>
      <c r="D31" s="98"/>
      <c r="E31" s="98"/>
      <c r="F31" s="23" t="s">
        <v>40</v>
      </c>
      <c r="G31" s="97">
        <v>1032952</v>
      </c>
      <c r="H31" s="97"/>
      <c r="I31" s="4">
        <v>1032952</v>
      </c>
      <c r="J31" s="4">
        <v>976402</v>
      </c>
      <c r="K31" s="4">
        <v>876742</v>
      </c>
      <c r="L31" s="4">
        <v>99660</v>
      </c>
      <c r="M31" s="4">
        <v>0</v>
      </c>
      <c r="N31" s="4">
        <v>56550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97">
        <v>0</v>
      </c>
      <c r="U31" s="97"/>
      <c r="V31" s="97">
        <v>0</v>
      </c>
      <c r="W31" s="97"/>
    </row>
    <row r="32" spans="1:23" ht="20.25" customHeight="1" thickBot="1">
      <c r="A32" s="96"/>
      <c r="B32" s="96"/>
      <c r="C32" s="96">
        <v>80134</v>
      </c>
      <c r="D32" s="98" t="s">
        <v>186</v>
      </c>
      <c r="E32" s="98"/>
      <c r="F32" s="24" t="s">
        <v>37</v>
      </c>
      <c r="G32" s="99">
        <v>1231088</v>
      </c>
      <c r="H32" s="99"/>
      <c r="I32" s="5">
        <v>1231088</v>
      </c>
      <c r="J32" s="5">
        <v>1162538</v>
      </c>
      <c r="K32" s="5">
        <v>1073338</v>
      </c>
      <c r="L32" s="5">
        <v>89200</v>
      </c>
      <c r="M32" s="5">
        <v>0</v>
      </c>
      <c r="N32" s="5">
        <v>68550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99">
        <v>0</v>
      </c>
      <c r="U32" s="99"/>
      <c r="V32" s="99">
        <v>0</v>
      </c>
      <c r="W32" s="99"/>
    </row>
    <row r="33" spans="1:23" ht="16.5" customHeight="1" thickBot="1">
      <c r="A33" s="96"/>
      <c r="B33" s="96"/>
      <c r="C33" s="96"/>
      <c r="D33" s="98"/>
      <c r="E33" s="98"/>
      <c r="F33" s="23" t="s">
        <v>38</v>
      </c>
      <c r="G33" s="97">
        <v>-7000</v>
      </c>
      <c r="H33" s="97"/>
      <c r="I33" s="4">
        <v>-7000</v>
      </c>
      <c r="J33" s="4">
        <v>-7000</v>
      </c>
      <c r="K33" s="4">
        <v>-7000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97">
        <v>0</v>
      </c>
      <c r="U33" s="97"/>
      <c r="V33" s="97">
        <v>0</v>
      </c>
      <c r="W33" s="97"/>
    </row>
    <row r="34" spans="1:23" ht="19.5" customHeight="1" thickBot="1">
      <c r="A34" s="96"/>
      <c r="B34" s="96"/>
      <c r="C34" s="96"/>
      <c r="D34" s="98"/>
      <c r="E34" s="98"/>
      <c r="F34" s="23" t="s">
        <v>39</v>
      </c>
      <c r="G34" s="97">
        <v>7000</v>
      </c>
      <c r="H34" s="97"/>
      <c r="I34" s="4">
        <v>7000</v>
      </c>
      <c r="J34" s="4">
        <v>7000</v>
      </c>
      <c r="K34" s="4">
        <v>0</v>
      </c>
      <c r="L34" s="4">
        <v>7000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97">
        <v>0</v>
      </c>
      <c r="U34" s="97"/>
      <c r="V34" s="97">
        <v>0</v>
      </c>
      <c r="W34" s="97"/>
    </row>
    <row r="35" spans="1:23" ht="20.25" customHeight="1">
      <c r="A35" s="96"/>
      <c r="B35" s="96"/>
      <c r="C35" s="96"/>
      <c r="D35" s="98"/>
      <c r="E35" s="98"/>
      <c r="F35" s="23" t="s">
        <v>40</v>
      </c>
      <c r="G35" s="97">
        <v>1231088</v>
      </c>
      <c r="H35" s="97"/>
      <c r="I35" s="4">
        <v>1231088</v>
      </c>
      <c r="J35" s="4">
        <v>1162538</v>
      </c>
      <c r="K35" s="4">
        <v>1066338</v>
      </c>
      <c r="L35" s="4">
        <v>96200</v>
      </c>
      <c r="M35" s="4">
        <v>0</v>
      </c>
      <c r="N35" s="4">
        <v>68550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97">
        <v>0</v>
      </c>
      <c r="U35" s="97"/>
      <c r="V35" s="97">
        <v>0</v>
      </c>
      <c r="W35" s="97"/>
    </row>
    <row r="36" spans="1:23" ht="20.25" customHeight="1">
      <c r="A36" s="100">
        <v>852</v>
      </c>
      <c r="B36" s="100"/>
      <c r="C36" s="100"/>
      <c r="D36" s="104" t="s">
        <v>187</v>
      </c>
      <c r="E36" s="104"/>
      <c r="F36" s="23" t="s">
        <v>37</v>
      </c>
      <c r="G36" s="97">
        <v>18978484</v>
      </c>
      <c r="H36" s="97"/>
      <c r="I36" s="4">
        <v>14295100</v>
      </c>
      <c r="J36" s="4">
        <v>11939949</v>
      </c>
      <c r="K36" s="4">
        <v>7906070</v>
      </c>
      <c r="L36" s="4">
        <v>4033879</v>
      </c>
      <c r="M36" s="4">
        <v>240000</v>
      </c>
      <c r="N36" s="4">
        <v>1039466</v>
      </c>
      <c r="O36" s="4">
        <v>1075685</v>
      </c>
      <c r="P36" s="4">
        <v>0</v>
      </c>
      <c r="Q36" s="4">
        <v>0</v>
      </c>
      <c r="R36" s="4">
        <v>4683384</v>
      </c>
      <c r="S36" s="4">
        <v>4683384</v>
      </c>
      <c r="T36" s="97">
        <v>3913243</v>
      </c>
      <c r="U36" s="97"/>
      <c r="V36" s="97">
        <v>0</v>
      </c>
      <c r="W36" s="97"/>
    </row>
    <row r="37" spans="1:23" ht="18" customHeight="1">
      <c r="A37" s="100"/>
      <c r="B37" s="100"/>
      <c r="C37" s="100"/>
      <c r="D37" s="104"/>
      <c r="E37" s="104"/>
      <c r="F37" s="23" t="s">
        <v>38</v>
      </c>
      <c r="G37" s="97">
        <v>-3200</v>
      </c>
      <c r="H37" s="97"/>
      <c r="I37" s="4">
        <v>-3200</v>
      </c>
      <c r="J37" s="4">
        <v>-3200</v>
      </c>
      <c r="K37" s="4">
        <v>0</v>
      </c>
      <c r="L37" s="4">
        <v>-3200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97">
        <v>0</v>
      </c>
      <c r="U37" s="97"/>
      <c r="V37" s="97">
        <v>0</v>
      </c>
      <c r="W37" s="97"/>
    </row>
    <row r="38" spans="1:23" ht="18.75" customHeight="1">
      <c r="A38" s="100"/>
      <c r="B38" s="100"/>
      <c r="C38" s="100"/>
      <c r="D38" s="104"/>
      <c r="E38" s="104"/>
      <c r="F38" s="23" t="s">
        <v>39</v>
      </c>
      <c r="G38" s="97">
        <v>3200</v>
      </c>
      <c r="H38" s="97"/>
      <c r="I38" s="4">
        <v>3200</v>
      </c>
      <c r="J38" s="4">
        <v>2000</v>
      </c>
      <c r="K38" s="4">
        <v>2000</v>
      </c>
      <c r="L38" s="4">
        <v>0</v>
      </c>
      <c r="M38" s="4">
        <v>0</v>
      </c>
      <c r="N38" s="4">
        <v>1200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97">
        <v>0</v>
      </c>
      <c r="U38" s="97"/>
      <c r="V38" s="97">
        <v>0</v>
      </c>
      <c r="W38" s="97"/>
    </row>
    <row r="39" spans="1:23" ht="20.25" customHeight="1" thickBot="1">
      <c r="A39" s="100"/>
      <c r="B39" s="100"/>
      <c r="C39" s="100"/>
      <c r="D39" s="104"/>
      <c r="E39" s="104"/>
      <c r="F39" s="23" t="s">
        <v>40</v>
      </c>
      <c r="G39" s="97">
        <v>18978484</v>
      </c>
      <c r="H39" s="97"/>
      <c r="I39" s="4">
        <v>14295100</v>
      </c>
      <c r="J39" s="4">
        <v>11938749</v>
      </c>
      <c r="K39" s="4">
        <v>7908070</v>
      </c>
      <c r="L39" s="4">
        <v>4030679</v>
      </c>
      <c r="M39" s="4">
        <v>240000</v>
      </c>
      <c r="N39" s="4">
        <v>1040666</v>
      </c>
      <c r="O39" s="4">
        <v>1075685</v>
      </c>
      <c r="P39" s="4">
        <v>0</v>
      </c>
      <c r="Q39" s="4">
        <v>0</v>
      </c>
      <c r="R39" s="4">
        <v>4683384</v>
      </c>
      <c r="S39" s="4">
        <v>4683384</v>
      </c>
      <c r="T39" s="97">
        <v>3913243</v>
      </c>
      <c r="U39" s="97"/>
      <c r="V39" s="97">
        <v>0</v>
      </c>
      <c r="W39" s="97"/>
    </row>
    <row r="40" spans="1:23" ht="22.5" customHeight="1" thickBot="1">
      <c r="A40" s="96"/>
      <c r="B40" s="96"/>
      <c r="C40" s="96">
        <v>85202</v>
      </c>
      <c r="D40" s="98" t="s">
        <v>188</v>
      </c>
      <c r="E40" s="98"/>
      <c r="F40" s="24" t="s">
        <v>37</v>
      </c>
      <c r="G40" s="99">
        <v>15569082</v>
      </c>
      <c r="H40" s="99"/>
      <c r="I40" s="5">
        <v>10885698</v>
      </c>
      <c r="J40" s="5">
        <v>10582538</v>
      </c>
      <c r="K40" s="5">
        <v>6969833</v>
      </c>
      <c r="L40" s="5">
        <v>3612705</v>
      </c>
      <c r="M40" s="5">
        <v>0</v>
      </c>
      <c r="N40" s="5">
        <v>38000</v>
      </c>
      <c r="O40" s="5">
        <v>265160</v>
      </c>
      <c r="P40" s="5">
        <v>0</v>
      </c>
      <c r="Q40" s="5">
        <v>0</v>
      </c>
      <c r="R40" s="5">
        <v>4683384</v>
      </c>
      <c r="S40" s="5">
        <v>4683384</v>
      </c>
      <c r="T40" s="99">
        <v>3913243</v>
      </c>
      <c r="U40" s="99"/>
      <c r="V40" s="99">
        <v>0</v>
      </c>
      <c r="W40" s="99"/>
    </row>
    <row r="41" spans="1:23" ht="20.25" customHeight="1" thickBot="1">
      <c r="A41" s="96"/>
      <c r="B41" s="96"/>
      <c r="C41" s="96"/>
      <c r="D41" s="98"/>
      <c r="E41" s="98"/>
      <c r="F41" s="23" t="s">
        <v>38</v>
      </c>
      <c r="G41" s="97">
        <v>-3200</v>
      </c>
      <c r="H41" s="97"/>
      <c r="I41" s="4">
        <v>-3200</v>
      </c>
      <c r="J41" s="4">
        <v>-3200</v>
      </c>
      <c r="K41" s="4">
        <v>0</v>
      </c>
      <c r="L41" s="4">
        <v>-3200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97">
        <v>0</v>
      </c>
      <c r="U41" s="97"/>
      <c r="V41" s="97">
        <v>0</v>
      </c>
      <c r="W41" s="97"/>
    </row>
    <row r="42" spans="1:23" ht="21.75" customHeight="1" thickBot="1">
      <c r="A42" s="96"/>
      <c r="B42" s="96"/>
      <c r="C42" s="96"/>
      <c r="D42" s="98"/>
      <c r="E42" s="98"/>
      <c r="F42" s="23" t="s">
        <v>39</v>
      </c>
      <c r="G42" s="97">
        <v>3200</v>
      </c>
      <c r="H42" s="97"/>
      <c r="I42" s="4">
        <v>3200</v>
      </c>
      <c r="J42" s="4">
        <v>2000</v>
      </c>
      <c r="K42" s="4">
        <v>2000</v>
      </c>
      <c r="L42" s="4">
        <v>0</v>
      </c>
      <c r="M42" s="4">
        <v>0</v>
      </c>
      <c r="N42" s="4">
        <v>1200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97">
        <v>0</v>
      </c>
      <c r="U42" s="97"/>
      <c r="V42" s="97">
        <v>0</v>
      </c>
      <c r="W42" s="97"/>
    </row>
    <row r="43" spans="1:23" ht="24.75" customHeight="1">
      <c r="A43" s="96"/>
      <c r="B43" s="96"/>
      <c r="C43" s="96"/>
      <c r="D43" s="98"/>
      <c r="E43" s="98"/>
      <c r="F43" s="23" t="s">
        <v>40</v>
      </c>
      <c r="G43" s="97">
        <v>15569082</v>
      </c>
      <c r="H43" s="97"/>
      <c r="I43" s="4">
        <v>10885698</v>
      </c>
      <c r="J43" s="4">
        <v>10581338</v>
      </c>
      <c r="K43" s="4">
        <v>6971833</v>
      </c>
      <c r="L43" s="4">
        <v>3609505</v>
      </c>
      <c r="M43" s="4">
        <v>0</v>
      </c>
      <c r="N43" s="4">
        <v>39200</v>
      </c>
      <c r="O43" s="4">
        <v>265160</v>
      </c>
      <c r="P43" s="4">
        <v>0</v>
      </c>
      <c r="Q43" s="4">
        <v>0</v>
      </c>
      <c r="R43" s="4">
        <v>4683384</v>
      </c>
      <c r="S43" s="4">
        <v>4683384</v>
      </c>
      <c r="T43" s="97">
        <v>3913243</v>
      </c>
      <c r="U43" s="97"/>
      <c r="V43" s="97">
        <v>0</v>
      </c>
      <c r="W43" s="97"/>
    </row>
    <row r="44" spans="1:23" ht="18" customHeight="1">
      <c r="A44" s="100">
        <v>853</v>
      </c>
      <c r="B44" s="100"/>
      <c r="C44" s="100"/>
      <c r="D44" s="104" t="s">
        <v>48</v>
      </c>
      <c r="E44" s="104"/>
      <c r="F44" s="23" t="s">
        <v>37</v>
      </c>
      <c r="G44" s="97">
        <v>2822818</v>
      </c>
      <c r="H44" s="97"/>
      <c r="I44" s="4">
        <v>2822818</v>
      </c>
      <c r="J44" s="4">
        <v>1995637</v>
      </c>
      <c r="K44" s="4">
        <v>1765701</v>
      </c>
      <c r="L44" s="4">
        <v>229936</v>
      </c>
      <c r="M44" s="4">
        <v>137520</v>
      </c>
      <c r="N44" s="4">
        <v>1727</v>
      </c>
      <c r="O44" s="4">
        <v>687934</v>
      </c>
      <c r="P44" s="4">
        <v>0</v>
      </c>
      <c r="Q44" s="4">
        <v>0</v>
      </c>
      <c r="R44" s="4">
        <v>0</v>
      </c>
      <c r="S44" s="4">
        <v>0</v>
      </c>
      <c r="T44" s="97">
        <v>0</v>
      </c>
      <c r="U44" s="97"/>
      <c r="V44" s="97">
        <v>0</v>
      </c>
      <c r="W44" s="97"/>
    </row>
    <row r="45" spans="1:23" ht="19.5" customHeight="1">
      <c r="A45" s="100"/>
      <c r="B45" s="100"/>
      <c r="C45" s="100"/>
      <c r="D45" s="104"/>
      <c r="E45" s="104"/>
      <c r="F45" s="23" t="s">
        <v>38</v>
      </c>
      <c r="G45" s="97">
        <v>0</v>
      </c>
      <c r="H45" s="97"/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97">
        <v>0</v>
      </c>
      <c r="U45" s="97"/>
      <c r="V45" s="97">
        <v>0</v>
      </c>
      <c r="W45" s="97"/>
    </row>
    <row r="46" spans="1:23" ht="20.25" customHeight="1">
      <c r="A46" s="100"/>
      <c r="B46" s="100"/>
      <c r="C46" s="100"/>
      <c r="D46" s="104"/>
      <c r="E46" s="104"/>
      <c r="F46" s="23" t="s">
        <v>39</v>
      </c>
      <c r="G46" s="97">
        <v>2671</v>
      </c>
      <c r="H46" s="97"/>
      <c r="I46" s="4">
        <v>2671</v>
      </c>
      <c r="J46" s="4">
        <v>2671</v>
      </c>
      <c r="K46" s="4">
        <v>2671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97">
        <v>0</v>
      </c>
      <c r="U46" s="97"/>
      <c r="V46" s="97">
        <v>0</v>
      </c>
      <c r="W46" s="97"/>
    </row>
    <row r="47" spans="1:23" ht="18.75" customHeight="1" thickBot="1">
      <c r="A47" s="100"/>
      <c r="B47" s="100"/>
      <c r="C47" s="100"/>
      <c r="D47" s="104"/>
      <c r="E47" s="104"/>
      <c r="F47" s="23" t="s">
        <v>40</v>
      </c>
      <c r="G47" s="97">
        <v>2825489</v>
      </c>
      <c r="H47" s="97"/>
      <c r="I47" s="4">
        <v>2825489</v>
      </c>
      <c r="J47" s="4">
        <v>1998308</v>
      </c>
      <c r="K47" s="4">
        <v>1768372</v>
      </c>
      <c r="L47" s="4">
        <v>229936</v>
      </c>
      <c r="M47" s="4">
        <v>137520</v>
      </c>
      <c r="N47" s="4">
        <v>1727</v>
      </c>
      <c r="O47" s="4">
        <v>687934</v>
      </c>
      <c r="P47" s="4">
        <v>0</v>
      </c>
      <c r="Q47" s="4">
        <v>0</v>
      </c>
      <c r="R47" s="4">
        <v>0</v>
      </c>
      <c r="S47" s="4">
        <v>0</v>
      </c>
      <c r="T47" s="97">
        <v>0</v>
      </c>
      <c r="U47" s="97"/>
      <c r="V47" s="97">
        <v>0</v>
      </c>
      <c r="W47" s="97"/>
    </row>
    <row r="48" spans="1:23" ht="21.75" customHeight="1" thickBot="1">
      <c r="A48" s="96"/>
      <c r="B48" s="96"/>
      <c r="C48" s="96">
        <v>85321</v>
      </c>
      <c r="D48" s="98" t="s">
        <v>164</v>
      </c>
      <c r="E48" s="98"/>
      <c r="F48" s="24" t="s">
        <v>37</v>
      </c>
      <c r="G48" s="99">
        <v>367014</v>
      </c>
      <c r="H48" s="99"/>
      <c r="I48" s="5">
        <v>367014</v>
      </c>
      <c r="J48" s="5">
        <v>367014</v>
      </c>
      <c r="K48" s="5">
        <v>311701</v>
      </c>
      <c r="L48" s="5">
        <v>55313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99">
        <v>0</v>
      </c>
      <c r="U48" s="99"/>
      <c r="V48" s="99">
        <v>0</v>
      </c>
      <c r="W48" s="99"/>
    </row>
    <row r="49" spans="1:23" ht="22.5" customHeight="1" thickBot="1">
      <c r="A49" s="96"/>
      <c r="B49" s="96"/>
      <c r="C49" s="96"/>
      <c r="D49" s="98"/>
      <c r="E49" s="98"/>
      <c r="F49" s="23" t="s">
        <v>38</v>
      </c>
      <c r="G49" s="97">
        <v>0</v>
      </c>
      <c r="H49" s="97"/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97">
        <v>0</v>
      </c>
      <c r="U49" s="97"/>
      <c r="V49" s="97">
        <v>0</v>
      </c>
      <c r="W49" s="97"/>
    </row>
    <row r="50" spans="1:23" ht="22.5" customHeight="1" thickBot="1">
      <c r="A50" s="96"/>
      <c r="B50" s="96"/>
      <c r="C50" s="96"/>
      <c r="D50" s="98"/>
      <c r="E50" s="98"/>
      <c r="F50" s="23" t="s">
        <v>39</v>
      </c>
      <c r="G50" s="97">
        <v>2671</v>
      </c>
      <c r="H50" s="97"/>
      <c r="I50" s="4">
        <v>2671</v>
      </c>
      <c r="J50" s="4">
        <v>2671</v>
      </c>
      <c r="K50" s="4">
        <v>2671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97">
        <v>0</v>
      </c>
      <c r="U50" s="97"/>
      <c r="V50" s="97">
        <v>0</v>
      </c>
      <c r="W50" s="97"/>
    </row>
    <row r="51" spans="1:23" ht="22.5" customHeight="1">
      <c r="A51" s="96"/>
      <c r="B51" s="96"/>
      <c r="C51" s="96"/>
      <c r="D51" s="98"/>
      <c r="E51" s="98"/>
      <c r="F51" s="23" t="s">
        <v>40</v>
      </c>
      <c r="G51" s="97">
        <v>369685</v>
      </c>
      <c r="H51" s="97"/>
      <c r="I51" s="4">
        <v>369685</v>
      </c>
      <c r="J51" s="4">
        <v>369685</v>
      </c>
      <c r="K51" s="4">
        <v>314372</v>
      </c>
      <c r="L51" s="4">
        <v>55313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97">
        <v>0</v>
      </c>
      <c r="U51" s="97"/>
      <c r="V51" s="97">
        <v>0</v>
      </c>
      <c r="W51" s="97"/>
    </row>
    <row r="52" spans="1:23" ht="20.25" customHeight="1">
      <c r="A52" s="100">
        <v>854</v>
      </c>
      <c r="B52" s="100"/>
      <c r="C52" s="100"/>
      <c r="D52" s="104" t="s">
        <v>189</v>
      </c>
      <c r="E52" s="104"/>
      <c r="F52" s="23" t="s">
        <v>37</v>
      </c>
      <c r="G52" s="97">
        <v>8170216</v>
      </c>
      <c r="H52" s="97"/>
      <c r="I52" s="4">
        <v>8068936</v>
      </c>
      <c r="J52" s="4">
        <v>7808461</v>
      </c>
      <c r="K52" s="4">
        <v>6461600</v>
      </c>
      <c r="L52" s="4">
        <v>1346861</v>
      </c>
      <c r="M52" s="4">
        <v>0</v>
      </c>
      <c r="N52" s="4">
        <v>260475</v>
      </c>
      <c r="O52" s="4">
        <v>0</v>
      </c>
      <c r="P52" s="4">
        <v>0</v>
      </c>
      <c r="Q52" s="4">
        <v>0</v>
      </c>
      <c r="R52" s="4">
        <v>101280</v>
      </c>
      <c r="S52" s="4">
        <v>101280</v>
      </c>
      <c r="T52" s="97">
        <v>0</v>
      </c>
      <c r="U52" s="97"/>
      <c r="V52" s="97">
        <v>0</v>
      </c>
      <c r="W52" s="97"/>
    </row>
    <row r="53" spans="1:23" ht="20.25" customHeight="1">
      <c r="A53" s="100"/>
      <c r="B53" s="100"/>
      <c r="C53" s="100"/>
      <c r="D53" s="104"/>
      <c r="E53" s="104"/>
      <c r="F53" s="23" t="s">
        <v>38</v>
      </c>
      <c r="G53" s="97">
        <v>-27272</v>
      </c>
      <c r="H53" s="97"/>
      <c r="I53" s="4">
        <v>-27272</v>
      </c>
      <c r="J53" s="4">
        <v>-26399</v>
      </c>
      <c r="K53" s="4">
        <v>-8399</v>
      </c>
      <c r="L53" s="4">
        <v>-18000</v>
      </c>
      <c r="M53" s="4">
        <v>0</v>
      </c>
      <c r="N53" s="4">
        <v>-873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97">
        <v>0</v>
      </c>
      <c r="U53" s="97"/>
      <c r="V53" s="97">
        <v>0</v>
      </c>
      <c r="W53" s="97"/>
    </row>
    <row r="54" spans="1:23" ht="21.75" customHeight="1">
      <c r="A54" s="100"/>
      <c r="B54" s="100"/>
      <c r="C54" s="100"/>
      <c r="D54" s="104"/>
      <c r="E54" s="104"/>
      <c r="F54" s="23" t="s">
        <v>39</v>
      </c>
      <c r="G54" s="97">
        <v>27272</v>
      </c>
      <c r="H54" s="97"/>
      <c r="I54" s="4">
        <v>27272</v>
      </c>
      <c r="J54" s="4">
        <v>27272</v>
      </c>
      <c r="K54" s="4">
        <v>5782</v>
      </c>
      <c r="L54" s="4">
        <v>21490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97">
        <v>0</v>
      </c>
      <c r="U54" s="97"/>
      <c r="V54" s="97">
        <v>0</v>
      </c>
      <c r="W54" s="97"/>
    </row>
    <row r="55" spans="1:23" ht="19.5" customHeight="1" thickBot="1">
      <c r="A55" s="100"/>
      <c r="B55" s="100"/>
      <c r="C55" s="100"/>
      <c r="D55" s="104"/>
      <c r="E55" s="104"/>
      <c r="F55" s="23" t="s">
        <v>40</v>
      </c>
      <c r="G55" s="97">
        <v>8170216</v>
      </c>
      <c r="H55" s="97"/>
      <c r="I55" s="4">
        <v>8068936</v>
      </c>
      <c r="J55" s="4">
        <v>7809334</v>
      </c>
      <c r="K55" s="4">
        <v>6458983</v>
      </c>
      <c r="L55" s="4">
        <v>1350351</v>
      </c>
      <c r="M55" s="4">
        <v>0</v>
      </c>
      <c r="N55" s="4">
        <v>259602</v>
      </c>
      <c r="O55" s="4">
        <v>0</v>
      </c>
      <c r="P55" s="4">
        <v>0</v>
      </c>
      <c r="Q55" s="4">
        <v>0</v>
      </c>
      <c r="R55" s="4">
        <v>101280</v>
      </c>
      <c r="S55" s="4">
        <v>101280</v>
      </c>
      <c r="T55" s="97">
        <v>0</v>
      </c>
      <c r="U55" s="97"/>
      <c r="V55" s="97">
        <v>0</v>
      </c>
      <c r="W55" s="97"/>
    </row>
    <row r="56" spans="1:23" ht="21" customHeight="1" thickBot="1">
      <c r="A56" s="96"/>
      <c r="B56" s="96"/>
      <c r="C56" s="96">
        <v>85403</v>
      </c>
      <c r="D56" s="98" t="s">
        <v>190</v>
      </c>
      <c r="E56" s="98"/>
      <c r="F56" s="24" t="s">
        <v>37</v>
      </c>
      <c r="G56" s="99">
        <v>6170322</v>
      </c>
      <c r="H56" s="99"/>
      <c r="I56" s="5">
        <v>6069042</v>
      </c>
      <c r="J56" s="5">
        <v>5852522</v>
      </c>
      <c r="K56" s="5">
        <v>4815898</v>
      </c>
      <c r="L56" s="5">
        <v>1036624</v>
      </c>
      <c r="M56" s="5">
        <v>0</v>
      </c>
      <c r="N56" s="5">
        <v>216520</v>
      </c>
      <c r="O56" s="5">
        <v>0</v>
      </c>
      <c r="P56" s="5">
        <v>0</v>
      </c>
      <c r="Q56" s="5">
        <v>0</v>
      </c>
      <c r="R56" s="5">
        <v>101280</v>
      </c>
      <c r="S56" s="5">
        <v>101280</v>
      </c>
      <c r="T56" s="99">
        <v>0</v>
      </c>
      <c r="U56" s="99"/>
      <c r="V56" s="99">
        <v>0</v>
      </c>
      <c r="W56" s="99"/>
    </row>
    <row r="57" spans="1:23" ht="18" customHeight="1" thickBot="1">
      <c r="A57" s="96"/>
      <c r="B57" s="96"/>
      <c r="C57" s="96"/>
      <c r="D57" s="98"/>
      <c r="E57" s="98"/>
      <c r="F57" s="23" t="s">
        <v>38</v>
      </c>
      <c r="G57" s="97">
        <v>-7000</v>
      </c>
      <c r="H57" s="97"/>
      <c r="I57" s="4">
        <v>-7000</v>
      </c>
      <c r="J57" s="4">
        <v>-7000</v>
      </c>
      <c r="K57" s="4">
        <v>-7000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97">
        <v>0</v>
      </c>
      <c r="U57" s="97"/>
      <c r="V57" s="97">
        <v>0</v>
      </c>
      <c r="W57" s="97"/>
    </row>
    <row r="58" spans="1:23" ht="18.75" customHeight="1" thickBot="1">
      <c r="A58" s="96"/>
      <c r="B58" s="96"/>
      <c r="C58" s="96"/>
      <c r="D58" s="98"/>
      <c r="E58" s="98"/>
      <c r="F58" s="23" t="s">
        <v>39</v>
      </c>
      <c r="G58" s="97">
        <v>7000</v>
      </c>
      <c r="H58" s="97"/>
      <c r="I58" s="4">
        <v>7000</v>
      </c>
      <c r="J58" s="4">
        <v>7000</v>
      </c>
      <c r="K58" s="4">
        <v>0</v>
      </c>
      <c r="L58" s="4">
        <v>7000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97">
        <v>0</v>
      </c>
      <c r="U58" s="97"/>
      <c r="V58" s="97">
        <v>0</v>
      </c>
      <c r="W58" s="97"/>
    </row>
    <row r="59" spans="1:23" ht="19.5" customHeight="1" thickBot="1">
      <c r="A59" s="96"/>
      <c r="B59" s="96"/>
      <c r="C59" s="96"/>
      <c r="D59" s="98"/>
      <c r="E59" s="98"/>
      <c r="F59" s="23" t="s">
        <v>40</v>
      </c>
      <c r="G59" s="97">
        <v>6170322</v>
      </c>
      <c r="H59" s="97"/>
      <c r="I59" s="4">
        <v>6069042</v>
      </c>
      <c r="J59" s="4">
        <v>5852522</v>
      </c>
      <c r="K59" s="4">
        <v>4808898</v>
      </c>
      <c r="L59" s="4">
        <v>1043624</v>
      </c>
      <c r="M59" s="4">
        <v>0</v>
      </c>
      <c r="N59" s="4">
        <v>216520</v>
      </c>
      <c r="O59" s="4">
        <v>0</v>
      </c>
      <c r="P59" s="4">
        <v>0</v>
      </c>
      <c r="Q59" s="4">
        <v>0</v>
      </c>
      <c r="R59" s="4">
        <v>101280</v>
      </c>
      <c r="S59" s="4">
        <v>101280</v>
      </c>
      <c r="T59" s="97">
        <v>0</v>
      </c>
      <c r="U59" s="97"/>
      <c r="V59" s="97">
        <v>0</v>
      </c>
      <c r="W59" s="97"/>
    </row>
    <row r="60" spans="1:23" ht="19.5" customHeight="1" thickBot="1">
      <c r="A60" s="96"/>
      <c r="B60" s="96"/>
      <c r="C60" s="96">
        <v>85406</v>
      </c>
      <c r="D60" s="98" t="s">
        <v>191</v>
      </c>
      <c r="E60" s="98"/>
      <c r="F60" s="24" t="s">
        <v>37</v>
      </c>
      <c r="G60" s="99">
        <v>1264424</v>
      </c>
      <c r="H60" s="99"/>
      <c r="I60" s="5">
        <v>1264424</v>
      </c>
      <c r="J60" s="5">
        <v>1239469</v>
      </c>
      <c r="K60" s="5">
        <v>1068832</v>
      </c>
      <c r="L60" s="5">
        <v>170637</v>
      </c>
      <c r="M60" s="5">
        <v>0</v>
      </c>
      <c r="N60" s="5">
        <v>24955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99">
        <v>0</v>
      </c>
      <c r="U60" s="99"/>
      <c r="V60" s="99">
        <v>0</v>
      </c>
      <c r="W60" s="99"/>
    </row>
    <row r="61" spans="1:23" ht="18.75" customHeight="1" thickBot="1">
      <c r="A61" s="96"/>
      <c r="B61" s="96"/>
      <c r="C61" s="96"/>
      <c r="D61" s="98"/>
      <c r="E61" s="98"/>
      <c r="F61" s="23" t="s">
        <v>38</v>
      </c>
      <c r="G61" s="97">
        <v>-20272</v>
      </c>
      <c r="H61" s="97"/>
      <c r="I61" s="4">
        <v>-20272</v>
      </c>
      <c r="J61" s="4">
        <v>-19399</v>
      </c>
      <c r="K61" s="4">
        <v>-1399</v>
      </c>
      <c r="L61" s="4">
        <v>-18000</v>
      </c>
      <c r="M61" s="4">
        <v>0</v>
      </c>
      <c r="N61" s="4">
        <v>-873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97">
        <v>0</v>
      </c>
      <c r="U61" s="97"/>
      <c r="V61" s="97">
        <v>0</v>
      </c>
      <c r="W61" s="97"/>
    </row>
    <row r="62" spans="1:23" ht="18.75" customHeight="1" thickBot="1">
      <c r="A62" s="96"/>
      <c r="B62" s="96"/>
      <c r="C62" s="96"/>
      <c r="D62" s="98"/>
      <c r="E62" s="98"/>
      <c r="F62" s="23" t="s">
        <v>39</v>
      </c>
      <c r="G62" s="97">
        <v>20272</v>
      </c>
      <c r="H62" s="97"/>
      <c r="I62" s="4">
        <v>20272</v>
      </c>
      <c r="J62" s="4">
        <v>20272</v>
      </c>
      <c r="K62" s="4">
        <v>5782</v>
      </c>
      <c r="L62" s="4">
        <v>14490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97">
        <v>0</v>
      </c>
      <c r="U62" s="97"/>
      <c r="V62" s="97">
        <v>0</v>
      </c>
      <c r="W62" s="97"/>
    </row>
    <row r="63" spans="1:23" ht="18.75" customHeight="1">
      <c r="A63" s="96"/>
      <c r="B63" s="96"/>
      <c r="C63" s="96"/>
      <c r="D63" s="98"/>
      <c r="E63" s="98"/>
      <c r="F63" s="23" t="s">
        <v>40</v>
      </c>
      <c r="G63" s="97">
        <v>1264424</v>
      </c>
      <c r="H63" s="97"/>
      <c r="I63" s="4">
        <v>1264424</v>
      </c>
      <c r="J63" s="4">
        <v>1240342</v>
      </c>
      <c r="K63" s="4">
        <v>1073215</v>
      </c>
      <c r="L63" s="4">
        <v>167127</v>
      </c>
      <c r="M63" s="4">
        <v>0</v>
      </c>
      <c r="N63" s="4">
        <v>24082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97">
        <v>0</v>
      </c>
      <c r="U63" s="97"/>
      <c r="V63" s="97">
        <v>0</v>
      </c>
      <c r="W63" s="97"/>
    </row>
    <row r="64" spans="1:23" ht="21" customHeight="1">
      <c r="A64" s="105" t="s">
        <v>41</v>
      </c>
      <c r="B64" s="105"/>
      <c r="C64" s="105"/>
      <c r="D64" s="105"/>
      <c r="E64" s="105"/>
      <c r="F64" s="23" t="s">
        <v>37</v>
      </c>
      <c r="G64" s="106">
        <v>93313330</v>
      </c>
      <c r="H64" s="106"/>
      <c r="I64" s="6">
        <v>70889903</v>
      </c>
      <c r="J64" s="6">
        <v>64083355</v>
      </c>
      <c r="K64" s="6">
        <v>36357385</v>
      </c>
      <c r="L64" s="6">
        <v>27725970</v>
      </c>
      <c r="M64" s="6">
        <v>1734520</v>
      </c>
      <c r="N64" s="6">
        <v>2296410</v>
      </c>
      <c r="O64" s="6">
        <v>2615179</v>
      </c>
      <c r="P64" s="6">
        <v>118670</v>
      </c>
      <c r="Q64" s="6">
        <v>41769</v>
      </c>
      <c r="R64" s="6">
        <v>22423427</v>
      </c>
      <c r="S64" s="6">
        <v>21823427</v>
      </c>
      <c r="T64" s="106">
        <v>14354945</v>
      </c>
      <c r="U64" s="106"/>
      <c r="V64" s="106">
        <v>600000</v>
      </c>
      <c r="W64" s="106"/>
    </row>
    <row r="65" spans="1:23" ht="21.75" customHeight="1">
      <c r="A65" s="105"/>
      <c r="B65" s="105"/>
      <c r="C65" s="105"/>
      <c r="D65" s="105"/>
      <c r="E65" s="105"/>
      <c r="F65" s="23" t="s">
        <v>38</v>
      </c>
      <c r="G65" s="106">
        <v>-113947</v>
      </c>
      <c r="H65" s="106"/>
      <c r="I65" s="6">
        <v>-113947</v>
      </c>
      <c r="J65" s="6">
        <v>-113074</v>
      </c>
      <c r="K65" s="6">
        <v>-31874</v>
      </c>
      <c r="L65" s="6">
        <v>-81200</v>
      </c>
      <c r="M65" s="6">
        <v>0</v>
      </c>
      <c r="N65" s="6">
        <v>-873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106">
        <v>0</v>
      </c>
      <c r="U65" s="106"/>
      <c r="V65" s="106">
        <v>0</v>
      </c>
      <c r="W65" s="106"/>
    </row>
    <row r="66" spans="1:23" ht="19.5" customHeight="1">
      <c r="A66" s="105"/>
      <c r="B66" s="105"/>
      <c r="C66" s="105"/>
      <c r="D66" s="105"/>
      <c r="E66" s="105"/>
      <c r="F66" s="23" t="s">
        <v>39</v>
      </c>
      <c r="G66" s="106">
        <v>128248</v>
      </c>
      <c r="H66" s="106"/>
      <c r="I66" s="6">
        <v>56773</v>
      </c>
      <c r="J66" s="6">
        <v>55573</v>
      </c>
      <c r="K66" s="6">
        <v>22083</v>
      </c>
      <c r="L66" s="6">
        <v>33490</v>
      </c>
      <c r="M66" s="6">
        <v>0</v>
      </c>
      <c r="N66" s="6">
        <v>1200</v>
      </c>
      <c r="O66" s="6">
        <v>0</v>
      </c>
      <c r="P66" s="6">
        <v>0</v>
      </c>
      <c r="Q66" s="6">
        <v>0</v>
      </c>
      <c r="R66" s="6">
        <v>71475</v>
      </c>
      <c r="S66" s="6">
        <v>71475</v>
      </c>
      <c r="T66" s="106">
        <v>0</v>
      </c>
      <c r="U66" s="106"/>
      <c r="V66" s="106">
        <v>0</v>
      </c>
      <c r="W66" s="106"/>
    </row>
    <row r="67" spans="1:23" ht="20.25" customHeight="1">
      <c r="A67" s="105"/>
      <c r="B67" s="105"/>
      <c r="C67" s="105"/>
      <c r="D67" s="105"/>
      <c r="E67" s="105"/>
      <c r="F67" s="23" t="s">
        <v>40</v>
      </c>
      <c r="G67" s="106">
        <v>93327631</v>
      </c>
      <c r="H67" s="106"/>
      <c r="I67" s="6">
        <v>70832729</v>
      </c>
      <c r="J67" s="6">
        <v>64025854</v>
      </c>
      <c r="K67" s="6">
        <v>36347594</v>
      </c>
      <c r="L67" s="6">
        <v>27678260</v>
      </c>
      <c r="M67" s="6">
        <v>1734520</v>
      </c>
      <c r="N67" s="6">
        <v>2296737</v>
      </c>
      <c r="O67" s="6">
        <v>2615179</v>
      </c>
      <c r="P67" s="6">
        <v>118670</v>
      </c>
      <c r="Q67" s="6">
        <v>41769</v>
      </c>
      <c r="R67" s="6">
        <v>22494902</v>
      </c>
      <c r="S67" s="6">
        <v>21894902</v>
      </c>
      <c r="T67" s="106">
        <v>14354945</v>
      </c>
      <c r="U67" s="106"/>
      <c r="V67" s="106">
        <v>600000</v>
      </c>
      <c r="W67" s="106"/>
    </row>
  </sheetData>
  <sheetProtection/>
  <mergeCells count="237">
    <mergeCell ref="T65:U65"/>
    <mergeCell ref="V65:W65"/>
    <mergeCell ref="G66:H66"/>
    <mergeCell ref="T66:U66"/>
    <mergeCell ref="V66:W66"/>
    <mergeCell ref="G67:H67"/>
    <mergeCell ref="T67:U67"/>
    <mergeCell ref="V67:W67"/>
    <mergeCell ref="T62:U62"/>
    <mergeCell ref="V62:W62"/>
    <mergeCell ref="G63:H63"/>
    <mergeCell ref="T63:U63"/>
    <mergeCell ref="V63:W63"/>
    <mergeCell ref="A64:E67"/>
    <mergeCell ref="G64:H64"/>
    <mergeCell ref="T64:U64"/>
    <mergeCell ref="V64:W64"/>
    <mergeCell ref="G65:H65"/>
    <mergeCell ref="A60:B63"/>
    <mergeCell ref="C60:C63"/>
    <mergeCell ref="D60:E63"/>
    <mergeCell ref="G60:H60"/>
    <mergeCell ref="T60:U60"/>
    <mergeCell ref="V60:W60"/>
    <mergeCell ref="G61:H61"/>
    <mergeCell ref="T61:U61"/>
    <mergeCell ref="V61:W61"/>
    <mergeCell ref="G62:H62"/>
    <mergeCell ref="G58:H58"/>
    <mergeCell ref="T58:U58"/>
    <mergeCell ref="V58:W58"/>
    <mergeCell ref="G59:H59"/>
    <mergeCell ref="T59:U59"/>
    <mergeCell ref="V59:W59"/>
    <mergeCell ref="G56:H56"/>
    <mergeCell ref="T56:U56"/>
    <mergeCell ref="V56:W56"/>
    <mergeCell ref="G57:H57"/>
    <mergeCell ref="T57:U57"/>
    <mergeCell ref="V57:W57"/>
    <mergeCell ref="A52:B55"/>
    <mergeCell ref="C52:C55"/>
    <mergeCell ref="D52:E55"/>
    <mergeCell ref="A56:B59"/>
    <mergeCell ref="C56:C59"/>
    <mergeCell ref="D56:E59"/>
    <mergeCell ref="V51:W51"/>
    <mergeCell ref="G49:H49"/>
    <mergeCell ref="T49:U49"/>
    <mergeCell ref="V49:W49"/>
    <mergeCell ref="G50:H50"/>
    <mergeCell ref="T50:U50"/>
    <mergeCell ref="V50:W50"/>
    <mergeCell ref="T46:U46"/>
    <mergeCell ref="V46:W46"/>
    <mergeCell ref="G47:H47"/>
    <mergeCell ref="T47:U47"/>
    <mergeCell ref="V47:W47"/>
    <mergeCell ref="G48:H48"/>
    <mergeCell ref="T48:U48"/>
    <mergeCell ref="V48:W48"/>
    <mergeCell ref="A44:B47"/>
    <mergeCell ref="C44:C47"/>
    <mergeCell ref="D44:E47"/>
    <mergeCell ref="G44:H44"/>
    <mergeCell ref="T44:U44"/>
    <mergeCell ref="V44:W44"/>
    <mergeCell ref="G45:H45"/>
    <mergeCell ref="T45:U45"/>
    <mergeCell ref="V45:W45"/>
    <mergeCell ref="G46:H46"/>
    <mergeCell ref="T41:U41"/>
    <mergeCell ref="V41:W41"/>
    <mergeCell ref="G42:H42"/>
    <mergeCell ref="T42:U42"/>
    <mergeCell ref="V42:W42"/>
    <mergeCell ref="G43:H43"/>
    <mergeCell ref="T43:U43"/>
    <mergeCell ref="V43:W43"/>
    <mergeCell ref="G39:H39"/>
    <mergeCell ref="T39:U39"/>
    <mergeCell ref="V39:W39"/>
    <mergeCell ref="A40:B43"/>
    <mergeCell ref="C40:C43"/>
    <mergeCell ref="D40:E43"/>
    <mergeCell ref="G40:H40"/>
    <mergeCell ref="T40:U40"/>
    <mergeCell ref="V40:W40"/>
    <mergeCell ref="G41:H41"/>
    <mergeCell ref="V36:W36"/>
    <mergeCell ref="G37:H37"/>
    <mergeCell ref="T37:U37"/>
    <mergeCell ref="V37:W37"/>
    <mergeCell ref="G38:H38"/>
    <mergeCell ref="T38:U38"/>
    <mergeCell ref="V38:W38"/>
    <mergeCell ref="T34:U34"/>
    <mergeCell ref="V34:W34"/>
    <mergeCell ref="G35:H35"/>
    <mergeCell ref="T35:U35"/>
    <mergeCell ref="V35:W35"/>
    <mergeCell ref="A36:B39"/>
    <mergeCell ref="C36:C39"/>
    <mergeCell ref="D36:E39"/>
    <mergeCell ref="G36:H36"/>
    <mergeCell ref="T36:U36"/>
    <mergeCell ref="A32:B35"/>
    <mergeCell ref="C32:C35"/>
    <mergeCell ref="D32:E35"/>
    <mergeCell ref="G32:H32"/>
    <mergeCell ref="T32:U32"/>
    <mergeCell ref="V32:W32"/>
    <mergeCell ref="G33:H33"/>
    <mergeCell ref="T33:U33"/>
    <mergeCell ref="V33:W33"/>
    <mergeCell ref="G34:H34"/>
    <mergeCell ref="T29:U29"/>
    <mergeCell ref="V29:W29"/>
    <mergeCell ref="G30:H30"/>
    <mergeCell ref="T30:U30"/>
    <mergeCell ref="V30:W30"/>
    <mergeCell ref="G31:H31"/>
    <mergeCell ref="T31:U31"/>
    <mergeCell ref="V31:W31"/>
    <mergeCell ref="V26:W26"/>
    <mergeCell ref="T27:U27"/>
    <mergeCell ref="V27:W27"/>
    <mergeCell ref="A28:B31"/>
    <mergeCell ref="C28:C31"/>
    <mergeCell ref="D28:E31"/>
    <mergeCell ref="G28:H28"/>
    <mergeCell ref="T28:U28"/>
    <mergeCell ref="V28:W28"/>
    <mergeCell ref="G29:H29"/>
    <mergeCell ref="G24:H24"/>
    <mergeCell ref="G27:H27"/>
    <mergeCell ref="A12:B15"/>
    <mergeCell ref="T24:U24"/>
    <mergeCell ref="V24:W24"/>
    <mergeCell ref="G25:H25"/>
    <mergeCell ref="T25:U25"/>
    <mergeCell ref="V25:W25"/>
    <mergeCell ref="G26:H26"/>
    <mergeCell ref="T26:U26"/>
    <mergeCell ref="A20:B23"/>
    <mergeCell ref="C20:C23"/>
    <mergeCell ref="D20:E23"/>
    <mergeCell ref="A24:B27"/>
    <mergeCell ref="C24:C27"/>
    <mergeCell ref="D24:E27"/>
    <mergeCell ref="T11:U11"/>
    <mergeCell ref="A11:B11"/>
    <mergeCell ref="D11:F11"/>
    <mergeCell ref="Q8:Q10"/>
    <mergeCell ref="R6:R10"/>
    <mergeCell ref="S6:W6"/>
    <mergeCell ref="A16:B19"/>
    <mergeCell ref="C16:C19"/>
    <mergeCell ref="D16:E19"/>
    <mergeCell ref="V7:W10"/>
    <mergeCell ref="J8:J10"/>
    <mergeCell ref="K8:L9"/>
    <mergeCell ref="M8:M10"/>
    <mergeCell ref="N8:N10"/>
    <mergeCell ref="S7:S10"/>
    <mergeCell ref="V11:W11"/>
    <mergeCell ref="B3:D3"/>
    <mergeCell ref="E3:G3"/>
    <mergeCell ref="H3:X3"/>
    <mergeCell ref="C12:C15"/>
    <mergeCell ref="D12:E15"/>
    <mergeCell ref="A5:B10"/>
    <mergeCell ref="C5:C10"/>
    <mergeCell ref="D5:F10"/>
    <mergeCell ref="G12:H12"/>
    <mergeCell ref="T12:U12"/>
    <mergeCell ref="V12:W12"/>
    <mergeCell ref="G5:H10"/>
    <mergeCell ref="I5:W5"/>
    <mergeCell ref="I6:I10"/>
    <mergeCell ref="J6:Q7"/>
    <mergeCell ref="O8:O10"/>
    <mergeCell ref="P8:P10"/>
    <mergeCell ref="T9:U10"/>
    <mergeCell ref="T7:U8"/>
    <mergeCell ref="G11:H11"/>
    <mergeCell ref="G13:H13"/>
    <mergeCell ref="T13:U13"/>
    <mergeCell ref="V13:W13"/>
    <mergeCell ref="G14:H14"/>
    <mergeCell ref="T14:U14"/>
    <mergeCell ref="V14:W14"/>
    <mergeCell ref="G15:H15"/>
    <mergeCell ref="T15:U15"/>
    <mergeCell ref="V15:W15"/>
    <mergeCell ref="G16:H16"/>
    <mergeCell ref="T16:U16"/>
    <mergeCell ref="V16:W16"/>
    <mergeCell ref="G17:H17"/>
    <mergeCell ref="T17:U17"/>
    <mergeCell ref="V17:W17"/>
    <mergeCell ref="G18:H18"/>
    <mergeCell ref="T18:U18"/>
    <mergeCell ref="V18:W18"/>
    <mergeCell ref="G19:H19"/>
    <mergeCell ref="T19:U19"/>
    <mergeCell ref="V19:W19"/>
    <mergeCell ref="G20:H20"/>
    <mergeCell ref="T20:U20"/>
    <mergeCell ref="V20:W20"/>
    <mergeCell ref="G23:H23"/>
    <mergeCell ref="T23:U23"/>
    <mergeCell ref="V23:W23"/>
    <mergeCell ref="A1:X2"/>
    <mergeCell ref="G21:H21"/>
    <mergeCell ref="T21:U21"/>
    <mergeCell ref="V21:W21"/>
    <mergeCell ref="G22:H22"/>
    <mergeCell ref="T22:U22"/>
    <mergeCell ref="V22:W22"/>
    <mergeCell ref="D48:E51"/>
    <mergeCell ref="G52:H52"/>
    <mergeCell ref="T52:U52"/>
    <mergeCell ref="G55:H55"/>
    <mergeCell ref="T55:U55"/>
    <mergeCell ref="G51:H51"/>
    <mergeCell ref="T51:U51"/>
    <mergeCell ref="A48:B51"/>
    <mergeCell ref="C48:C51"/>
    <mergeCell ref="V55:W55"/>
    <mergeCell ref="V52:W52"/>
    <mergeCell ref="G53:H53"/>
    <mergeCell ref="T53:U53"/>
    <mergeCell ref="V53:W53"/>
    <mergeCell ref="G54:H54"/>
    <mergeCell ref="T54:U54"/>
    <mergeCell ref="V54:W54"/>
  </mergeCells>
  <printOptions horizontalCentered="1"/>
  <pageMargins left="0.7086614173228347" right="0.7086614173228347" top="0.8661417322834646" bottom="0.4724409448818898" header="0.31496062992125984" footer="0.31496062992125984"/>
  <pageSetup horizontalDpi="600" verticalDpi="600" orientation="landscape" paperSize="9" scale="73" r:id="rId1"/>
  <headerFooter>
    <oddHeader>&amp;R
Załącznik nr &amp;A
do uchwały Zarządu Powiatu w Opatowie Nr 123.61.2014
z dnia 4 listopada 2014 r. 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L40"/>
  <sheetViews>
    <sheetView zoomScale="75" zoomScaleNormal="75" workbookViewId="0" topLeftCell="A4">
      <pane ySplit="2130" topLeftCell="A1" activePane="bottomLeft" state="split"/>
      <selection pane="topLeft" activeCell="F6" sqref="F6:F9"/>
      <selection pane="bottomLeft" activeCell="AA2" sqref="AA2"/>
    </sheetView>
  </sheetViews>
  <sheetFormatPr defaultColWidth="9.33203125" defaultRowHeight="12.75"/>
  <cols>
    <col min="1" max="1" width="6.5" style="7" customWidth="1"/>
    <col min="2" max="2" width="8" style="7" customWidth="1"/>
    <col min="3" max="3" width="9" style="7" customWidth="1"/>
    <col min="4" max="4" width="29.16015625" style="7" customWidth="1"/>
    <col min="5" max="5" width="16.33203125" style="7" customWidth="1"/>
    <col min="6" max="6" width="16.66015625" style="7" customWidth="1"/>
    <col min="7" max="7" width="16.33203125" style="7" customWidth="1"/>
    <col min="8" max="8" width="11.83203125" style="7" customWidth="1"/>
    <col min="9" max="9" width="15.33203125" style="7" customWidth="1"/>
    <col min="10" max="10" width="12.83203125" style="7" customWidth="1"/>
    <col min="11" max="11" width="19.83203125" style="7" customWidth="1"/>
    <col min="12" max="12" width="9.33203125" style="7" customWidth="1"/>
    <col min="13" max="13" width="8.83203125" style="7" customWidth="1"/>
    <col min="14" max="15" width="9.33203125" style="7" hidden="1" customWidth="1"/>
    <col min="16" max="16384" width="9.33203125" style="7" customWidth="1"/>
  </cols>
  <sheetData>
    <row r="1" spans="9:12" ht="42" customHeight="1">
      <c r="I1" s="107" t="s">
        <v>193</v>
      </c>
      <c r="J1" s="107"/>
      <c r="K1" s="107"/>
      <c r="L1" s="14"/>
    </row>
    <row r="2" spans="1:11" ht="18">
      <c r="A2" s="116" t="s">
        <v>115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ht="10.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13" t="s">
        <v>43</v>
      </c>
    </row>
    <row r="4" spans="1:11" s="12" customFormat="1" ht="19.5" customHeight="1">
      <c r="A4" s="117" t="s">
        <v>114</v>
      </c>
      <c r="B4" s="117" t="s">
        <v>0</v>
      </c>
      <c r="C4" s="117" t="s">
        <v>113</v>
      </c>
      <c r="D4" s="118" t="s">
        <v>112</v>
      </c>
      <c r="E4" s="118" t="s">
        <v>111</v>
      </c>
      <c r="F4" s="118"/>
      <c r="G4" s="118"/>
      <c r="H4" s="118"/>
      <c r="I4" s="118"/>
      <c r="J4" s="118"/>
      <c r="K4" s="118" t="s">
        <v>110</v>
      </c>
    </row>
    <row r="5" spans="1:11" s="12" customFormat="1" ht="19.5" customHeight="1">
      <c r="A5" s="117"/>
      <c r="B5" s="117"/>
      <c r="C5" s="117"/>
      <c r="D5" s="118"/>
      <c r="E5" s="118" t="s">
        <v>109</v>
      </c>
      <c r="F5" s="118" t="s">
        <v>108</v>
      </c>
      <c r="G5" s="118"/>
      <c r="H5" s="118"/>
      <c r="I5" s="118"/>
      <c r="J5" s="118"/>
      <c r="K5" s="118"/>
    </row>
    <row r="6" spans="1:11" s="12" customFormat="1" ht="19.5" customHeight="1">
      <c r="A6" s="117"/>
      <c r="B6" s="117"/>
      <c r="C6" s="117"/>
      <c r="D6" s="118"/>
      <c r="E6" s="118"/>
      <c r="F6" s="108" t="s">
        <v>107</v>
      </c>
      <c r="G6" s="111" t="s">
        <v>106</v>
      </c>
      <c r="H6" s="43" t="s">
        <v>28</v>
      </c>
      <c r="I6" s="108" t="s">
        <v>105</v>
      </c>
      <c r="J6" s="111" t="s">
        <v>104</v>
      </c>
      <c r="K6" s="118"/>
    </row>
    <row r="7" spans="1:11" s="12" customFormat="1" ht="29.25" customHeight="1">
      <c r="A7" s="117"/>
      <c r="B7" s="117"/>
      <c r="C7" s="117"/>
      <c r="D7" s="118"/>
      <c r="E7" s="118"/>
      <c r="F7" s="109"/>
      <c r="G7" s="109"/>
      <c r="H7" s="112" t="s">
        <v>103</v>
      </c>
      <c r="I7" s="109"/>
      <c r="J7" s="109"/>
      <c r="K7" s="118"/>
    </row>
    <row r="8" spans="1:11" s="12" customFormat="1" ht="19.5" customHeight="1">
      <c r="A8" s="117"/>
      <c r="B8" s="117"/>
      <c r="C8" s="117"/>
      <c r="D8" s="118"/>
      <c r="E8" s="118"/>
      <c r="F8" s="109"/>
      <c r="G8" s="109"/>
      <c r="H8" s="112"/>
      <c r="I8" s="109"/>
      <c r="J8" s="109"/>
      <c r="K8" s="118"/>
    </row>
    <row r="9" spans="1:11" s="12" customFormat="1" ht="29.25" customHeight="1">
      <c r="A9" s="117"/>
      <c r="B9" s="117"/>
      <c r="C9" s="117"/>
      <c r="D9" s="118"/>
      <c r="E9" s="118"/>
      <c r="F9" s="110"/>
      <c r="G9" s="110"/>
      <c r="H9" s="112"/>
      <c r="I9" s="110"/>
      <c r="J9" s="110"/>
      <c r="K9" s="118"/>
    </row>
    <row r="10" spans="1:11" ht="16.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</row>
    <row r="11" spans="1:11" ht="84" customHeight="1">
      <c r="A11" s="11" t="s">
        <v>102</v>
      </c>
      <c r="B11" s="11">
        <v>600</v>
      </c>
      <c r="C11" s="11">
        <v>60014</v>
      </c>
      <c r="D11" s="35" t="s">
        <v>99</v>
      </c>
      <c r="E11" s="34">
        <v>2103747</v>
      </c>
      <c r="F11" s="34">
        <v>1070939</v>
      </c>
      <c r="G11" s="34">
        <v>0</v>
      </c>
      <c r="H11" s="34">
        <v>0</v>
      </c>
      <c r="I11" s="35" t="s">
        <v>98</v>
      </c>
      <c r="J11" s="36">
        <v>0</v>
      </c>
      <c r="K11" s="30" t="s">
        <v>57</v>
      </c>
    </row>
    <row r="12" spans="1:11" ht="81" customHeight="1">
      <c r="A12" s="11" t="s">
        <v>101</v>
      </c>
      <c r="B12" s="11">
        <v>600</v>
      </c>
      <c r="C12" s="11">
        <v>60014</v>
      </c>
      <c r="D12" s="35" t="s">
        <v>96</v>
      </c>
      <c r="E12" s="34">
        <v>120000</v>
      </c>
      <c r="F12" s="34">
        <v>120000</v>
      </c>
      <c r="G12" s="34">
        <v>0</v>
      </c>
      <c r="H12" s="34">
        <v>0</v>
      </c>
      <c r="I12" s="35" t="s">
        <v>95</v>
      </c>
      <c r="J12" s="36">
        <v>0</v>
      </c>
      <c r="K12" s="30" t="s">
        <v>57</v>
      </c>
    </row>
    <row r="13" spans="1:11" ht="63" customHeight="1">
      <c r="A13" s="11" t="s">
        <v>100</v>
      </c>
      <c r="B13" s="11">
        <v>801</v>
      </c>
      <c r="C13" s="11">
        <v>80195</v>
      </c>
      <c r="D13" s="32" t="s">
        <v>93</v>
      </c>
      <c r="E13" s="33">
        <v>36700</v>
      </c>
      <c r="F13" s="33">
        <v>36700</v>
      </c>
      <c r="G13" s="33">
        <v>0</v>
      </c>
      <c r="H13" s="33">
        <v>0</v>
      </c>
      <c r="I13" s="32" t="s">
        <v>75</v>
      </c>
      <c r="J13" s="31">
        <v>0</v>
      </c>
      <c r="K13" s="30" t="s">
        <v>92</v>
      </c>
    </row>
    <row r="14" spans="1:11" ht="107.25" customHeight="1">
      <c r="A14" s="11" t="s">
        <v>97</v>
      </c>
      <c r="B14" s="11">
        <v>700</v>
      </c>
      <c r="C14" s="11">
        <v>70005</v>
      </c>
      <c r="D14" s="37" t="s">
        <v>90</v>
      </c>
      <c r="E14" s="34">
        <v>15000</v>
      </c>
      <c r="F14" s="34">
        <v>15000</v>
      </c>
      <c r="G14" s="34">
        <v>0</v>
      </c>
      <c r="H14" s="34">
        <v>0</v>
      </c>
      <c r="I14" s="35" t="s">
        <v>84</v>
      </c>
      <c r="J14" s="36">
        <v>0</v>
      </c>
      <c r="K14" s="30" t="s">
        <v>83</v>
      </c>
    </row>
    <row r="15" spans="1:11" ht="62.25" customHeight="1">
      <c r="A15" s="11" t="s">
        <v>94</v>
      </c>
      <c r="B15" s="11">
        <v>700</v>
      </c>
      <c r="C15" s="11">
        <v>70005</v>
      </c>
      <c r="D15" s="35" t="s">
        <v>88</v>
      </c>
      <c r="E15" s="34">
        <v>50000</v>
      </c>
      <c r="F15" s="34">
        <v>50000</v>
      </c>
      <c r="G15" s="34">
        <v>0</v>
      </c>
      <c r="H15" s="34">
        <v>0</v>
      </c>
      <c r="I15" s="35" t="s">
        <v>84</v>
      </c>
      <c r="J15" s="36">
        <v>0</v>
      </c>
      <c r="K15" s="30" t="s">
        <v>83</v>
      </c>
    </row>
    <row r="16" spans="1:11" ht="66" customHeight="1">
      <c r="A16" s="11" t="s">
        <v>91</v>
      </c>
      <c r="B16" s="11">
        <v>754</v>
      </c>
      <c r="C16" s="11">
        <v>75478</v>
      </c>
      <c r="D16" s="35" t="s">
        <v>117</v>
      </c>
      <c r="E16" s="34">
        <v>4900</v>
      </c>
      <c r="F16" s="34">
        <v>0</v>
      </c>
      <c r="G16" s="34">
        <v>0</v>
      </c>
      <c r="H16" s="34">
        <v>0</v>
      </c>
      <c r="I16" s="35" t="s">
        <v>129</v>
      </c>
      <c r="J16" s="36">
        <v>0</v>
      </c>
      <c r="K16" s="30" t="s">
        <v>118</v>
      </c>
    </row>
    <row r="17" spans="1:11" ht="66" customHeight="1">
      <c r="A17" s="11" t="s">
        <v>89</v>
      </c>
      <c r="B17" s="11">
        <v>754</v>
      </c>
      <c r="C17" s="11">
        <v>75411</v>
      </c>
      <c r="D17" s="35" t="s">
        <v>132</v>
      </c>
      <c r="E17" s="34">
        <v>14040</v>
      </c>
      <c r="F17" s="34">
        <v>0</v>
      </c>
      <c r="G17" s="34">
        <v>0</v>
      </c>
      <c r="H17" s="34">
        <v>0</v>
      </c>
      <c r="I17" s="35" t="s">
        <v>131</v>
      </c>
      <c r="J17" s="36">
        <v>0</v>
      </c>
      <c r="K17" s="30" t="s">
        <v>118</v>
      </c>
    </row>
    <row r="18" spans="1:11" ht="84.75" customHeight="1">
      <c r="A18" s="11" t="s">
        <v>87</v>
      </c>
      <c r="B18" s="11">
        <v>754</v>
      </c>
      <c r="C18" s="11">
        <v>75411</v>
      </c>
      <c r="D18" s="79" t="s">
        <v>192</v>
      </c>
      <c r="E18" s="34">
        <v>71475</v>
      </c>
      <c r="F18" s="34">
        <v>0</v>
      </c>
      <c r="G18" s="34">
        <v>0</v>
      </c>
      <c r="H18" s="34">
        <v>0</v>
      </c>
      <c r="I18" s="35" t="s">
        <v>149</v>
      </c>
      <c r="J18" s="36">
        <v>0</v>
      </c>
      <c r="K18" s="30" t="s">
        <v>118</v>
      </c>
    </row>
    <row r="19" spans="1:11" ht="63" customHeight="1">
      <c r="A19" s="11" t="s">
        <v>82</v>
      </c>
      <c r="B19" s="11">
        <v>851</v>
      </c>
      <c r="C19" s="11">
        <v>85195</v>
      </c>
      <c r="D19" s="35" t="s">
        <v>86</v>
      </c>
      <c r="E19" s="34">
        <v>174581</v>
      </c>
      <c r="F19" s="34">
        <v>174581</v>
      </c>
      <c r="G19" s="34" t="s">
        <v>85</v>
      </c>
      <c r="H19" s="34">
        <v>0</v>
      </c>
      <c r="I19" s="35" t="s">
        <v>84</v>
      </c>
      <c r="J19" s="36">
        <v>0</v>
      </c>
      <c r="K19" s="30" t="s">
        <v>83</v>
      </c>
    </row>
    <row r="20" spans="1:11" ht="63" customHeight="1">
      <c r="A20" s="42" t="s">
        <v>80</v>
      </c>
      <c r="B20" s="42">
        <v>851</v>
      </c>
      <c r="C20" s="42">
        <v>85195</v>
      </c>
      <c r="D20" s="40" t="s">
        <v>130</v>
      </c>
      <c r="E20" s="41">
        <v>600000</v>
      </c>
      <c r="F20" s="41">
        <v>600000</v>
      </c>
      <c r="G20" s="41">
        <v>0</v>
      </c>
      <c r="H20" s="41">
        <v>0</v>
      </c>
      <c r="I20" s="40" t="s">
        <v>84</v>
      </c>
      <c r="J20" s="39">
        <v>0</v>
      </c>
      <c r="K20" s="38" t="s">
        <v>83</v>
      </c>
    </row>
    <row r="21" spans="1:11" ht="65.25" customHeight="1">
      <c r="A21" s="11" t="s">
        <v>77</v>
      </c>
      <c r="B21" s="11">
        <v>852</v>
      </c>
      <c r="C21" s="11">
        <v>85202</v>
      </c>
      <c r="D21" s="37" t="s">
        <v>81</v>
      </c>
      <c r="E21" s="34">
        <v>20000</v>
      </c>
      <c r="F21" s="34">
        <v>20000</v>
      </c>
      <c r="G21" s="34">
        <v>0</v>
      </c>
      <c r="H21" s="34">
        <v>0</v>
      </c>
      <c r="I21" s="35" t="s">
        <v>75</v>
      </c>
      <c r="J21" s="36">
        <v>0</v>
      </c>
      <c r="K21" s="30" t="s">
        <v>78</v>
      </c>
    </row>
    <row r="22" spans="1:11" ht="63.75" customHeight="1">
      <c r="A22" s="11" t="s">
        <v>73</v>
      </c>
      <c r="B22" s="11">
        <v>852</v>
      </c>
      <c r="C22" s="11">
        <v>85202</v>
      </c>
      <c r="D22" s="35" t="s">
        <v>79</v>
      </c>
      <c r="E22" s="34">
        <v>51963</v>
      </c>
      <c r="F22" s="34">
        <v>51963</v>
      </c>
      <c r="G22" s="34">
        <v>0</v>
      </c>
      <c r="H22" s="34">
        <v>0</v>
      </c>
      <c r="I22" s="35" t="s">
        <v>75</v>
      </c>
      <c r="J22" s="36">
        <v>0</v>
      </c>
      <c r="K22" s="30" t="s">
        <v>78</v>
      </c>
    </row>
    <row r="23" spans="1:11" ht="61.5" customHeight="1">
      <c r="A23" s="11" t="s">
        <v>71</v>
      </c>
      <c r="B23" s="11">
        <v>852</v>
      </c>
      <c r="C23" s="11">
        <v>85202</v>
      </c>
      <c r="D23" s="35" t="s">
        <v>76</v>
      </c>
      <c r="E23" s="34">
        <v>50558</v>
      </c>
      <c r="F23" s="34">
        <v>50558</v>
      </c>
      <c r="G23" s="34">
        <v>0</v>
      </c>
      <c r="H23" s="34">
        <v>0</v>
      </c>
      <c r="I23" s="35" t="s">
        <v>75</v>
      </c>
      <c r="J23" s="36">
        <v>0</v>
      </c>
      <c r="K23" s="30" t="s">
        <v>74</v>
      </c>
    </row>
    <row r="24" spans="1:11" ht="66" customHeight="1">
      <c r="A24" s="11" t="s">
        <v>69</v>
      </c>
      <c r="B24" s="11">
        <v>854</v>
      </c>
      <c r="C24" s="11">
        <v>85403</v>
      </c>
      <c r="D24" s="35" t="s">
        <v>72</v>
      </c>
      <c r="E24" s="34">
        <v>6000</v>
      </c>
      <c r="F24" s="34">
        <v>6000</v>
      </c>
      <c r="G24" s="34">
        <v>0</v>
      </c>
      <c r="H24" s="34">
        <v>0</v>
      </c>
      <c r="I24" s="35" t="s">
        <v>65</v>
      </c>
      <c r="J24" s="36">
        <v>0</v>
      </c>
      <c r="K24" s="30" t="s">
        <v>64</v>
      </c>
    </row>
    <row r="25" spans="1:11" ht="66" customHeight="1">
      <c r="A25" s="11" t="s">
        <v>67</v>
      </c>
      <c r="B25" s="11">
        <v>854</v>
      </c>
      <c r="C25" s="11">
        <v>85403</v>
      </c>
      <c r="D25" s="32" t="s">
        <v>70</v>
      </c>
      <c r="E25" s="33">
        <v>11000</v>
      </c>
      <c r="F25" s="33">
        <v>11000</v>
      </c>
      <c r="G25" s="33">
        <v>0</v>
      </c>
      <c r="H25" s="33">
        <v>0</v>
      </c>
      <c r="I25" s="32" t="s">
        <v>65</v>
      </c>
      <c r="J25" s="31">
        <v>0</v>
      </c>
      <c r="K25" s="30" t="s">
        <v>64</v>
      </c>
    </row>
    <row r="26" spans="1:11" ht="66" customHeight="1">
      <c r="A26" s="11" t="s">
        <v>63</v>
      </c>
      <c r="B26" s="11">
        <v>854</v>
      </c>
      <c r="C26" s="11">
        <v>85403</v>
      </c>
      <c r="D26" s="35" t="s">
        <v>68</v>
      </c>
      <c r="E26" s="34">
        <v>44280</v>
      </c>
      <c r="F26" s="34">
        <v>44280</v>
      </c>
      <c r="G26" s="33">
        <v>0</v>
      </c>
      <c r="H26" s="33">
        <v>0</v>
      </c>
      <c r="I26" s="32" t="s">
        <v>65</v>
      </c>
      <c r="J26" s="31">
        <v>0</v>
      </c>
      <c r="K26" s="30" t="s">
        <v>64</v>
      </c>
    </row>
    <row r="27" spans="1:11" ht="66" customHeight="1">
      <c r="A27" s="11" t="s">
        <v>60</v>
      </c>
      <c r="B27" s="11">
        <v>854</v>
      </c>
      <c r="C27" s="11">
        <v>85403</v>
      </c>
      <c r="D27" s="32" t="s">
        <v>66</v>
      </c>
      <c r="E27" s="33">
        <v>40000</v>
      </c>
      <c r="F27" s="33">
        <v>40000</v>
      </c>
      <c r="G27" s="33">
        <v>0</v>
      </c>
      <c r="H27" s="33">
        <v>0</v>
      </c>
      <c r="I27" s="32" t="s">
        <v>65</v>
      </c>
      <c r="J27" s="31">
        <v>0</v>
      </c>
      <c r="K27" s="30" t="s">
        <v>64</v>
      </c>
    </row>
    <row r="28" spans="1:11" ht="86.25" customHeight="1">
      <c r="A28" s="11" t="s">
        <v>116</v>
      </c>
      <c r="B28" s="11">
        <v>600</v>
      </c>
      <c r="C28" s="11">
        <v>60014</v>
      </c>
      <c r="D28" s="32" t="s">
        <v>62</v>
      </c>
      <c r="E28" s="33">
        <v>797826</v>
      </c>
      <c r="F28" s="34">
        <v>448659</v>
      </c>
      <c r="G28" s="34">
        <v>0</v>
      </c>
      <c r="H28" s="33">
        <v>0</v>
      </c>
      <c r="I28" s="32" t="s">
        <v>61</v>
      </c>
      <c r="J28" s="31">
        <v>0</v>
      </c>
      <c r="K28" s="30" t="s">
        <v>57</v>
      </c>
    </row>
    <row r="29" spans="1:11" ht="66" customHeight="1">
      <c r="A29" s="11">
        <v>19</v>
      </c>
      <c r="B29" s="11">
        <v>600</v>
      </c>
      <c r="C29" s="11">
        <v>60014</v>
      </c>
      <c r="D29" s="32" t="s">
        <v>59</v>
      </c>
      <c r="E29" s="33">
        <v>120000</v>
      </c>
      <c r="F29" s="33">
        <v>120000</v>
      </c>
      <c r="G29" s="33">
        <v>0</v>
      </c>
      <c r="H29" s="33">
        <v>0</v>
      </c>
      <c r="I29" s="32" t="s">
        <v>58</v>
      </c>
      <c r="J29" s="31">
        <v>0</v>
      </c>
      <c r="K29" s="30" t="s">
        <v>57</v>
      </c>
    </row>
    <row r="30" spans="1:11" ht="48.75" customHeight="1">
      <c r="A30" s="113" t="s">
        <v>50</v>
      </c>
      <c r="B30" s="114"/>
      <c r="C30" s="114"/>
      <c r="D30" s="115"/>
      <c r="E30" s="29">
        <f>SUM(E11:E29)</f>
        <v>4332070</v>
      </c>
      <c r="F30" s="29">
        <f>SUM(F11:F29)</f>
        <v>2859680</v>
      </c>
      <c r="G30" s="27">
        <f>SUM(G11:G29)</f>
        <v>0</v>
      </c>
      <c r="H30" s="27">
        <v>0</v>
      </c>
      <c r="I30" s="28">
        <v>1472390</v>
      </c>
      <c r="J30" s="27">
        <f>SUM(J11:J29)</f>
        <v>0</v>
      </c>
      <c r="K30" s="26" t="s">
        <v>56</v>
      </c>
    </row>
    <row r="31" spans="1:11" ht="12.75">
      <c r="A31" s="9"/>
      <c r="B31" s="9"/>
      <c r="C31" s="9"/>
      <c r="D31" s="9"/>
      <c r="E31" s="10"/>
      <c r="F31" s="9"/>
      <c r="G31" s="9"/>
      <c r="H31" s="9"/>
      <c r="I31" s="9"/>
      <c r="J31" s="9"/>
      <c r="K31" s="9"/>
    </row>
    <row r="32" spans="1:11" ht="12.75">
      <c r="A32" s="9" t="s">
        <v>55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2.75">
      <c r="A33" s="9" t="s">
        <v>54</v>
      </c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12.75">
      <c r="A34" s="9" t="s">
        <v>53</v>
      </c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ht="12.75">
      <c r="A35" s="9" t="s">
        <v>52</v>
      </c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12.75">
      <c r="A36" s="9" t="s">
        <v>51</v>
      </c>
      <c r="B36" s="9"/>
      <c r="C36" s="9"/>
      <c r="D36" s="9"/>
      <c r="E36" s="9"/>
      <c r="F36" s="9"/>
      <c r="G36" s="9"/>
      <c r="H36" s="9"/>
      <c r="I36" s="9"/>
      <c r="J36" s="9"/>
      <c r="K36" s="9"/>
    </row>
    <row r="40" ht="12.75">
      <c r="E40" s="8"/>
    </row>
  </sheetData>
  <sheetProtection/>
  <mergeCells count="16">
    <mergeCell ref="A30:D30"/>
    <mergeCell ref="A2:K2"/>
    <mergeCell ref="A4:A9"/>
    <mergeCell ref="B4:B9"/>
    <mergeCell ref="C4:C9"/>
    <mergeCell ref="D4:D9"/>
    <mergeCell ref="E4:J4"/>
    <mergeCell ref="K4:K9"/>
    <mergeCell ref="E5:E9"/>
    <mergeCell ref="F5:J5"/>
    <mergeCell ref="I1:K1"/>
    <mergeCell ref="F6:F9"/>
    <mergeCell ref="G6:G9"/>
    <mergeCell ref="I6:I9"/>
    <mergeCell ref="J6:J9"/>
    <mergeCell ref="H7:H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R44"/>
  <sheetViews>
    <sheetView tabSelected="1" workbookViewId="0" topLeftCell="A1">
      <selection activeCell="S8" sqref="S8"/>
    </sheetView>
  </sheetViews>
  <sheetFormatPr defaultColWidth="9.33203125" defaultRowHeight="12.75"/>
  <cols>
    <col min="1" max="1" width="6" style="7" customWidth="1"/>
    <col min="2" max="2" width="9.5" style="7" customWidth="1"/>
    <col min="3" max="3" width="7.83203125" style="7" customWidth="1"/>
    <col min="4" max="4" width="13.66015625" style="7" customWidth="1"/>
    <col min="5" max="5" width="16.83203125" style="7" customWidth="1"/>
    <col min="6" max="6" width="13.5" style="7" customWidth="1"/>
    <col min="7" max="7" width="13.66015625" style="7" customWidth="1"/>
    <col min="8" max="8" width="13.33203125" style="7" customWidth="1"/>
    <col min="9" max="9" width="7.33203125" style="7" customWidth="1"/>
    <col min="10" max="10" width="11.83203125" style="7" customWidth="1"/>
    <col min="11" max="11" width="10.16015625" style="44" customWidth="1"/>
    <col min="12" max="12" width="12.83203125" style="44" customWidth="1"/>
    <col min="13" max="13" width="12.66015625" style="44" bestFit="1" customWidth="1"/>
    <col min="14" max="14" width="12.83203125" style="44" customWidth="1"/>
    <col min="15" max="15" width="7.66015625" style="44" customWidth="1"/>
    <col min="16" max="16" width="8.33203125" style="44" customWidth="1"/>
    <col min="17" max="16384" width="9.33203125" style="44" customWidth="1"/>
  </cols>
  <sheetData>
    <row r="1" spans="1:16" ht="39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72"/>
      <c r="L1" s="72"/>
      <c r="M1" s="127" t="s">
        <v>194</v>
      </c>
      <c r="N1" s="127"/>
      <c r="O1" s="127"/>
      <c r="P1" s="127"/>
    </row>
    <row r="2" spans="1:16" ht="12.75">
      <c r="A2" s="9"/>
      <c r="B2" s="9"/>
      <c r="C2" s="9"/>
      <c r="D2" s="9"/>
      <c r="E2" s="9"/>
      <c r="F2" s="9"/>
      <c r="G2" s="9"/>
      <c r="H2" s="9"/>
      <c r="I2" s="9"/>
      <c r="J2" s="9"/>
      <c r="K2" s="72"/>
      <c r="L2" s="72"/>
      <c r="M2" s="72"/>
      <c r="N2" s="72"/>
      <c r="O2" s="72"/>
      <c r="P2" s="72"/>
    </row>
    <row r="3" spans="1:16" ht="12.75">
      <c r="A3" s="9"/>
      <c r="B3" s="9"/>
      <c r="C3" s="9"/>
      <c r="D3" s="9"/>
      <c r="E3" s="9"/>
      <c r="F3" s="9"/>
      <c r="G3" s="9"/>
      <c r="H3" s="9"/>
      <c r="I3" s="9"/>
      <c r="J3" s="9"/>
      <c r="K3" s="72"/>
      <c r="L3" s="72"/>
      <c r="M3" s="72"/>
      <c r="N3" s="72"/>
      <c r="O3" s="72"/>
      <c r="P3" s="72"/>
    </row>
    <row r="4" spans="1:17" ht="36" customHeight="1">
      <c r="A4" s="120" t="s">
        <v>148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74"/>
    </row>
    <row r="5" spans="1:16" s="56" customFormat="1" ht="18.75" customHeight="1">
      <c r="A5" s="73"/>
      <c r="B5" s="73"/>
      <c r="C5" s="73"/>
      <c r="D5" s="73"/>
      <c r="E5" s="73"/>
      <c r="F5" s="73"/>
      <c r="G5" s="9"/>
      <c r="H5" s="9"/>
      <c r="I5" s="9"/>
      <c r="J5" s="9"/>
      <c r="K5" s="9"/>
      <c r="L5" s="72"/>
      <c r="M5" s="72"/>
      <c r="N5" s="72"/>
      <c r="O5" s="72"/>
      <c r="P5" s="71" t="s">
        <v>147</v>
      </c>
    </row>
    <row r="6" spans="1:16" s="56" customFormat="1" ht="12.75">
      <c r="A6" s="121" t="s">
        <v>0</v>
      </c>
      <c r="B6" s="121" t="s">
        <v>1</v>
      </c>
      <c r="C6" s="121" t="s">
        <v>2</v>
      </c>
      <c r="D6" s="121" t="s">
        <v>146</v>
      </c>
      <c r="E6" s="121" t="s">
        <v>145</v>
      </c>
      <c r="F6" s="124" t="s">
        <v>25</v>
      </c>
      <c r="G6" s="125"/>
      <c r="H6" s="125"/>
      <c r="I6" s="125"/>
      <c r="J6" s="125"/>
      <c r="K6" s="125"/>
      <c r="L6" s="125"/>
      <c r="M6" s="125"/>
      <c r="N6" s="125"/>
      <c r="O6" s="125"/>
      <c r="P6" s="126"/>
    </row>
    <row r="7" spans="1:16" s="56" customFormat="1" ht="12.75">
      <c r="A7" s="122"/>
      <c r="B7" s="122"/>
      <c r="C7" s="122"/>
      <c r="D7" s="122"/>
      <c r="E7" s="122"/>
      <c r="F7" s="121" t="s">
        <v>144</v>
      </c>
      <c r="G7" s="119" t="s">
        <v>25</v>
      </c>
      <c r="H7" s="119"/>
      <c r="I7" s="119"/>
      <c r="J7" s="119"/>
      <c r="K7" s="119"/>
      <c r="L7" s="121" t="s">
        <v>143</v>
      </c>
      <c r="M7" s="129" t="s">
        <v>25</v>
      </c>
      <c r="N7" s="130"/>
      <c r="O7" s="130"/>
      <c r="P7" s="131"/>
    </row>
    <row r="8" spans="1:16" s="56" customFormat="1" ht="25.5" customHeight="1">
      <c r="A8" s="122"/>
      <c r="B8" s="122"/>
      <c r="C8" s="122"/>
      <c r="D8" s="122"/>
      <c r="E8" s="122"/>
      <c r="F8" s="122"/>
      <c r="G8" s="124" t="s">
        <v>142</v>
      </c>
      <c r="H8" s="126"/>
      <c r="I8" s="121" t="s">
        <v>141</v>
      </c>
      <c r="J8" s="121" t="s">
        <v>140</v>
      </c>
      <c r="K8" s="121" t="s">
        <v>139</v>
      </c>
      <c r="L8" s="122"/>
      <c r="M8" s="124" t="s">
        <v>27</v>
      </c>
      <c r="N8" s="70" t="s">
        <v>28</v>
      </c>
      <c r="O8" s="119" t="s">
        <v>138</v>
      </c>
      <c r="P8" s="119" t="s">
        <v>137</v>
      </c>
    </row>
    <row r="9" spans="1:16" s="56" customFormat="1" ht="80.25" customHeight="1">
      <c r="A9" s="123"/>
      <c r="B9" s="123"/>
      <c r="C9" s="123"/>
      <c r="D9" s="123"/>
      <c r="E9" s="123"/>
      <c r="F9" s="123"/>
      <c r="G9" s="69" t="s">
        <v>35</v>
      </c>
      <c r="H9" s="69" t="s">
        <v>136</v>
      </c>
      <c r="I9" s="123"/>
      <c r="J9" s="123"/>
      <c r="K9" s="123"/>
      <c r="L9" s="123"/>
      <c r="M9" s="119"/>
      <c r="N9" s="68" t="s">
        <v>32</v>
      </c>
      <c r="O9" s="119"/>
      <c r="P9" s="119"/>
    </row>
    <row r="10" spans="1:16" s="56" customFormat="1" ht="10.5" customHeight="1">
      <c r="A10" s="67">
        <v>1</v>
      </c>
      <c r="B10" s="67">
        <v>2</v>
      </c>
      <c r="C10" s="67">
        <v>3</v>
      </c>
      <c r="D10" s="67">
        <v>4</v>
      </c>
      <c r="E10" s="67">
        <v>5</v>
      </c>
      <c r="F10" s="67">
        <v>6</v>
      </c>
      <c r="G10" s="67">
        <v>7</v>
      </c>
      <c r="H10" s="67">
        <v>8</v>
      </c>
      <c r="I10" s="67">
        <v>9</v>
      </c>
      <c r="J10" s="67">
        <v>10</v>
      </c>
      <c r="K10" s="67">
        <v>11</v>
      </c>
      <c r="L10" s="67">
        <v>12</v>
      </c>
      <c r="M10" s="67">
        <v>13</v>
      </c>
      <c r="N10" s="67">
        <v>14</v>
      </c>
      <c r="O10" s="67">
        <v>15</v>
      </c>
      <c r="P10" s="67">
        <v>16</v>
      </c>
    </row>
    <row r="11" spans="1:16" s="56" customFormat="1" ht="12.75">
      <c r="A11" s="66" t="s">
        <v>135</v>
      </c>
      <c r="B11" s="66"/>
      <c r="C11" s="65"/>
      <c r="D11" s="59">
        <f aca="true" t="shared" si="0" ref="D11:P11">D12+D13</f>
        <v>2420000</v>
      </c>
      <c r="E11" s="59">
        <f t="shared" si="0"/>
        <v>2420000</v>
      </c>
      <c r="F11" s="59">
        <f t="shared" si="0"/>
        <v>0</v>
      </c>
      <c r="G11" s="59">
        <f t="shared" si="0"/>
        <v>0</v>
      </c>
      <c r="H11" s="59">
        <f t="shared" si="0"/>
        <v>0</v>
      </c>
      <c r="I11" s="59">
        <f t="shared" si="0"/>
        <v>0</v>
      </c>
      <c r="J11" s="59">
        <f t="shared" si="0"/>
        <v>0</v>
      </c>
      <c r="K11" s="59">
        <f t="shared" si="0"/>
        <v>0</v>
      </c>
      <c r="L11" s="59">
        <f t="shared" si="0"/>
        <v>2420000</v>
      </c>
      <c r="M11" s="59">
        <f t="shared" si="0"/>
        <v>2420000</v>
      </c>
      <c r="N11" s="59">
        <f t="shared" si="0"/>
        <v>1087000</v>
      </c>
      <c r="O11" s="59">
        <f t="shared" si="0"/>
        <v>0</v>
      </c>
      <c r="P11" s="59">
        <f t="shared" si="0"/>
        <v>0</v>
      </c>
    </row>
    <row r="12" spans="1:18" s="56" customFormat="1" ht="12.75">
      <c r="A12" s="64" t="s">
        <v>135</v>
      </c>
      <c r="B12" s="64" t="s">
        <v>134</v>
      </c>
      <c r="C12" s="63">
        <v>6410</v>
      </c>
      <c r="D12" s="62">
        <v>1333000</v>
      </c>
      <c r="E12" s="62">
        <f>F12+L12</f>
        <v>1333000</v>
      </c>
      <c r="F12" s="62">
        <f>H12</f>
        <v>0</v>
      </c>
      <c r="G12" s="57">
        <v>0</v>
      </c>
      <c r="H12" s="57">
        <v>0</v>
      </c>
      <c r="I12" s="57">
        <v>0</v>
      </c>
      <c r="J12" s="57">
        <v>0</v>
      </c>
      <c r="K12" s="57">
        <f>-T12</f>
        <v>0</v>
      </c>
      <c r="L12" s="57">
        <v>1333000</v>
      </c>
      <c r="M12" s="57">
        <v>1333000</v>
      </c>
      <c r="N12" s="57">
        <v>0</v>
      </c>
      <c r="O12" s="57">
        <v>0</v>
      </c>
      <c r="P12" s="57">
        <v>0</v>
      </c>
      <c r="Q12" s="53"/>
      <c r="R12" s="53"/>
    </row>
    <row r="13" spans="1:18" s="56" customFormat="1" ht="12.75">
      <c r="A13" s="64"/>
      <c r="B13" s="64"/>
      <c r="C13" s="63">
        <v>6419</v>
      </c>
      <c r="D13" s="62">
        <v>1087000</v>
      </c>
      <c r="E13" s="62">
        <v>1087000</v>
      </c>
      <c r="F13" s="62">
        <f>K13</f>
        <v>0</v>
      </c>
      <c r="G13" s="57"/>
      <c r="H13" s="57"/>
      <c r="I13" s="57"/>
      <c r="J13" s="57"/>
      <c r="K13" s="57">
        <v>0</v>
      </c>
      <c r="L13" s="57">
        <v>1087000</v>
      </c>
      <c r="M13" s="57">
        <v>1087000</v>
      </c>
      <c r="N13" s="57">
        <v>1087000</v>
      </c>
      <c r="O13" s="57"/>
      <c r="P13" s="57"/>
      <c r="Q13" s="53"/>
      <c r="R13" s="53"/>
    </row>
    <row r="14" spans="1:16" s="56" customFormat="1" ht="12.75">
      <c r="A14" s="61" t="s">
        <v>133</v>
      </c>
      <c r="B14" s="60"/>
      <c r="C14" s="51"/>
      <c r="D14" s="55">
        <f aca="true" t="shared" si="1" ref="D14:M14">SUM(D15)</f>
        <v>50000</v>
      </c>
      <c r="E14" s="55">
        <f t="shared" si="1"/>
        <v>50000</v>
      </c>
      <c r="F14" s="55">
        <f t="shared" si="1"/>
        <v>50000</v>
      </c>
      <c r="G14" s="55">
        <f t="shared" si="1"/>
        <v>18000</v>
      </c>
      <c r="H14" s="55">
        <f t="shared" si="1"/>
        <v>32000</v>
      </c>
      <c r="I14" s="55">
        <f t="shared" si="1"/>
        <v>0</v>
      </c>
      <c r="J14" s="55">
        <f t="shared" si="1"/>
        <v>0</v>
      </c>
      <c r="K14" s="59">
        <f t="shared" si="1"/>
        <v>0</v>
      </c>
      <c r="L14" s="59">
        <f t="shared" si="1"/>
        <v>0</v>
      </c>
      <c r="M14" s="59">
        <f t="shared" si="1"/>
        <v>0</v>
      </c>
      <c r="N14" s="59">
        <v>0</v>
      </c>
      <c r="O14" s="59">
        <f>SUM(O15)</f>
        <v>0</v>
      </c>
      <c r="P14" s="59">
        <f>SUM(P15)</f>
        <v>0</v>
      </c>
    </row>
    <row r="15" spans="1:18" s="56" customFormat="1" ht="12.75">
      <c r="A15" s="50">
        <v>700</v>
      </c>
      <c r="B15" s="50">
        <v>70005</v>
      </c>
      <c r="C15" s="49">
        <v>2110</v>
      </c>
      <c r="D15" s="48">
        <v>50000</v>
      </c>
      <c r="E15" s="48">
        <f>SUM(F15)</f>
        <v>50000</v>
      </c>
      <c r="F15" s="48">
        <f>SUM(G15:H15)</f>
        <v>50000</v>
      </c>
      <c r="G15" s="47">
        <v>18000</v>
      </c>
      <c r="H15" s="47">
        <v>32000</v>
      </c>
      <c r="I15" s="47">
        <v>0</v>
      </c>
      <c r="J15" s="47">
        <v>0</v>
      </c>
      <c r="K15" s="57">
        <v>0</v>
      </c>
      <c r="L15" s="57">
        <v>0</v>
      </c>
      <c r="M15" s="57">
        <v>0</v>
      </c>
      <c r="N15" s="57">
        <f>SUM(O15+Q15+R15)</f>
        <v>0</v>
      </c>
      <c r="O15" s="57">
        <v>0</v>
      </c>
      <c r="P15" s="57">
        <v>0</v>
      </c>
      <c r="Q15" s="53"/>
      <c r="R15" s="53"/>
    </row>
    <row r="16" spans="1:18" s="56" customFormat="1" ht="12.75">
      <c r="A16" s="52">
        <v>710</v>
      </c>
      <c r="B16" s="52"/>
      <c r="C16" s="51"/>
      <c r="D16" s="55">
        <f aca="true" t="shared" si="2" ref="D16:P16">SUM(D17:D19)</f>
        <v>346500</v>
      </c>
      <c r="E16" s="55">
        <f t="shared" si="2"/>
        <v>346500</v>
      </c>
      <c r="F16" s="55">
        <f t="shared" si="2"/>
        <v>346500</v>
      </c>
      <c r="G16" s="55">
        <f t="shared" si="2"/>
        <v>220321</v>
      </c>
      <c r="H16" s="55">
        <f t="shared" si="2"/>
        <v>126179</v>
      </c>
      <c r="I16" s="55">
        <f t="shared" si="2"/>
        <v>0</v>
      </c>
      <c r="J16" s="55">
        <f t="shared" si="2"/>
        <v>0</v>
      </c>
      <c r="K16" s="55">
        <f t="shared" si="2"/>
        <v>0</v>
      </c>
      <c r="L16" s="55">
        <f t="shared" si="2"/>
        <v>0</v>
      </c>
      <c r="M16" s="55">
        <f t="shared" si="2"/>
        <v>0</v>
      </c>
      <c r="N16" s="59">
        <f t="shared" si="2"/>
        <v>0</v>
      </c>
      <c r="O16" s="59">
        <f t="shared" si="2"/>
        <v>0</v>
      </c>
      <c r="P16" s="59">
        <f t="shared" si="2"/>
        <v>0</v>
      </c>
      <c r="Q16" s="58"/>
      <c r="R16" s="58"/>
    </row>
    <row r="17" spans="1:18" s="56" customFormat="1" ht="12.75">
      <c r="A17" s="50">
        <v>710</v>
      </c>
      <c r="B17" s="50">
        <v>71013</v>
      </c>
      <c r="C17" s="49">
        <v>2110</v>
      </c>
      <c r="D17" s="48">
        <v>60000</v>
      </c>
      <c r="E17" s="48">
        <f>SUM(F17)</f>
        <v>60000</v>
      </c>
      <c r="F17" s="48">
        <f>SUM(H17)</f>
        <v>60000</v>
      </c>
      <c r="G17" s="47">
        <v>0</v>
      </c>
      <c r="H17" s="47">
        <v>60000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57">
        <f>SUM(O17+Q17+R17)</f>
        <v>0</v>
      </c>
      <c r="O17" s="57">
        <v>0</v>
      </c>
      <c r="P17" s="57">
        <v>0</v>
      </c>
      <c r="Q17" s="53"/>
      <c r="R17" s="53"/>
    </row>
    <row r="18" spans="1:16" s="56" customFormat="1" ht="12.75">
      <c r="A18" s="50">
        <v>710</v>
      </c>
      <c r="B18" s="50">
        <v>71014</v>
      </c>
      <c r="C18" s="49">
        <v>2110</v>
      </c>
      <c r="D18" s="48">
        <v>20000</v>
      </c>
      <c r="E18" s="48">
        <f>SUM(N18+F18)</f>
        <v>20000</v>
      </c>
      <c r="F18" s="48">
        <f>SUM(G18:K18)</f>
        <v>20000</v>
      </c>
      <c r="G18" s="47">
        <v>0</v>
      </c>
      <c r="H18" s="47">
        <v>20000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7">
        <f>SUM(O18+Q18+R18)</f>
        <v>0</v>
      </c>
      <c r="O18" s="57">
        <v>0</v>
      </c>
      <c r="P18" s="57">
        <v>0</v>
      </c>
    </row>
    <row r="19" spans="1:16" s="56" customFormat="1" ht="12.75">
      <c r="A19" s="50">
        <v>710</v>
      </c>
      <c r="B19" s="50">
        <v>71015</v>
      </c>
      <c r="C19" s="49">
        <v>2110</v>
      </c>
      <c r="D19" s="48">
        <v>266500</v>
      </c>
      <c r="E19" s="48">
        <f>SUM(F19)</f>
        <v>266500</v>
      </c>
      <c r="F19" s="48">
        <f>SUM(G19:H19)</f>
        <v>266500</v>
      </c>
      <c r="G19" s="47">
        <v>220321</v>
      </c>
      <c r="H19" s="47">
        <v>46179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>SUM(O19+Q19+R19)</f>
        <v>0</v>
      </c>
      <c r="O19" s="47">
        <v>0</v>
      </c>
      <c r="P19" s="47">
        <v>0</v>
      </c>
    </row>
    <row r="20" spans="1:16" s="56" customFormat="1" ht="12.75">
      <c r="A20" s="52">
        <v>750</v>
      </c>
      <c r="B20" s="52"/>
      <c r="C20" s="51"/>
      <c r="D20" s="55">
        <f aca="true" t="shared" si="3" ref="D20:P20">SUM(D21:D22)</f>
        <v>168792</v>
      </c>
      <c r="E20" s="55">
        <f t="shared" si="3"/>
        <v>168792</v>
      </c>
      <c r="F20" s="55">
        <f t="shared" si="3"/>
        <v>168792</v>
      </c>
      <c r="G20" s="55">
        <f t="shared" si="3"/>
        <v>161439</v>
      </c>
      <c r="H20" s="55">
        <f t="shared" si="3"/>
        <v>7353</v>
      </c>
      <c r="I20" s="55">
        <f t="shared" si="3"/>
        <v>0</v>
      </c>
      <c r="J20" s="55">
        <f t="shared" si="3"/>
        <v>0</v>
      </c>
      <c r="K20" s="55">
        <f t="shared" si="3"/>
        <v>0</v>
      </c>
      <c r="L20" s="55">
        <f t="shared" si="3"/>
        <v>0</v>
      </c>
      <c r="M20" s="55">
        <f t="shared" si="3"/>
        <v>0</v>
      </c>
      <c r="N20" s="55">
        <f t="shared" si="3"/>
        <v>0</v>
      </c>
      <c r="O20" s="55">
        <f t="shared" si="3"/>
        <v>0</v>
      </c>
      <c r="P20" s="55">
        <f t="shared" si="3"/>
        <v>0</v>
      </c>
    </row>
    <row r="21" spans="1:16" s="56" customFormat="1" ht="12.75">
      <c r="A21" s="50">
        <v>750</v>
      </c>
      <c r="B21" s="50">
        <v>75011</v>
      </c>
      <c r="C21" s="49">
        <v>2110</v>
      </c>
      <c r="D21" s="48">
        <f>E21</f>
        <v>152352</v>
      </c>
      <c r="E21" s="48">
        <f>SUM(N21+F21)</f>
        <v>152352</v>
      </c>
      <c r="F21" s="48">
        <f>SUM(G21:K21)</f>
        <v>152352</v>
      </c>
      <c r="G21" s="47">
        <v>152352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>SUM(O21+Q21+R21)</f>
        <v>0</v>
      </c>
      <c r="O21" s="47">
        <v>0</v>
      </c>
      <c r="P21" s="47">
        <v>0</v>
      </c>
    </row>
    <row r="22" spans="1:16" s="56" customFormat="1" ht="12.75">
      <c r="A22" s="50">
        <v>750</v>
      </c>
      <c r="B22" s="50">
        <v>75045</v>
      </c>
      <c r="C22" s="49">
        <v>2110</v>
      </c>
      <c r="D22" s="48">
        <v>16440</v>
      </c>
      <c r="E22" s="48">
        <f>SUM(F22)</f>
        <v>16440</v>
      </c>
      <c r="F22" s="48">
        <f>SUM(G22:H22)</f>
        <v>16440</v>
      </c>
      <c r="G22" s="47">
        <v>9087</v>
      </c>
      <c r="H22" s="47">
        <v>7353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>SUM(O22+Q22+R22)</f>
        <v>0</v>
      </c>
      <c r="O22" s="47">
        <v>0</v>
      </c>
      <c r="P22" s="47">
        <v>0</v>
      </c>
    </row>
    <row r="23" spans="1:16" s="56" customFormat="1" ht="12.75">
      <c r="A23" s="52">
        <v>751</v>
      </c>
      <c r="B23" s="52"/>
      <c r="C23" s="51"/>
      <c r="D23" s="55">
        <f>SUM(D24)</f>
        <v>63142</v>
      </c>
      <c r="E23" s="55">
        <f>SUM(E24)</f>
        <v>63142</v>
      </c>
      <c r="F23" s="55">
        <f>SUM(F24)</f>
        <v>63142</v>
      </c>
      <c r="G23" s="55">
        <f>SUM(G24)</f>
        <v>4538</v>
      </c>
      <c r="H23" s="55">
        <f>SUM(H24)</f>
        <v>53504</v>
      </c>
      <c r="I23" s="55">
        <f>SUM(I24:I25)</f>
        <v>0</v>
      </c>
      <c r="J23" s="55">
        <f>SUM(J24)</f>
        <v>5100</v>
      </c>
      <c r="K23" s="55">
        <f>SUM(K24:K25)</f>
        <v>0</v>
      </c>
      <c r="L23" s="55">
        <f>SUM(L24)</f>
        <v>0</v>
      </c>
      <c r="M23" s="55">
        <f>SUM(M24)</f>
        <v>0</v>
      </c>
      <c r="N23" s="55">
        <f>SUM(N24:N25)</f>
        <v>0</v>
      </c>
      <c r="O23" s="55">
        <f>SUM(O24:O25)</f>
        <v>0</v>
      </c>
      <c r="P23" s="55">
        <f>SUM(P24:P25)</f>
        <v>0</v>
      </c>
    </row>
    <row r="24" spans="1:16" s="56" customFormat="1" ht="12.75">
      <c r="A24" s="50">
        <v>751</v>
      </c>
      <c r="B24" s="50">
        <v>75109</v>
      </c>
      <c r="C24" s="49">
        <v>2110</v>
      </c>
      <c r="D24" s="48">
        <f>E24</f>
        <v>63142</v>
      </c>
      <c r="E24" s="48">
        <f>SUM(N24+F24)</f>
        <v>63142</v>
      </c>
      <c r="F24" s="48">
        <f>SUM(G24:K24)</f>
        <v>63142</v>
      </c>
      <c r="G24" s="47">
        <v>4538</v>
      </c>
      <c r="H24" s="47">
        <v>53504</v>
      </c>
      <c r="I24" s="47">
        <v>0</v>
      </c>
      <c r="J24" s="47">
        <v>5100</v>
      </c>
      <c r="K24" s="47">
        <v>0</v>
      </c>
      <c r="L24" s="47">
        <v>0</v>
      </c>
      <c r="M24" s="47">
        <v>0</v>
      </c>
      <c r="N24" s="47">
        <f>SUM(O24+Q24+R24)</f>
        <v>0</v>
      </c>
      <c r="O24" s="47">
        <v>0</v>
      </c>
      <c r="P24" s="47">
        <v>0</v>
      </c>
    </row>
    <row r="25" spans="1:16" s="54" customFormat="1" ht="14.25" customHeight="1">
      <c r="A25" s="52">
        <v>754</v>
      </c>
      <c r="B25" s="52"/>
      <c r="C25" s="51"/>
      <c r="D25" s="55">
        <f>SUM(D26:D29)</f>
        <v>3469772</v>
      </c>
      <c r="E25" s="55">
        <f>SUM(E26:E29)</f>
        <v>3469772</v>
      </c>
      <c r="F25" s="55">
        <f>SUM(F26:F29)</f>
        <v>3379357</v>
      </c>
      <c r="G25" s="55">
        <f>SUM(G26:G29)</f>
        <v>2899979</v>
      </c>
      <c r="H25" s="55">
        <f>SUM(H26:H29)</f>
        <v>326778</v>
      </c>
      <c r="I25" s="55">
        <f>SUM(I26)</f>
        <v>0</v>
      </c>
      <c r="J25" s="55">
        <f>SUM(J26:J29)</f>
        <v>152600</v>
      </c>
      <c r="K25" s="55">
        <f>SUM(K26)</f>
        <v>0</v>
      </c>
      <c r="L25" s="55">
        <f>SUM(L26:L29)</f>
        <v>90415</v>
      </c>
      <c r="M25" s="55">
        <f>SUM(M26:M29)</f>
        <v>90415</v>
      </c>
      <c r="N25" s="55">
        <f>SUM(N26)</f>
        <v>0</v>
      </c>
      <c r="O25" s="55">
        <f>SUM(O26)</f>
        <v>0</v>
      </c>
      <c r="P25" s="55">
        <f>SUM(P26)</f>
        <v>0</v>
      </c>
    </row>
    <row r="26" spans="1:16" ht="12.75" customHeight="1">
      <c r="A26" s="50">
        <v>754</v>
      </c>
      <c r="B26" s="50">
        <v>75411</v>
      </c>
      <c r="C26" s="49">
        <v>2110</v>
      </c>
      <c r="D26" s="48">
        <v>3347477</v>
      </c>
      <c r="E26" s="48">
        <f>SUM(F26)</f>
        <v>3347477</v>
      </c>
      <c r="F26" s="48">
        <f>SUM(G26:J26)</f>
        <v>3347477</v>
      </c>
      <c r="G26" s="47">
        <v>2888349</v>
      </c>
      <c r="H26" s="47">
        <v>306528</v>
      </c>
      <c r="I26" s="47">
        <v>0</v>
      </c>
      <c r="J26" s="47">
        <v>152600</v>
      </c>
      <c r="K26" s="47">
        <v>0</v>
      </c>
      <c r="L26" s="47">
        <v>0</v>
      </c>
      <c r="M26" s="47">
        <v>0</v>
      </c>
      <c r="N26" s="47">
        <f>SUM(O26+Q26+R26)</f>
        <v>0</v>
      </c>
      <c r="O26" s="47">
        <v>0</v>
      </c>
      <c r="P26" s="47">
        <v>0</v>
      </c>
    </row>
    <row r="27" spans="1:16" ht="12.75" customHeight="1">
      <c r="A27" s="50"/>
      <c r="B27" s="50"/>
      <c r="C27" s="49">
        <v>6410</v>
      </c>
      <c r="D27" s="48">
        <v>85515</v>
      </c>
      <c r="E27" s="48">
        <v>85515</v>
      </c>
      <c r="F27" s="48">
        <f>SUM(G27:J27)</f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85515</v>
      </c>
      <c r="M27" s="47">
        <v>85515</v>
      </c>
      <c r="N27" s="47">
        <f>SUM(O27+Q27+R27)</f>
        <v>0</v>
      </c>
      <c r="O27" s="47">
        <v>0</v>
      </c>
      <c r="P27" s="47">
        <v>0</v>
      </c>
    </row>
    <row r="28" spans="1:16" ht="12.75" customHeight="1">
      <c r="A28" s="50">
        <v>754</v>
      </c>
      <c r="B28" s="50">
        <v>75478</v>
      </c>
      <c r="C28" s="49">
        <v>2110</v>
      </c>
      <c r="D28" s="48">
        <v>31880</v>
      </c>
      <c r="E28" s="48">
        <f>SUM(F28)</f>
        <v>31880</v>
      </c>
      <c r="F28" s="48">
        <f>SUM(G28:J28)</f>
        <v>31880</v>
      </c>
      <c r="G28" s="47">
        <v>11630</v>
      </c>
      <c r="H28" s="47">
        <v>20250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SUM(O28+Q28+R28)</f>
        <v>0</v>
      </c>
      <c r="O28" s="47">
        <v>0</v>
      </c>
      <c r="P28" s="47">
        <v>0</v>
      </c>
    </row>
    <row r="29" spans="1:16" ht="12.75" customHeight="1">
      <c r="A29" s="50"/>
      <c r="B29" s="50"/>
      <c r="C29" s="49">
        <v>6410</v>
      </c>
      <c r="D29" s="48">
        <v>4900</v>
      </c>
      <c r="E29" s="48">
        <v>4900</v>
      </c>
      <c r="F29" s="48">
        <f>SUM(G29:J29)</f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4900</v>
      </c>
      <c r="M29" s="47">
        <v>4900</v>
      </c>
      <c r="N29" s="47">
        <f>SUM(O29+Q29+R29)</f>
        <v>0</v>
      </c>
      <c r="O29" s="47">
        <v>0</v>
      </c>
      <c r="P29" s="47">
        <v>0</v>
      </c>
    </row>
    <row r="30" spans="1:16" ht="12.75">
      <c r="A30" s="52">
        <v>851</v>
      </c>
      <c r="B30" s="75"/>
      <c r="C30" s="76"/>
      <c r="D30" s="46">
        <f>D31</f>
        <v>3173591</v>
      </c>
      <c r="E30" s="46">
        <f aca="true" t="shared" si="4" ref="E30:P30">SUM(E31)</f>
        <v>3173591</v>
      </c>
      <c r="F30" s="46">
        <f t="shared" si="4"/>
        <v>3173591</v>
      </c>
      <c r="G30" s="46">
        <f t="shared" si="4"/>
        <v>0</v>
      </c>
      <c r="H30" s="46">
        <f t="shared" si="4"/>
        <v>3173591</v>
      </c>
      <c r="I30" s="46">
        <f t="shared" si="4"/>
        <v>0</v>
      </c>
      <c r="J30" s="46">
        <f t="shared" si="4"/>
        <v>0</v>
      </c>
      <c r="K30" s="46">
        <f t="shared" si="4"/>
        <v>0</v>
      </c>
      <c r="L30" s="46">
        <f t="shared" si="4"/>
        <v>0</v>
      </c>
      <c r="M30" s="46">
        <f t="shared" si="4"/>
        <v>0</v>
      </c>
      <c r="N30" s="46">
        <f t="shared" si="4"/>
        <v>0</v>
      </c>
      <c r="O30" s="46">
        <f t="shared" si="4"/>
        <v>0</v>
      </c>
      <c r="P30" s="46">
        <f t="shared" si="4"/>
        <v>0</v>
      </c>
    </row>
    <row r="31" spans="1:17" ht="12.75">
      <c r="A31" s="50">
        <v>851</v>
      </c>
      <c r="B31" s="50">
        <v>85156</v>
      </c>
      <c r="C31" s="49">
        <v>2110</v>
      </c>
      <c r="D31" s="47">
        <v>3173591</v>
      </c>
      <c r="E31" s="48">
        <f>SUM(H31)</f>
        <v>3173591</v>
      </c>
      <c r="F31" s="48">
        <f>SUM(H31)</f>
        <v>3173591</v>
      </c>
      <c r="G31" s="47">
        <v>0</v>
      </c>
      <c r="H31" s="47">
        <v>3173591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SUM(O31+Q31+R31)</f>
        <v>0</v>
      </c>
      <c r="O31" s="47">
        <v>0</v>
      </c>
      <c r="P31" s="47">
        <v>0</v>
      </c>
      <c r="Q31" s="53"/>
    </row>
    <row r="32" spans="1:16" ht="12.75">
      <c r="A32" s="52">
        <v>853</v>
      </c>
      <c r="B32" s="75"/>
      <c r="C32" s="76"/>
      <c r="D32" s="77">
        <f>SUM(D33)</f>
        <v>361285</v>
      </c>
      <c r="E32" s="77">
        <f>E33</f>
        <v>361285</v>
      </c>
      <c r="F32" s="77">
        <f>F33</f>
        <v>361285</v>
      </c>
      <c r="G32" s="77">
        <f>G33</f>
        <v>314372</v>
      </c>
      <c r="H32" s="46">
        <f>H33</f>
        <v>46913</v>
      </c>
      <c r="I32" s="46">
        <f aca="true" t="shared" si="5" ref="I32:P32">SUM(I33)</f>
        <v>0</v>
      </c>
      <c r="J32" s="46">
        <f t="shared" si="5"/>
        <v>0</v>
      </c>
      <c r="K32" s="46">
        <f t="shared" si="5"/>
        <v>0</v>
      </c>
      <c r="L32" s="46">
        <f t="shared" si="5"/>
        <v>0</v>
      </c>
      <c r="M32" s="46">
        <f t="shared" si="5"/>
        <v>0</v>
      </c>
      <c r="N32" s="46">
        <f t="shared" si="5"/>
        <v>0</v>
      </c>
      <c r="O32" s="46">
        <f t="shared" si="5"/>
        <v>0</v>
      </c>
      <c r="P32" s="46">
        <f t="shared" si="5"/>
        <v>0</v>
      </c>
    </row>
    <row r="33" spans="1:16" ht="12.75">
      <c r="A33" s="50">
        <v>853</v>
      </c>
      <c r="B33" s="50">
        <v>85321</v>
      </c>
      <c r="C33" s="49">
        <v>2110</v>
      </c>
      <c r="D33" s="78">
        <v>361285</v>
      </c>
      <c r="E33" s="48">
        <f>SUM(H33+G33+E38)</f>
        <v>361285</v>
      </c>
      <c r="F33" s="47">
        <f>SUM(G33:K33)</f>
        <v>361285</v>
      </c>
      <c r="G33" s="47">
        <v>314372</v>
      </c>
      <c r="H33" s="47">
        <v>46913</v>
      </c>
      <c r="I33" s="47">
        <v>0</v>
      </c>
      <c r="J33" s="47">
        <v>0</v>
      </c>
      <c r="K33" s="47">
        <v>0</v>
      </c>
      <c r="L33" s="47">
        <v>0</v>
      </c>
      <c r="M33" s="47">
        <f>SUM(N33+P33+Q33)</f>
        <v>0</v>
      </c>
      <c r="N33" s="47">
        <v>0</v>
      </c>
      <c r="O33" s="47">
        <v>0</v>
      </c>
      <c r="P33" s="47">
        <v>0</v>
      </c>
    </row>
    <row r="34" spans="1:16" ht="12.75">
      <c r="A34" s="128" t="s">
        <v>50</v>
      </c>
      <c r="B34" s="128"/>
      <c r="C34" s="128"/>
      <c r="D34" s="46">
        <f>SUM(D11+D14+D16+D20+D25+D30+D32+D23)</f>
        <v>10053082</v>
      </c>
      <c r="E34" s="46">
        <f>SUM(E11+E14+E16+E20+E25+E30+E32+E23)</f>
        <v>10053082</v>
      </c>
      <c r="F34" s="46">
        <f>SUM(F11+F14+F16+F20+F25+F30+F32+F23)</f>
        <v>7542667</v>
      </c>
      <c r="G34" s="46">
        <f>SUM(G11+G14+G16+G20+G25+G30+G32+G23)</f>
        <v>3618649</v>
      </c>
      <c r="H34" s="46">
        <f>SUM(H11+H14+H16+H20+H25+H30+H32+H23)</f>
        <v>3766318</v>
      </c>
      <c r="I34" s="46">
        <f>SUM(I11+I14+I16+I20+I25+I30+I32)</f>
        <v>0</v>
      </c>
      <c r="J34" s="46">
        <f>SUM(J11+J14+J16+J20+J25+J30+J32+J23)</f>
        <v>157700</v>
      </c>
      <c r="K34" s="46">
        <f aca="true" t="shared" si="6" ref="K34:P34">SUM(K11+K14+K16+K20+K25+K30+K32)</f>
        <v>0</v>
      </c>
      <c r="L34" s="46">
        <f t="shared" si="6"/>
        <v>2510415</v>
      </c>
      <c r="M34" s="46">
        <f t="shared" si="6"/>
        <v>2510415</v>
      </c>
      <c r="N34" s="46">
        <f t="shared" si="6"/>
        <v>1087000</v>
      </c>
      <c r="O34" s="46">
        <f t="shared" si="6"/>
        <v>0</v>
      </c>
      <c r="P34" s="46">
        <f t="shared" si="6"/>
        <v>0</v>
      </c>
    </row>
    <row r="35" ht="12.75">
      <c r="E35" s="45"/>
    </row>
    <row r="37" spans="7:8" ht="12.75">
      <c r="G37" s="8"/>
      <c r="H37" s="8"/>
    </row>
    <row r="44" spans="1:10" ht="12.75">
      <c r="A44" s="44"/>
      <c r="B44" s="44"/>
      <c r="C44" s="44"/>
      <c r="D44" s="44"/>
      <c r="E44" s="44"/>
      <c r="F44" s="44"/>
      <c r="G44" s="44"/>
      <c r="H44" s="44"/>
      <c r="I44" s="44"/>
      <c r="J44" s="8"/>
    </row>
  </sheetData>
  <sheetProtection/>
  <mergeCells count="20">
    <mergeCell ref="M1:P1"/>
    <mergeCell ref="A34:C34"/>
    <mergeCell ref="L7:L9"/>
    <mergeCell ref="M7:P7"/>
    <mergeCell ref="G8:H8"/>
    <mergeCell ref="I8:I9"/>
    <mergeCell ref="J8:J9"/>
    <mergeCell ref="K8:K9"/>
    <mergeCell ref="M8:M9"/>
    <mergeCell ref="O8:O9"/>
    <mergeCell ref="P8:P9"/>
    <mergeCell ref="A4:P4"/>
    <mergeCell ref="A6:A9"/>
    <mergeCell ref="B6:B9"/>
    <mergeCell ref="C6:C9"/>
    <mergeCell ref="D6:D9"/>
    <mergeCell ref="E6:E9"/>
    <mergeCell ref="F6:P6"/>
    <mergeCell ref="F7:F9"/>
    <mergeCell ref="G7:K7"/>
  </mergeCells>
  <printOptions/>
  <pageMargins left="0.7" right="0.7" top="0.75" bottom="0.75" header="0.3" footer="0.3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2014-10-29T09:17:04Z</cp:lastPrinted>
  <dcterms:modified xsi:type="dcterms:W3CDTF">2014-11-13T10:01:11Z</dcterms:modified>
  <cp:category/>
  <cp:version/>
  <cp:contentType/>
  <cp:contentStatus/>
</cp:coreProperties>
</file>