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<sst xmlns="http://schemas.openxmlformats.org/spreadsheetml/2006/main" count="316" uniqueCount="126">
  <si>
    <t>Dział</t>
  </si>
  <si>
    <t>Rozdział</t>
  </si>
  <si>
    <t>§</t>
  </si>
  <si>
    <t>Nazwa</t>
  </si>
  <si>
    <t>Plan przed zmianą</t>
  </si>
  <si>
    <t>Zmniejszenie</t>
  </si>
  <si>
    <t>Zwiększenie</t>
  </si>
  <si>
    <t>Plan po zmianach 
(5+6+7)</t>
  </si>
  <si>
    <t>1</t>
  </si>
  <si>
    <t>2</t>
  </si>
  <si>
    <t>3</t>
  </si>
  <si>
    <t>4</t>
  </si>
  <si>
    <t>5</t>
  </si>
  <si>
    <t>6</t>
  </si>
  <si>
    <t>7</t>
  </si>
  <si>
    <t>8</t>
  </si>
  <si>
    <t>bieżące</t>
  </si>
  <si>
    <t>0,00</t>
  </si>
  <si>
    <t xml:space="preserve">w tym z tytułu dotacji i środków na finansowanie wydatków na realizację zadań finansowanych z udziałem środków, o których mowa w art. 5 ust. 1 pkt 2 i 3 
</t>
  </si>
  <si>
    <t>razem:</t>
  </si>
  <si>
    <t>majątkowe</t>
  </si>
  <si>
    <t>Ogółem: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</si>
  <si>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</si>
  <si>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</si>
  <si>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</si>
  <si>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</si>
  <si>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</si>
  <si>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</si>
  <si>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</si>
  <si>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</si>
  <si>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</si>
  <si>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</si>
  <si>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</si>
  <si>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</si>
  <si>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</si>
  <si>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</si>
  <si>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</si>
  <si>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</si>
  <si>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</si>
  <si>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</si>
  <si>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</si>
  <si>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</si>
  <si>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(* kol 2 do wykorzystania fakultatywnego)</t>
  </si>
  <si>
    <t>w złotych</t>
  </si>
  <si>
    <t>2130</t>
  </si>
  <si>
    <t>Dotacje celowe otrzymane z budżetu państwa na realizację bieżących zadań własnych powiatu</t>
  </si>
  <si>
    <t>zakup i objęcie akcji i udziałów oraz wniesienie wkładów do spółek prawa handlowego.</t>
  </si>
  <si>
    <t>na programy finansowane z udziałem środków, o których mowa w art. 5 ust. 1 pkt 2 i 3,</t>
  </si>
  <si>
    <t>600</t>
  </si>
  <si>
    <t>Transport i łączność</t>
  </si>
  <si>
    <t>60078</t>
  </si>
  <si>
    <t>Usuwanie skutków klęsk żywiołowych</t>
  </si>
  <si>
    <t>Zmiany w planie dochodów budżetowych w 2014 roku</t>
  </si>
  <si>
    <t>Zmiany w planie wydatków budżetowych w 2014 roku</t>
  </si>
  <si>
    <t>Ogółem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</si>
  <si>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</si>
  <si>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</si>
  <si>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</si>
  <si>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</si>
  <si>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</si>
  <si>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</si>
  <si>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</si>
  <si>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</si>
  <si>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</si>
  <si>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700</t>
  </si>
  <si>
    <t>01005</t>
  </si>
  <si>
    <t>010</t>
  </si>
  <si>
    <t>wniesienie wkładów do spółek prawa handlowego</t>
  </si>
  <si>
    <t>Wydatki
na 2014 r.</t>
  </si>
  <si>
    <t>Dotacje ogółem</t>
  </si>
  <si>
    <t>Dochody i wydatki związane z realizacją zadań z zakresu administracji rządowej i innych zadań zleconych odrębnymi ustawami w  2014 r.</t>
  </si>
  <si>
    <t>Drogi publiczne powiatowe</t>
  </si>
  <si>
    <t>4 444 527,00</t>
  </si>
  <si>
    <t>2110</t>
  </si>
  <si>
    <t>Dotacje celowe otrzymane z budżetu państwa na zadania bieżące z zakresu administracji rządowej oraz inne zadania zlecone ustawami realizowane przez powiat</t>
  </si>
  <si>
    <t>Bezpieczeństwo publiczne i ochrona przeciwpożarowa</t>
  </si>
  <si>
    <t>11 458 623,00</t>
  </si>
  <si>
    <t>Komendy powiatowe Państwowej Straży Pożarnej</t>
  </si>
  <si>
    <t>Dochody i wydatki związane z realizacją zadań z zakresu administracji rządowej realizowanych na podstawie porozumień z organami administracji rządowej w 2014 r.</t>
  </si>
  <si>
    <t>6 536 436,00</t>
  </si>
  <si>
    <t>600 000,00</t>
  </si>
  <si>
    <t>7 136 436,00</t>
  </si>
  <si>
    <t>5 044 527,00</t>
  </si>
  <si>
    <t>3 800 000,00</t>
  </si>
  <si>
    <t>4 400 000,00</t>
  </si>
  <si>
    <t>750</t>
  </si>
  <si>
    <t>Administracja publiczna</t>
  </si>
  <si>
    <t>383 388,00</t>
  </si>
  <si>
    <t>-7 712,00</t>
  </si>
  <si>
    <t>831,00</t>
  </si>
  <si>
    <t>376 507,00</t>
  </si>
  <si>
    <t>75011</t>
  </si>
  <si>
    <t>Urzędy wojewódzkie</t>
  </si>
  <si>
    <t>150 188,00</t>
  </si>
  <si>
    <t>151 019,00</t>
  </si>
  <si>
    <t>75045</t>
  </si>
  <si>
    <t>Kwalifikacja wojskowa</t>
  </si>
  <si>
    <t>42 000,00</t>
  </si>
  <si>
    <t>34 288,00</t>
  </si>
  <si>
    <t>17 000,00</t>
  </si>
  <si>
    <t>-560,00</t>
  </si>
  <si>
    <t>16 440,00</t>
  </si>
  <si>
    <t>2120</t>
  </si>
  <si>
    <t>Dotacje celowe otrzymane z budżetu państwa na zadania bieżące realizowane przez powiat na podstawie porozumień z organami administracji rządowej</t>
  </si>
  <si>
    <t>25 000,00</t>
  </si>
  <si>
    <t>-7 152,00</t>
  </si>
  <si>
    <t>17 848,00</t>
  </si>
  <si>
    <t>751</t>
  </si>
  <si>
    <t>Urzędy naczelnych organów władzy państwowej, kontroli i ochrony prawa oraz sądownictwa</t>
  </si>
  <si>
    <t>63 142,00</t>
  </si>
  <si>
    <t>75109</t>
  </si>
  <si>
    <t>Wybory do rad gmin, rad powiatów i sejmików województw, wybory wójtów, burmistrzów i prezydentów miast oraz referenda gminne, powiatowe i wojewódzkie</t>
  </si>
  <si>
    <t>70 646 067,57</t>
  </si>
  <si>
    <t>663 973,00</t>
  </si>
  <si>
    <t>71 302 328,57</t>
  </si>
  <si>
    <t>2 530 406,00</t>
  </si>
  <si>
    <t>14 254 080,00</t>
  </si>
  <si>
    <t>84 900 147,57</t>
  </si>
  <si>
    <t>85 556 408,57</t>
  </si>
  <si>
    <t>13 989 029,00</t>
  </si>
  <si>
    <t>Starostwa powiatowe</t>
  </si>
  <si>
    <t>Oświata i wychowanie</t>
  </si>
  <si>
    <t>Szkoły zawodowe specjalne</t>
  </si>
  <si>
    <t>Edukacyjna opieka wychowawcza</t>
  </si>
  <si>
    <t>Specjalne ośrodki szkolno-wychowawcze</t>
  </si>
  <si>
    <t>Załącznik Nr 3                                                                                                   do uchwały Zarządu Powiatu w Opatowie Nr 121.57.2014                                                                                          z dnia 6 października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</si>
</sst>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6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2" borderId="0" applyNumberFormat="0" applyBorder="0" applyAlignment="0" applyProtection="0"/>
  </cellStyleXfs>
  <cellXfs count="13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horizontal="center" vertical="center" wrapText="1"/>
      <protection/>
    </xf>
    <xf numFmtId="0" fontId="13" fillId="0" borderId="0" xfId="50" applyFont="1">
      <alignment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Alignment="1">
      <alignment horizontal="center" vertical="center"/>
      <protection/>
    </xf>
    <xf numFmtId="0" fontId="15" fillId="0" borderId="12" xfId="50" applyFont="1" applyFill="1" applyBorder="1" applyAlignment="1">
      <alignment horizontal="center" vertical="center"/>
      <protection/>
    </xf>
    <xf numFmtId="41" fontId="16" fillId="0" borderId="12" xfId="50" applyNumberFormat="1" applyFont="1" applyFill="1" applyBorder="1" applyAlignment="1">
      <alignment vertical="center"/>
      <protection/>
    </xf>
    <xf numFmtId="41" fontId="16" fillId="35" borderId="12" xfId="50" applyNumberFormat="1" applyFont="1" applyFill="1" applyBorder="1" applyAlignment="1">
      <alignment vertical="center"/>
      <protection/>
    </xf>
    <xf numFmtId="41" fontId="16" fillId="35" borderId="12" xfId="50" applyNumberFormat="1" applyFont="1" applyFill="1" applyBorder="1" applyAlignment="1">
      <alignment vertical="center" wrapText="1"/>
      <protection/>
    </xf>
    <xf numFmtId="0" fontId="16" fillId="35" borderId="12" xfId="50" applyFont="1" applyFill="1" applyBorder="1" applyAlignment="1">
      <alignment horizontal="center" vertical="center"/>
      <protection/>
    </xf>
    <xf numFmtId="0" fontId="16" fillId="35" borderId="12" xfId="50" applyFont="1" applyFill="1" applyBorder="1" applyAlignment="1">
      <alignment horizontal="center" vertical="center" wrapText="1"/>
      <protection/>
    </xf>
    <xf numFmtId="41" fontId="15" fillId="35" borderId="12" xfId="50" applyNumberFormat="1" applyFont="1" applyFill="1" applyBorder="1" applyAlignment="1">
      <alignment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41" fontId="18" fillId="0" borderId="0" xfId="50" applyNumberFormat="1" applyFont="1" applyBorder="1">
      <alignment/>
      <protection/>
    </xf>
    <xf numFmtId="0" fontId="19" fillId="0" borderId="0" xfId="50" applyFont="1" applyAlignment="1">
      <alignment horizontal="center" vertical="center"/>
      <protection/>
    </xf>
    <xf numFmtId="41" fontId="15" fillId="0" borderId="12" xfId="50" applyNumberFormat="1" applyFont="1" applyFill="1" applyBorder="1" applyAlignment="1">
      <alignment vertical="center" wrapText="1"/>
      <protection/>
    </xf>
    <xf numFmtId="41" fontId="15" fillId="35" borderId="12" xfId="50" applyNumberFormat="1" applyFont="1" applyFill="1" applyBorder="1" applyAlignment="1">
      <alignment vertical="center" wrapText="1"/>
      <protection/>
    </xf>
    <xf numFmtId="0" fontId="19" fillId="0" borderId="0" xfId="50" applyFont="1">
      <alignment/>
      <protection/>
    </xf>
    <xf numFmtId="0" fontId="19" fillId="0" borderId="0" xfId="50" applyFont="1" applyBorder="1">
      <alignment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41" fontId="16" fillId="0" borderId="12" xfId="50" applyNumberFormat="1" applyFont="1" applyFill="1" applyBorder="1" applyAlignment="1">
      <alignment vertical="center" wrapText="1"/>
      <protection/>
    </xf>
    <xf numFmtId="0" fontId="16" fillId="0" borderId="12" xfId="50" applyFont="1" applyFill="1" applyBorder="1" applyAlignment="1">
      <alignment horizontal="center" vertical="center"/>
      <protection/>
    </xf>
    <xf numFmtId="49" fontId="16" fillId="0" borderId="12" xfId="50" applyNumberFormat="1" applyFont="1" applyFill="1" applyBorder="1" applyAlignment="1">
      <alignment horizontal="center" vertical="center" wrapText="1"/>
      <protection/>
    </xf>
    <xf numFmtId="49" fontId="17" fillId="0" borderId="12" xfId="50" applyNumberFormat="1" applyFont="1" applyFill="1" applyBorder="1" applyAlignment="1">
      <alignment horizontal="center" vertical="center" wrapText="1"/>
      <protection/>
    </xf>
    <xf numFmtId="0" fontId="11" fillId="0" borderId="15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/>
      <protection/>
    </xf>
    <xf numFmtId="0" fontId="11" fillId="0" borderId="0" xfId="50" applyFont="1">
      <alignment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 applyAlignment="1">
      <alignment horizontal="center" vertical="center"/>
      <protection/>
    </xf>
    <xf numFmtId="0" fontId="20" fillId="0" borderId="0" xfId="50" applyFont="1" applyAlignment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15" fillId="35" borderId="12" xfId="50" applyFont="1" applyFill="1" applyBorder="1" applyAlignment="1">
      <alignment horizontal="center" vertical="center"/>
      <protection/>
    </xf>
    <xf numFmtId="41" fontId="13" fillId="35" borderId="12" xfId="50" applyNumberFormat="1" applyFont="1" applyFill="1" applyBorder="1" applyAlignment="1">
      <alignment horizontal="center" vertical="center"/>
      <protection/>
    </xf>
    <xf numFmtId="41" fontId="22" fillId="35" borderId="12" xfId="50" applyNumberFormat="1" applyFont="1" applyFill="1" applyBorder="1" applyAlignment="1">
      <alignment horizontal="center" vertical="center" wrapText="1"/>
      <protection/>
    </xf>
    <xf numFmtId="41" fontId="22" fillId="35" borderId="13" xfId="50" applyNumberFormat="1" applyFont="1" applyFill="1" applyBorder="1" applyAlignment="1">
      <alignment horizontal="center" vertical="center" wrapText="1"/>
      <protection/>
    </xf>
    <xf numFmtId="41" fontId="13" fillId="35" borderId="16" xfId="50" applyNumberFormat="1" applyFont="1" applyFill="1" applyBorder="1" applyAlignment="1">
      <alignment horizontal="center" vertical="center"/>
      <protection/>
    </xf>
    <xf numFmtId="41" fontId="13" fillId="35" borderId="16" xfId="50" applyNumberFormat="1" applyFont="1" applyFill="1" applyBorder="1" applyAlignment="1">
      <alignment horizontal="center" vertical="center" wrapText="1"/>
      <protection/>
    </xf>
    <xf numFmtId="41" fontId="13" fillId="35" borderId="17" xfId="50" applyNumberFormat="1" applyFont="1" applyFill="1" applyBorder="1" applyAlignment="1">
      <alignment horizontal="center" vertical="center" wrapText="1"/>
      <protection/>
    </xf>
    <xf numFmtId="41" fontId="13" fillId="35" borderId="12" xfId="50" applyNumberFormat="1" applyFont="1" applyFill="1" applyBorder="1" applyAlignment="1">
      <alignment horizontal="center" vertical="center" wrapText="1"/>
      <protection/>
    </xf>
    <xf numFmtId="0" fontId="13" fillId="35" borderId="12" xfId="50" applyFont="1" applyFill="1" applyBorder="1" applyAlignment="1">
      <alignment horizontal="center" vertical="center"/>
      <protection/>
    </xf>
    <xf numFmtId="0" fontId="13" fillId="35" borderId="12" xfId="50" applyFont="1" applyFill="1" applyBorder="1" applyAlignment="1">
      <alignment horizontal="center" vertical="top" wrapText="1"/>
      <protection/>
    </xf>
    <xf numFmtId="0" fontId="23" fillId="35" borderId="15" xfId="50" applyFont="1" applyFill="1" applyBorder="1" applyAlignment="1">
      <alignment horizontal="center" vertical="center" wrapText="1"/>
      <protection/>
    </xf>
    <xf numFmtId="0" fontId="24" fillId="35" borderId="12" xfId="50" applyFont="1" applyFill="1" applyBorder="1" applyAlignment="1">
      <alignment horizontal="center" vertical="center" wrapText="1"/>
      <protection/>
    </xf>
    <xf numFmtId="0" fontId="24" fillId="35" borderId="13" xfId="50" applyFont="1" applyFill="1" applyBorder="1" applyAlignment="1">
      <alignment horizontal="center" vertical="center" wrapText="1"/>
      <protection/>
    </xf>
    <xf numFmtId="0" fontId="24" fillId="35" borderId="14" xfId="50" applyFont="1" applyFill="1" applyBorder="1" applyAlignment="1">
      <alignment horizontal="center" vertical="center" wrapText="1"/>
      <protection/>
    </xf>
    <xf numFmtId="0" fontId="12" fillId="35" borderId="0" xfId="50" applyFont="1" applyFill="1" applyAlignment="1">
      <alignment horizontal="center"/>
      <protection/>
    </xf>
    <xf numFmtId="0" fontId="13" fillId="35" borderId="0" xfId="50" applyFont="1" applyFill="1">
      <alignment/>
      <protection/>
    </xf>
    <xf numFmtId="0" fontId="13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horizontal="center" vertical="center"/>
      <protection/>
    </xf>
    <xf numFmtId="0" fontId="26" fillId="35" borderId="0" xfId="50" applyFont="1" applyFill="1" applyAlignment="1">
      <alignment horizontal="center" vertical="center"/>
      <protection/>
    </xf>
    <xf numFmtId="168" fontId="15" fillId="35" borderId="12" xfId="50" applyNumberFormat="1" applyFont="1" applyFill="1" applyBorder="1" applyAlignment="1">
      <alignment vertical="center"/>
      <protection/>
    </xf>
    <xf numFmtId="168" fontId="16" fillId="35" borderId="12" xfId="50" applyNumberFormat="1" applyFont="1" applyFill="1" applyBorder="1" applyAlignment="1">
      <alignment vertical="center"/>
      <protection/>
    </xf>
    <xf numFmtId="168" fontId="16" fillId="35" borderId="12" xfId="50" applyNumberFormat="1" applyFont="1" applyFill="1" applyBorder="1" applyAlignment="1">
      <alignment vertical="center" wrapText="1"/>
      <protection/>
    </xf>
    <xf numFmtId="0" fontId="15" fillId="35" borderId="12" xfId="50" applyFont="1" applyFill="1" applyBorder="1" applyAlignment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0" applyFont="1" applyFill="1" applyAlignment="1" applyProtection="1">
      <alignment horizontal="center" vertical="center" wrapText="1" shrinkToFit="1"/>
      <protection locked="0"/>
    </xf>
    <xf numFmtId="0" fontId="5" fillId="34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49" applyNumberFormat="1" applyFont="1" applyFill="1" applyBorder="1" applyAlignment="1" applyProtection="1">
      <alignment horizontal="right" wrapText="1"/>
      <protection locked="0"/>
    </xf>
    <xf numFmtId="0" fontId="15" fillId="35" borderId="12" xfId="50" applyFont="1" applyFill="1" applyBorder="1" applyAlignment="1">
      <alignment horizontal="center" vertical="center"/>
      <protection/>
    </xf>
    <xf numFmtId="0" fontId="10" fillId="0" borderId="17" xfId="50" applyFont="1" applyFill="1" applyBorder="1" applyAlignment="1">
      <alignment horizontal="center" vertical="center" wrapText="1"/>
      <protection/>
    </xf>
    <xf numFmtId="0" fontId="10" fillId="0" borderId="15" xfId="50" applyFont="1" applyFill="1" applyBorder="1" applyAlignment="1">
      <alignment horizontal="center" vertical="center" wrapText="1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11" fillId="0" borderId="14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 wrapText="1"/>
      <protection/>
    </xf>
    <xf numFmtId="0" fontId="10" fillId="0" borderId="14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21" fillId="0" borderId="0" xfId="50" applyFont="1" applyAlignment="1">
      <alignment horizontal="center" vertical="center" wrapText="1"/>
      <protection/>
    </xf>
    <xf numFmtId="0" fontId="10" fillId="0" borderId="21" xfId="50" applyFont="1" applyFill="1" applyBorder="1" applyAlignment="1">
      <alignment horizontal="center" vertical="center" wrapText="1"/>
      <protection/>
    </xf>
    <xf numFmtId="0" fontId="22" fillId="35" borderId="22" xfId="50" applyFont="1" applyFill="1" applyBorder="1" applyAlignment="1">
      <alignment horizontal="center" vertical="center" wrapText="1"/>
      <protection/>
    </xf>
    <xf numFmtId="0" fontId="22" fillId="35" borderId="23" xfId="50" applyFont="1" applyFill="1" applyBorder="1" applyAlignment="1">
      <alignment horizontal="center" vertical="center" wrapText="1"/>
      <protection/>
    </xf>
    <xf numFmtId="0" fontId="22" fillId="35" borderId="24" xfId="50" applyFont="1" applyFill="1" applyBorder="1" applyAlignment="1">
      <alignment horizontal="center" vertical="center" wrapText="1"/>
      <protection/>
    </xf>
    <xf numFmtId="0" fontId="24" fillId="35" borderId="20" xfId="50" applyFont="1" applyFill="1" applyBorder="1" applyAlignment="1">
      <alignment horizontal="center" vertical="center" wrapText="1"/>
      <protection/>
    </xf>
    <xf numFmtId="0" fontId="24" fillId="35" borderId="14" xfId="50" applyFont="1" applyFill="1" applyBorder="1" applyAlignment="1">
      <alignment horizontal="center" vertical="center" wrapText="1"/>
      <protection/>
    </xf>
    <xf numFmtId="0" fontId="22" fillId="35" borderId="17" xfId="50" applyFont="1" applyFill="1" applyBorder="1" applyAlignment="1">
      <alignment horizontal="center" vertical="center" wrapText="1"/>
      <protection/>
    </xf>
    <xf numFmtId="0" fontId="22" fillId="35" borderId="15" xfId="50" applyFont="1" applyFill="1" applyBorder="1" applyAlignment="1">
      <alignment horizontal="center" vertical="center" wrapText="1"/>
      <protection/>
    </xf>
    <xf numFmtId="0" fontId="22" fillId="35" borderId="13" xfId="50" applyFont="1" applyFill="1" applyBorder="1" applyAlignment="1">
      <alignment horizontal="center" vertical="center" wrapText="1"/>
      <protection/>
    </xf>
    <xf numFmtId="0" fontId="24" fillId="35" borderId="17" xfId="50" applyFont="1" applyFill="1" applyBorder="1" applyAlignment="1">
      <alignment horizontal="center" vertical="center" wrapText="1"/>
      <protection/>
    </xf>
    <xf numFmtId="0" fontId="24" fillId="35" borderId="15" xfId="50" applyFont="1" applyFill="1" applyBorder="1" applyAlignment="1">
      <alignment horizontal="center" vertical="center" wrapText="1"/>
      <protection/>
    </xf>
    <xf numFmtId="0" fontId="24" fillId="35" borderId="13" xfId="50" applyFont="1" applyFill="1" applyBorder="1" applyAlignment="1">
      <alignment horizontal="center" vertical="center" wrapText="1"/>
      <protection/>
    </xf>
    <xf numFmtId="0" fontId="24" fillId="35" borderId="21" xfId="50" applyFont="1" applyFill="1" applyBorder="1" applyAlignment="1">
      <alignment horizontal="center" vertical="center" wrapText="1"/>
      <protection/>
    </xf>
    <xf numFmtId="0" fontId="24" fillId="35" borderId="12" xfId="50" applyFont="1" applyFill="1" applyBorder="1" applyAlignment="1">
      <alignment horizontal="center" vertical="center" wrapText="1"/>
      <protection/>
    </xf>
    <xf numFmtId="0" fontId="14" fillId="35" borderId="0" xfId="50" applyFont="1" applyFill="1" applyAlignment="1">
      <alignment horizontal="center" vertical="center" wrapText="1"/>
      <protection/>
    </xf>
    <xf numFmtId="0" fontId="25" fillId="35" borderId="20" xfId="50" applyFont="1" applyFill="1" applyBorder="1" applyAlignment="1">
      <alignment horizontal="center" vertical="center"/>
      <protection/>
    </xf>
    <xf numFmtId="0" fontId="25" fillId="35" borderId="21" xfId="50" applyFont="1" applyFill="1" applyBorder="1" applyAlignment="1">
      <alignment horizontal="center" vertical="center"/>
      <protection/>
    </xf>
    <xf numFmtId="0" fontId="25" fillId="35" borderId="14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35"/>
  <sheetViews>
    <sheetView tabSelected="1" view="pageLayout" workbookViewId="0" topLeftCell="A1">
      <selection activeCell="R5" sqref="R5"/>
    </sheetView>
  </sheetViews>
  <sheetFormatPr defaultColWidth="9.33203125" defaultRowHeight="12.75"/>
  <cols>
    <col min="2" max="2" width="9.5" style="0" customWidth="1"/>
    <col min="3" max="3" width="12.16015625" style="0" customWidth="1"/>
    <col min="4" max="4" width="6.83203125" style="0" customWidth="1"/>
    <col min="5" max="5" width="4.33203125" style="0" customWidth="1"/>
    <col min="6" max="6" width="33.16015625" style="0" customWidth="1"/>
    <col min="9" max="9" width="12.16015625" style="0" customWidth="1"/>
    <col min="10" max="10" width="11.83203125" style="0" customWidth="1"/>
    <col min="11" max="11" width="21.83203125" style="0" customWidth="1"/>
    <col min="12" max="12" width="19.83203125" style="0" customWidth="1"/>
    <col min="13" max="13" width="3.83203125" style="0" customWidth="1"/>
    <col min="14" max="14" width="4.33203125" style="0" customWidth="1"/>
    <col min="15" max="15" width="5.33203125" style="0" customWidth="1"/>
    <col min="16" max="16" width="4.66015625" style="0" customWidth="1"/>
    <col min="17" max="17" width="3.83203125" style="0" customWidth="1"/>
  </cols>
  <sheetData>
    <row r="2" spans="1:15" ht="12.7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ht="20.25" customHeight="1">
      <c r="O5" s="2" t="s">
        <v>43</v>
      </c>
    </row>
    <row r="6" spans="2:17" ht="29.25" customHeight="1">
      <c r="B6" s="3" t="s">
        <v>0</v>
      </c>
      <c r="C6" s="3" t="s">
        <v>1</v>
      </c>
      <c r="D6" s="91" t="s">
        <v>2</v>
      </c>
      <c r="E6" s="91"/>
      <c r="F6" s="91" t="s">
        <v>3</v>
      </c>
      <c r="G6" s="91"/>
      <c r="H6" s="91"/>
      <c r="I6" s="91" t="s">
        <v>4</v>
      </c>
      <c r="J6" s="91"/>
      <c r="K6" s="3" t="s">
        <v>5</v>
      </c>
      <c r="L6" s="3" t="s">
        <v>6</v>
      </c>
      <c r="M6" s="91" t="s">
        <v>7</v>
      </c>
      <c r="N6" s="91"/>
      <c r="O6" s="91"/>
      <c r="P6" s="91"/>
      <c r="Q6" s="91"/>
    </row>
    <row r="7" spans="2:17" ht="18" customHeight="1">
      <c r="B7" s="70" t="s">
        <v>8</v>
      </c>
      <c r="C7" s="70" t="s">
        <v>9</v>
      </c>
      <c r="D7" s="86" t="s">
        <v>10</v>
      </c>
      <c r="E7" s="86"/>
      <c r="F7" s="86" t="s">
        <v>11</v>
      </c>
      <c r="G7" s="86"/>
      <c r="H7" s="86"/>
      <c r="I7" s="86" t="s">
        <v>12</v>
      </c>
      <c r="J7" s="86"/>
      <c r="K7" s="70" t="s">
        <v>13</v>
      </c>
      <c r="L7" s="70" t="s">
        <v>14</v>
      </c>
      <c r="M7" s="86" t="s">
        <v>15</v>
      </c>
      <c r="N7" s="86"/>
      <c r="O7" s="86"/>
      <c r="P7" s="86"/>
      <c r="Q7" s="86"/>
    </row>
    <row r="8" spans="2:17" ht="22.5" customHeight="1">
      <c r="B8" s="79" t="s">
        <v>16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2:17" ht="25.5" customHeight="1">
      <c r="B9" s="70" t="s">
        <v>48</v>
      </c>
      <c r="C9" s="71"/>
      <c r="D9" s="89"/>
      <c r="E9" s="89"/>
      <c r="F9" s="87" t="s">
        <v>49</v>
      </c>
      <c r="G9" s="87"/>
      <c r="H9" s="87"/>
      <c r="I9" s="88" t="s">
        <v>79</v>
      </c>
      <c r="J9" s="88"/>
      <c r="K9" s="72" t="s">
        <v>17</v>
      </c>
      <c r="L9" s="72" t="s">
        <v>80</v>
      </c>
      <c r="M9" s="88" t="s">
        <v>81</v>
      </c>
      <c r="N9" s="88"/>
      <c r="O9" s="88"/>
      <c r="P9" s="88"/>
      <c r="Q9" s="88"/>
    </row>
    <row r="10" spans="2:17" ht="47.25" customHeight="1">
      <c r="B10" s="3"/>
      <c r="C10" s="71"/>
      <c r="D10" s="89"/>
      <c r="E10" s="89"/>
      <c r="F10" s="87" t="s">
        <v>18</v>
      </c>
      <c r="G10" s="87"/>
      <c r="H10" s="87"/>
      <c r="I10" s="88" t="s">
        <v>17</v>
      </c>
      <c r="J10" s="88"/>
      <c r="K10" s="72" t="s">
        <v>17</v>
      </c>
      <c r="L10" s="72" t="s">
        <v>17</v>
      </c>
      <c r="M10" s="88" t="s">
        <v>17</v>
      </c>
      <c r="N10" s="88"/>
      <c r="O10" s="88"/>
      <c r="P10" s="88"/>
      <c r="Q10" s="88"/>
    </row>
    <row r="11" spans="2:17" ht="19.5" customHeight="1">
      <c r="B11" s="71"/>
      <c r="C11" s="70" t="s">
        <v>50</v>
      </c>
      <c r="D11" s="89"/>
      <c r="E11" s="89"/>
      <c r="F11" s="87" t="s">
        <v>51</v>
      </c>
      <c r="G11" s="87"/>
      <c r="H11" s="87"/>
      <c r="I11" s="88" t="s">
        <v>72</v>
      </c>
      <c r="J11" s="88"/>
      <c r="K11" s="72" t="s">
        <v>17</v>
      </c>
      <c r="L11" s="72" t="s">
        <v>80</v>
      </c>
      <c r="M11" s="88" t="s">
        <v>82</v>
      </c>
      <c r="N11" s="88"/>
      <c r="O11" s="88"/>
      <c r="P11" s="88"/>
      <c r="Q11" s="88"/>
    </row>
    <row r="12" spans="2:17" ht="48" customHeight="1">
      <c r="B12" s="71"/>
      <c r="C12" s="3"/>
      <c r="D12" s="89"/>
      <c r="E12" s="89"/>
      <c r="F12" s="87" t="s">
        <v>18</v>
      </c>
      <c r="G12" s="87"/>
      <c r="H12" s="87"/>
      <c r="I12" s="88" t="s">
        <v>17</v>
      </c>
      <c r="J12" s="88"/>
      <c r="K12" s="72" t="s">
        <v>17</v>
      </c>
      <c r="L12" s="72" t="s">
        <v>17</v>
      </c>
      <c r="M12" s="88" t="s">
        <v>17</v>
      </c>
      <c r="N12" s="88"/>
      <c r="O12" s="88"/>
      <c r="P12" s="88"/>
      <c r="Q12" s="88"/>
    </row>
    <row r="13" spans="2:17" ht="41.25" customHeight="1">
      <c r="B13" s="71"/>
      <c r="C13" s="71"/>
      <c r="D13" s="86" t="s">
        <v>44</v>
      </c>
      <c r="E13" s="86"/>
      <c r="F13" s="87" t="s">
        <v>45</v>
      </c>
      <c r="G13" s="87"/>
      <c r="H13" s="87"/>
      <c r="I13" s="88" t="s">
        <v>83</v>
      </c>
      <c r="J13" s="88"/>
      <c r="K13" s="72" t="s">
        <v>17</v>
      </c>
      <c r="L13" s="72" t="s">
        <v>80</v>
      </c>
      <c r="M13" s="88" t="s">
        <v>84</v>
      </c>
      <c r="N13" s="88"/>
      <c r="O13" s="88"/>
      <c r="P13" s="88"/>
      <c r="Q13" s="88"/>
    </row>
    <row r="14" spans="2:17" ht="27" customHeight="1">
      <c r="B14" s="70" t="s">
        <v>85</v>
      </c>
      <c r="C14" s="71"/>
      <c r="D14" s="89"/>
      <c r="E14" s="89"/>
      <c r="F14" s="87" t="s">
        <v>86</v>
      </c>
      <c r="G14" s="87"/>
      <c r="H14" s="87"/>
      <c r="I14" s="88" t="s">
        <v>87</v>
      </c>
      <c r="J14" s="88"/>
      <c r="K14" s="72" t="s">
        <v>88</v>
      </c>
      <c r="L14" s="72" t="s">
        <v>89</v>
      </c>
      <c r="M14" s="88" t="s">
        <v>90</v>
      </c>
      <c r="N14" s="88"/>
      <c r="O14" s="88"/>
      <c r="P14" s="88"/>
      <c r="Q14" s="88"/>
    </row>
    <row r="15" spans="2:17" ht="41.25" customHeight="1">
      <c r="B15" s="3"/>
      <c r="C15" s="71"/>
      <c r="D15" s="89"/>
      <c r="E15" s="89"/>
      <c r="F15" s="87" t="s">
        <v>18</v>
      </c>
      <c r="G15" s="87"/>
      <c r="H15" s="87"/>
      <c r="I15" s="88" t="s">
        <v>17</v>
      </c>
      <c r="J15" s="88"/>
      <c r="K15" s="72" t="s">
        <v>17</v>
      </c>
      <c r="L15" s="72" t="s">
        <v>17</v>
      </c>
      <c r="M15" s="88" t="s">
        <v>17</v>
      </c>
      <c r="N15" s="88"/>
      <c r="O15" s="88"/>
      <c r="P15" s="88"/>
      <c r="Q15" s="88"/>
    </row>
    <row r="16" spans="2:17" ht="18" customHeight="1">
      <c r="B16" s="71"/>
      <c r="C16" s="70" t="s">
        <v>91</v>
      </c>
      <c r="D16" s="89"/>
      <c r="E16" s="89"/>
      <c r="F16" s="87" t="s">
        <v>92</v>
      </c>
      <c r="G16" s="87"/>
      <c r="H16" s="87"/>
      <c r="I16" s="88" t="s">
        <v>93</v>
      </c>
      <c r="J16" s="88"/>
      <c r="K16" s="72" t="s">
        <v>17</v>
      </c>
      <c r="L16" s="72" t="s">
        <v>89</v>
      </c>
      <c r="M16" s="88" t="s">
        <v>94</v>
      </c>
      <c r="N16" s="88"/>
      <c r="O16" s="88"/>
      <c r="P16" s="88"/>
      <c r="Q16" s="88"/>
    </row>
    <row r="17" spans="2:17" ht="42.75" customHeight="1">
      <c r="B17" s="71"/>
      <c r="C17" s="3"/>
      <c r="D17" s="89"/>
      <c r="E17" s="89"/>
      <c r="F17" s="87" t="s">
        <v>18</v>
      </c>
      <c r="G17" s="87"/>
      <c r="H17" s="87"/>
      <c r="I17" s="88" t="s">
        <v>17</v>
      </c>
      <c r="J17" s="88"/>
      <c r="K17" s="72" t="s">
        <v>17</v>
      </c>
      <c r="L17" s="72" t="s">
        <v>17</v>
      </c>
      <c r="M17" s="88" t="s">
        <v>17</v>
      </c>
      <c r="N17" s="88"/>
      <c r="O17" s="88"/>
      <c r="P17" s="88"/>
      <c r="Q17" s="88"/>
    </row>
    <row r="18" spans="2:17" ht="32.25" customHeight="1">
      <c r="B18" s="71"/>
      <c r="C18" s="71"/>
      <c r="D18" s="86" t="s">
        <v>73</v>
      </c>
      <c r="E18" s="86"/>
      <c r="F18" s="87" t="s">
        <v>74</v>
      </c>
      <c r="G18" s="87"/>
      <c r="H18" s="87"/>
      <c r="I18" s="88" t="s">
        <v>93</v>
      </c>
      <c r="J18" s="88"/>
      <c r="K18" s="72" t="s">
        <v>17</v>
      </c>
      <c r="L18" s="72" t="s">
        <v>89</v>
      </c>
      <c r="M18" s="88" t="s">
        <v>94</v>
      </c>
      <c r="N18" s="88"/>
      <c r="O18" s="88"/>
      <c r="P18" s="88"/>
      <c r="Q18" s="88"/>
    </row>
    <row r="19" spans="2:17" ht="21.75" customHeight="1">
      <c r="B19" s="71"/>
      <c r="C19" s="70" t="s">
        <v>95</v>
      </c>
      <c r="D19" s="89"/>
      <c r="E19" s="89"/>
      <c r="F19" s="87" t="s">
        <v>96</v>
      </c>
      <c r="G19" s="87"/>
      <c r="H19" s="87"/>
      <c r="I19" s="88" t="s">
        <v>97</v>
      </c>
      <c r="J19" s="88"/>
      <c r="K19" s="72" t="s">
        <v>88</v>
      </c>
      <c r="L19" s="72" t="s">
        <v>17</v>
      </c>
      <c r="M19" s="88" t="s">
        <v>98</v>
      </c>
      <c r="N19" s="88"/>
      <c r="O19" s="88"/>
      <c r="P19" s="88"/>
      <c r="Q19" s="88"/>
    </row>
    <row r="20" spans="2:17" ht="39" customHeight="1">
      <c r="B20" s="71"/>
      <c r="C20" s="3"/>
      <c r="D20" s="89"/>
      <c r="E20" s="89"/>
      <c r="F20" s="87" t="s">
        <v>18</v>
      </c>
      <c r="G20" s="87"/>
      <c r="H20" s="87"/>
      <c r="I20" s="88" t="s">
        <v>17</v>
      </c>
      <c r="J20" s="88"/>
      <c r="K20" s="72" t="s">
        <v>17</v>
      </c>
      <c r="L20" s="72" t="s">
        <v>17</v>
      </c>
      <c r="M20" s="88" t="s">
        <v>17</v>
      </c>
      <c r="N20" s="88"/>
      <c r="O20" s="88"/>
      <c r="P20" s="88"/>
      <c r="Q20" s="88"/>
    </row>
    <row r="21" spans="2:17" ht="38.25" customHeight="1">
      <c r="B21" s="71"/>
      <c r="C21" s="71"/>
      <c r="D21" s="86" t="s">
        <v>73</v>
      </c>
      <c r="E21" s="86"/>
      <c r="F21" s="87" t="s">
        <v>74</v>
      </c>
      <c r="G21" s="87"/>
      <c r="H21" s="87"/>
      <c r="I21" s="88" t="s">
        <v>99</v>
      </c>
      <c r="J21" s="88"/>
      <c r="K21" s="72" t="s">
        <v>100</v>
      </c>
      <c r="L21" s="72" t="s">
        <v>17</v>
      </c>
      <c r="M21" s="88" t="s">
        <v>101</v>
      </c>
      <c r="N21" s="88"/>
      <c r="O21" s="88"/>
      <c r="P21" s="88"/>
      <c r="Q21" s="88"/>
    </row>
    <row r="22" spans="2:17" ht="34.5" customHeight="1">
      <c r="B22" s="71"/>
      <c r="C22" s="71"/>
      <c r="D22" s="86" t="s">
        <v>102</v>
      </c>
      <c r="E22" s="86"/>
      <c r="F22" s="87" t="s">
        <v>103</v>
      </c>
      <c r="G22" s="87"/>
      <c r="H22" s="87"/>
      <c r="I22" s="88" t="s">
        <v>104</v>
      </c>
      <c r="J22" s="88"/>
      <c r="K22" s="72" t="s">
        <v>105</v>
      </c>
      <c r="L22" s="72" t="s">
        <v>17</v>
      </c>
      <c r="M22" s="88" t="s">
        <v>106</v>
      </c>
      <c r="N22" s="88"/>
      <c r="O22" s="88"/>
      <c r="P22" s="88"/>
      <c r="Q22" s="88"/>
    </row>
    <row r="23" spans="2:17" ht="24" customHeight="1">
      <c r="B23" s="70" t="s">
        <v>107</v>
      </c>
      <c r="C23" s="71"/>
      <c r="D23" s="89"/>
      <c r="E23" s="89"/>
      <c r="F23" s="87" t="s">
        <v>108</v>
      </c>
      <c r="G23" s="87"/>
      <c r="H23" s="87"/>
      <c r="I23" s="88" t="s">
        <v>17</v>
      </c>
      <c r="J23" s="88"/>
      <c r="K23" s="72" t="s">
        <v>17</v>
      </c>
      <c r="L23" s="72" t="s">
        <v>109</v>
      </c>
      <c r="M23" s="88" t="s">
        <v>109</v>
      </c>
      <c r="N23" s="88"/>
      <c r="O23" s="88"/>
      <c r="P23" s="88"/>
      <c r="Q23" s="88"/>
    </row>
    <row r="24" spans="2:17" ht="37.5" customHeight="1">
      <c r="B24" s="3"/>
      <c r="C24" s="71"/>
      <c r="D24" s="89"/>
      <c r="E24" s="89"/>
      <c r="F24" s="87" t="s">
        <v>18</v>
      </c>
      <c r="G24" s="87"/>
      <c r="H24" s="87"/>
      <c r="I24" s="88" t="s">
        <v>17</v>
      </c>
      <c r="J24" s="88"/>
      <c r="K24" s="72" t="s">
        <v>17</v>
      </c>
      <c r="L24" s="72" t="s">
        <v>17</v>
      </c>
      <c r="M24" s="88" t="s">
        <v>17</v>
      </c>
      <c r="N24" s="88"/>
      <c r="O24" s="88"/>
      <c r="P24" s="88"/>
      <c r="Q24" s="88"/>
    </row>
    <row r="25" spans="2:17" ht="36" customHeight="1">
      <c r="B25" s="71"/>
      <c r="C25" s="70" t="s">
        <v>110</v>
      </c>
      <c r="D25" s="89"/>
      <c r="E25" s="89"/>
      <c r="F25" s="87" t="s">
        <v>111</v>
      </c>
      <c r="G25" s="87"/>
      <c r="H25" s="87"/>
      <c r="I25" s="88" t="s">
        <v>17</v>
      </c>
      <c r="J25" s="88"/>
      <c r="K25" s="72" t="s">
        <v>17</v>
      </c>
      <c r="L25" s="72" t="s">
        <v>109</v>
      </c>
      <c r="M25" s="88" t="s">
        <v>109</v>
      </c>
      <c r="N25" s="88"/>
      <c r="O25" s="88"/>
      <c r="P25" s="88"/>
      <c r="Q25" s="88"/>
    </row>
    <row r="26" spans="2:17" ht="39.75" customHeight="1">
      <c r="B26" s="71"/>
      <c r="C26" s="3"/>
      <c r="D26" s="89"/>
      <c r="E26" s="89"/>
      <c r="F26" s="87" t="s">
        <v>18</v>
      </c>
      <c r="G26" s="87"/>
      <c r="H26" s="87"/>
      <c r="I26" s="88" t="s">
        <v>17</v>
      </c>
      <c r="J26" s="88"/>
      <c r="K26" s="72" t="s">
        <v>17</v>
      </c>
      <c r="L26" s="72" t="s">
        <v>17</v>
      </c>
      <c r="M26" s="88" t="s">
        <v>17</v>
      </c>
      <c r="N26" s="88"/>
      <c r="O26" s="88"/>
      <c r="P26" s="88"/>
      <c r="Q26" s="88"/>
    </row>
    <row r="27" spans="2:17" ht="32.25" customHeight="1">
      <c r="B27" s="71"/>
      <c r="C27" s="71"/>
      <c r="D27" s="86" t="s">
        <v>73</v>
      </c>
      <c r="E27" s="86"/>
      <c r="F27" s="87" t="s">
        <v>74</v>
      </c>
      <c r="G27" s="87"/>
      <c r="H27" s="87"/>
      <c r="I27" s="88" t="s">
        <v>17</v>
      </c>
      <c r="J27" s="88"/>
      <c r="K27" s="72" t="s">
        <v>17</v>
      </c>
      <c r="L27" s="72" t="s">
        <v>109</v>
      </c>
      <c r="M27" s="88" t="s">
        <v>109</v>
      </c>
      <c r="N27" s="88"/>
      <c r="O27" s="88"/>
      <c r="P27" s="88"/>
      <c r="Q27" s="88"/>
    </row>
    <row r="28" spans="2:17" ht="21" customHeight="1">
      <c r="B28" s="85" t="s">
        <v>16</v>
      </c>
      <c r="C28" s="85"/>
      <c r="D28" s="85"/>
      <c r="E28" s="85"/>
      <c r="F28" s="85"/>
      <c r="G28" s="85"/>
      <c r="H28" s="73" t="s">
        <v>19</v>
      </c>
      <c r="I28" s="83" t="s">
        <v>112</v>
      </c>
      <c r="J28" s="83"/>
      <c r="K28" s="74" t="s">
        <v>88</v>
      </c>
      <c r="L28" s="74" t="s">
        <v>113</v>
      </c>
      <c r="M28" s="83" t="s">
        <v>114</v>
      </c>
      <c r="N28" s="83"/>
      <c r="O28" s="83"/>
      <c r="P28" s="83"/>
      <c r="Q28" s="83"/>
    </row>
    <row r="29" spans="2:17" ht="39" customHeight="1">
      <c r="B29" s="84"/>
      <c r="C29" s="84"/>
      <c r="D29" s="84"/>
      <c r="E29" s="84"/>
      <c r="F29" s="81" t="s">
        <v>18</v>
      </c>
      <c r="G29" s="81"/>
      <c r="H29" s="81"/>
      <c r="I29" s="82" t="s">
        <v>115</v>
      </c>
      <c r="J29" s="82"/>
      <c r="K29" s="75" t="s">
        <v>17</v>
      </c>
      <c r="L29" s="75" t="s">
        <v>17</v>
      </c>
      <c r="M29" s="82" t="s">
        <v>115</v>
      </c>
      <c r="N29" s="82"/>
      <c r="O29" s="82"/>
      <c r="P29" s="82"/>
      <c r="Q29" s="82"/>
    </row>
    <row r="30" spans="2:17" ht="24" customHeight="1">
      <c r="B30" s="79" t="s">
        <v>20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 ht="18.75" customHeight="1">
      <c r="B31" s="85" t="s">
        <v>20</v>
      </c>
      <c r="C31" s="85"/>
      <c r="D31" s="85"/>
      <c r="E31" s="85"/>
      <c r="F31" s="85"/>
      <c r="G31" s="85"/>
      <c r="H31" s="73" t="s">
        <v>19</v>
      </c>
      <c r="I31" s="83" t="s">
        <v>116</v>
      </c>
      <c r="J31" s="83"/>
      <c r="K31" s="74" t="s">
        <v>17</v>
      </c>
      <c r="L31" s="74" t="s">
        <v>17</v>
      </c>
      <c r="M31" s="83" t="s">
        <v>116</v>
      </c>
      <c r="N31" s="83"/>
      <c r="O31" s="83"/>
      <c r="P31" s="83"/>
      <c r="Q31" s="83"/>
    </row>
    <row r="32" spans="2:17" ht="30" customHeight="1">
      <c r="B32" s="84"/>
      <c r="C32" s="84"/>
      <c r="D32" s="84"/>
      <c r="E32" s="84"/>
      <c r="F32" s="81" t="s">
        <v>18</v>
      </c>
      <c r="G32" s="81"/>
      <c r="H32" s="81"/>
      <c r="I32" s="82" t="s">
        <v>76</v>
      </c>
      <c r="J32" s="82"/>
      <c r="K32" s="75" t="s">
        <v>17</v>
      </c>
      <c r="L32" s="75" t="s">
        <v>17</v>
      </c>
      <c r="M32" s="82" t="s">
        <v>76</v>
      </c>
      <c r="N32" s="82"/>
      <c r="O32" s="82"/>
      <c r="P32" s="82"/>
      <c r="Q32" s="82"/>
    </row>
    <row r="33" spans="2:17" ht="24" customHeight="1">
      <c r="B33" s="79" t="s">
        <v>21</v>
      </c>
      <c r="C33" s="79"/>
      <c r="D33" s="79"/>
      <c r="E33" s="79"/>
      <c r="F33" s="79"/>
      <c r="G33" s="79"/>
      <c r="H33" s="79"/>
      <c r="I33" s="83" t="s">
        <v>117</v>
      </c>
      <c r="J33" s="83"/>
      <c r="K33" s="74" t="s">
        <v>88</v>
      </c>
      <c r="L33" s="74" t="s">
        <v>113</v>
      </c>
      <c r="M33" s="83" t="s">
        <v>118</v>
      </c>
      <c r="N33" s="83"/>
      <c r="O33" s="83"/>
      <c r="P33" s="83"/>
      <c r="Q33" s="83"/>
    </row>
    <row r="34" spans="2:17" ht="37.5" customHeight="1">
      <c r="B34" s="79"/>
      <c r="C34" s="79"/>
      <c r="D34" s="79"/>
      <c r="E34" s="79"/>
      <c r="F34" s="77" t="s">
        <v>18</v>
      </c>
      <c r="G34" s="77"/>
      <c r="H34" s="77"/>
      <c r="I34" s="78" t="s">
        <v>119</v>
      </c>
      <c r="J34" s="78"/>
      <c r="K34" s="76" t="s">
        <v>17</v>
      </c>
      <c r="L34" s="76" t="s">
        <v>17</v>
      </c>
      <c r="M34" s="78" t="s">
        <v>119</v>
      </c>
      <c r="N34" s="78"/>
      <c r="O34" s="78"/>
      <c r="P34" s="78"/>
      <c r="Q34" s="78"/>
    </row>
    <row r="35" spans="2:17" ht="33.75" customHeight="1">
      <c r="B35" s="80" t="s">
        <v>42</v>
      </c>
      <c r="C35" s="80"/>
      <c r="D35" s="80"/>
      <c r="E35" s="80"/>
      <c r="F35" s="80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</sheetData>
  <sheetProtection/>
  <mergeCells count="110">
    <mergeCell ref="M15:Q15"/>
    <mergeCell ref="F17:H17"/>
    <mergeCell ref="I20:J20"/>
    <mergeCell ref="D10:E10"/>
    <mergeCell ref="I14:J14"/>
    <mergeCell ref="M14:Q14"/>
    <mergeCell ref="I19:J19"/>
    <mergeCell ref="M20:Q20"/>
    <mergeCell ref="M16:Q16"/>
    <mergeCell ref="I17:J17"/>
    <mergeCell ref="G35:Q35"/>
    <mergeCell ref="D12:E12"/>
    <mergeCell ref="F12:H12"/>
    <mergeCell ref="I12:J12"/>
    <mergeCell ref="M12:Q12"/>
    <mergeCell ref="D13:E13"/>
    <mergeCell ref="I15:J15"/>
    <mergeCell ref="D20:E20"/>
    <mergeCell ref="D18:E18"/>
    <mergeCell ref="D19:E19"/>
    <mergeCell ref="D9:E9"/>
    <mergeCell ref="F9:H9"/>
    <mergeCell ref="I9:J9"/>
    <mergeCell ref="M9:Q9"/>
    <mergeCell ref="F13:H13"/>
    <mergeCell ref="I13:J13"/>
    <mergeCell ref="M10:Q10"/>
    <mergeCell ref="I11:J11"/>
    <mergeCell ref="M11:Q11"/>
    <mergeCell ref="M13:Q13"/>
    <mergeCell ref="I6:J6"/>
    <mergeCell ref="M6:Q6"/>
    <mergeCell ref="D7:E7"/>
    <mergeCell ref="F7:H7"/>
    <mergeCell ref="I7:J7"/>
    <mergeCell ref="M7:Q7"/>
    <mergeCell ref="A2:O3"/>
    <mergeCell ref="B8:Q8"/>
    <mergeCell ref="D11:E11"/>
    <mergeCell ref="F11:H11"/>
    <mergeCell ref="F15:H15"/>
    <mergeCell ref="I16:J16"/>
    <mergeCell ref="D6:E6"/>
    <mergeCell ref="F10:H10"/>
    <mergeCell ref="I10:J10"/>
    <mergeCell ref="F6:H6"/>
    <mergeCell ref="F20:H20"/>
    <mergeCell ref="M17:Q17"/>
    <mergeCell ref="I18:J18"/>
    <mergeCell ref="M18:Q18"/>
    <mergeCell ref="M19:Q19"/>
    <mergeCell ref="F19:H19"/>
    <mergeCell ref="D14:E14"/>
    <mergeCell ref="F14:H14"/>
    <mergeCell ref="D15:E15"/>
    <mergeCell ref="D16:E16"/>
    <mergeCell ref="F16:H16"/>
    <mergeCell ref="F18:H18"/>
    <mergeCell ref="D17:E17"/>
    <mergeCell ref="I21:J21"/>
    <mergeCell ref="M21:Q21"/>
    <mergeCell ref="D22:E22"/>
    <mergeCell ref="F22:H22"/>
    <mergeCell ref="I22:J22"/>
    <mergeCell ref="M22:Q22"/>
    <mergeCell ref="D21:E21"/>
    <mergeCell ref="F21:H21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B28:G28"/>
    <mergeCell ref="I28:J28"/>
    <mergeCell ref="M28:Q28"/>
    <mergeCell ref="B32:E32"/>
    <mergeCell ref="B33:H33"/>
    <mergeCell ref="B29:E29"/>
    <mergeCell ref="F29:H29"/>
    <mergeCell ref="I29:J29"/>
    <mergeCell ref="M29:Q29"/>
    <mergeCell ref="B30:Q30"/>
    <mergeCell ref="I31:J31"/>
    <mergeCell ref="M31:Q31"/>
    <mergeCell ref="B31:G31"/>
    <mergeCell ref="F34:H34"/>
    <mergeCell ref="I34:J34"/>
    <mergeCell ref="M34:Q34"/>
    <mergeCell ref="B34:E34"/>
    <mergeCell ref="B35:F35"/>
    <mergeCell ref="F32:H32"/>
    <mergeCell ref="I32:J32"/>
    <mergeCell ref="M32:Q32"/>
    <mergeCell ref="I33:J33"/>
    <mergeCell ref="M33:Q33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scale="85" r:id="rId1"/>
  <headerFooter>
    <oddHeader>&amp;R
Załącznik nr &amp;A
do uchwały Zarządu Powiatu w Opatowie Nr 121.57.2014
z dnia 6 października 2014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"/>
  <sheetViews>
    <sheetView workbookViewId="0" topLeftCell="B1">
      <selection activeCell="V7" sqref="V7:W10"/>
    </sheetView>
  </sheetViews>
  <sheetFormatPr defaultColWidth="9.33203125" defaultRowHeight="12.75"/>
  <cols>
    <col min="1" max="1" width="4.5" style="0" customWidth="1"/>
    <col min="2" max="2" width="0.65625" style="0" customWidth="1"/>
    <col min="3" max="3" width="7" style="0" customWidth="1"/>
    <col min="4" max="4" width="9.16015625" style="0" customWidth="1"/>
    <col min="5" max="5" width="9.66015625" style="0" customWidth="1"/>
    <col min="6" max="6" width="10.83203125" style="0" customWidth="1"/>
    <col min="7" max="7" width="8" style="0" customWidth="1"/>
    <col min="8" max="8" width="6" style="0" customWidth="1"/>
    <col min="9" max="9" width="13.5" style="0" customWidth="1"/>
    <col min="10" max="11" width="13" style="0" customWidth="1"/>
    <col min="12" max="12" width="14" style="0" customWidth="1"/>
    <col min="13" max="13" width="11.83203125" style="0" customWidth="1"/>
    <col min="14" max="14" width="12" style="0" customWidth="1"/>
    <col min="15" max="15" width="13.83203125" style="0" customWidth="1"/>
    <col min="16" max="16" width="11.5" style="0" customWidth="1"/>
    <col min="17" max="17" width="11.33203125" style="0" customWidth="1"/>
    <col min="18" max="18" width="12.66015625" style="0" customWidth="1"/>
    <col min="19" max="19" width="12.5" style="0" customWidth="1"/>
    <col min="20" max="20" width="6.83203125" style="0" customWidth="1"/>
    <col min="21" max="21" width="6.16015625" style="0" customWidth="1"/>
    <col min="22" max="22" width="7" style="0" customWidth="1"/>
    <col min="23" max="23" width="4.33203125" style="0" customWidth="1"/>
  </cols>
  <sheetData>
    <row r="1" spans="1:24" ht="12.75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ht="12.75">
      <c r="A3" s="1"/>
      <c r="B3" s="97"/>
      <c r="C3" s="97"/>
      <c r="D3" s="97"/>
      <c r="E3" s="98"/>
      <c r="F3" s="98"/>
      <c r="G3" s="98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5" spans="1:23" ht="12.75">
      <c r="A5" s="93" t="s">
        <v>0</v>
      </c>
      <c r="B5" s="93"/>
      <c r="C5" s="93" t="s">
        <v>1</v>
      </c>
      <c r="D5" s="93" t="s">
        <v>3</v>
      </c>
      <c r="E5" s="93"/>
      <c r="F5" s="93"/>
      <c r="G5" s="93" t="s">
        <v>22</v>
      </c>
      <c r="H5" s="93"/>
      <c r="I5" s="93" t="s">
        <v>23</v>
      </c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</row>
    <row r="6" spans="1:23" ht="12.75" customHeight="1">
      <c r="A6" s="93"/>
      <c r="B6" s="93"/>
      <c r="C6" s="93"/>
      <c r="D6" s="93"/>
      <c r="E6" s="93"/>
      <c r="F6" s="93"/>
      <c r="G6" s="93"/>
      <c r="H6" s="93"/>
      <c r="I6" s="93" t="s">
        <v>24</v>
      </c>
      <c r="J6" s="93" t="s">
        <v>25</v>
      </c>
      <c r="K6" s="93"/>
      <c r="L6" s="93"/>
      <c r="M6" s="93"/>
      <c r="N6" s="93"/>
      <c r="O6" s="93"/>
      <c r="P6" s="93"/>
      <c r="Q6" s="93"/>
      <c r="R6" s="93" t="s">
        <v>26</v>
      </c>
      <c r="S6" s="93" t="s">
        <v>25</v>
      </c>
      <c r="T6" s="93"/>
      <c r="U6" s="93"/>
      <c r="V6" s="93"/>
      <c r="W6" s="93"/>
    </row>
    <row r="7" spans="1:23" ht="4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 t="s">
        <v>27</v>
      </c>
      <c r="T7" s="93" t="s">
        <v>28</v>
      </c>
      <c r="U7" s="93"/>
      <c r="V7" s="93" t="s">
        <v>46</v>
      </c>
      <c r="W7" s="93"/>
    </row>
    <row r="8" spans="1:23" ht="12.75" customHeight="1">
      <c r="A8" s="93"/>
      <c r="B8" s="93"/>
      <c r="C8" s="93"/>
      <c r="D8" s="93"/>
      <c r="E8" s="93"/>
      <c r="F8" s="93"/>
      <c r="G8" s="93"/>
      <c r="H8" s="93"/>
      <c r="I8" s="93"/>
      <c r="J8" s="93" t="s">
        <v>29</v>
      </c>
      <c r="K8" s="93" t="s">
        <v>25</v>
      </c>
      <c r="L8" s="93"/>
      <c r="M8" s="93" t="s">
        <v>30</v>
      </c>
      <c r="N8" s="93" t="s">
        <v>31</v>
      </c>
      <c r="O8" s="93" t="s">
        <v>32</v>
      </c>
      <c r="P8" s="93" t="s">
        <v>33</v>
      </c>
      <c r="Q8" s="93" t="s">
        <v>34</v>
      </c>
      <c r="R8" s="93"/>
      <c r="S8" s="93"/>
      <c r="T8" s="93"/>
      <c r="U8" s="93"/>
      <c r="V8" s="93"/>
      <c r="W8" s="93"/>
    </row>
    <row r="9" spans="1:23" ht="9.7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 t="s">
        <v>47</v>
      </c>
      <c r="U9" s="93"/>
      <c r="V9" s="93"/>
      <c r="W9" s="93"/>
    </row>
    <row r="10" spans="1:23" ht="57.7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44" t="s">
        <v>35</v>
      </c>
      <c r="L10" s="44" t="s">
        <v>36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ht="12.75">
      <c r="A11" s="93">
        <v>1</v>
      </c>
      <c r="B11" s="93"/>
      <c r="C11" s="44">
        <v>2</v>
      </c>
      <c r="D11" s="93">
        <v>4</v>
      </c>
      <c r="E11" s="93"/>
      <c r="F11" s="93"/>
      <c r="G11" s="93">
        <v>5</v>
      </c>
      <c r="H11" s="93"/>
      <c r="I11" s="44">
        <v>6</v>
      </c>
      <c r="J11" s="44">
        <v>7</v>
      </c>
      <c r="K11" s="44">
        <v>8</v>
      </c>
      <c r="L11" s="44">
        <v>9</v>
      </c>
      <c r="M11" s="44">
        <v>10</v>
      </c>
      <c r="N11" s="44">
        <v>11</v>
      </c>
      <c r="O11" s="44">
        <v>12</v>
      </c>
      <c r="P11" s="44">
        <v>13</v>
      </c>
      <c r="Q11" s="44">
        <v>14</v>
      </c>
      <c r="R11" s="44">
        <v>15</v>
      </c>
      <c r="S11" s="44">
        <v>16</v>
      </c>
      <c r="T11" s="93">
        <v>17</v>
      </c>
      <c r="U11" s="93"/>
      <c r="V11" s="93">
        <v>18</v>
      </c>
      <c r="W11" s="93"/>
    </row>
    <row r="12" spans="1:23" ht="20.25" customHeight="1">
      <c r="A12" s="93">
        <v>600</v>
      </c>
      <c r="B12" s="93"/>
      <c r="C12" s="93"/>
      <c r="D12" s="96" t="s">
        <v>49</v>
      </c>
      <c r="E12" s="96"/>
      <c r="F12" s="45" t="s">
        <v>37</v>
      </c>
      <c r="G12" s="94">
        <v>19551839</v>
      </c>
      <c r="H12" s="94"/>
      <c r="I12" s="4">
        <v>12845522</v>
      </c>
      <c r="J12" s="4">
        <v>12832522</v>
      </c>
      <c r="K12" s="4">
        <v>1028200</v>
      </c>
      <c r="L12" s="4">
        <v>11804322</v>
      </c>
      <c r="M12" s="4">
        <v>0</v>
      </c>
      <c r="N12" s="4">
        <v>13000</v>
      </c>
      <c r="O12" s="4">
        <v>0</v>
      </c>
      <c r="P12" s="4">
        <v>0</v>
      </c>
      <c r="Q12" s="4">
        <v>0</v>
      </c>
      <c r="R12" s="4">
        <v>6706317</v>
      </c>
      <c r="S12" s="4">
        <v>6706317</v>
      </c>
      <c r="T12" s="94">
        <v>3564744</v>
      </c>
      <c r="U12" s="94"/>
      <c r="V12" s="94">
        <v>0</v>
      </c>
      <c r="W12" s="94"/>
    </row>
    <row r="13" spans="1:23" ht="18.75" customHeight="1">
      <c r="A13" s="93"/>
      <c r="B13" s="93"/>
      <c r="C13" s="93"/>
      <c r="D13" s="96"/>
      <c r="E13" s="96"/>
      <c r="F13" s="45" t="s">
        <v>38</v>
      </c>
      <c r="G13" s="94">
        <v>-7000</v>
      </c>
      <c r="H13" s="94"/>
      <c r="I13" s="4">
        <v>-7000</v>
      </c>
      <c r="J13" s="4">
        <v>-7000</v>
      </c>
      <c r="K13" s="4">
        <v>0</v>
      </c>
      <c r="L13" s="4">
        <v>-7000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94">
        <v>0</v>
      </c>
      <c r="U13" s="94"/>
      <c r="V13" s="94">
        <v>0</v>
      </c>
      <c r="W13" s="94"/>
    </row>
    <row r="14" spans="1:23" ht="21.75" customHeight="1">
      <c r="A14" s="93"/>
      <c r="B14" s="93"/>
      <c r="C14" s="93"/>
      <c r="D14" s="96"/>
      <c r="E14" s="96"/>
      <c r="F14" s="45" t="s">
        <v>39</v>
      </c>
      <c r="G14" s="94">
        <v>607000</v>
      </c>
      <c r="H14" s="94"/>
      <c r="I14" s="4">
        <v>607000</v>
      </c>
      <c r="J14" s="4">
        <v>600000</v>
      </c>
      <c r="K14" s="4">
        <v>0</v>
      </c>
      <c r="L14" s="4">
        <v>600000</v>
      </c>
      <c r="M14" s="4">
        <v>0</v>
      </c>
      <c r="N14" s="4">
        <v>7000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94">
        <v>0</v>
      </c>
      <c r="U14" s="94"/>
      <c r="V14" s="94">
        <v>0</v>
      </c>
      <c r="W14" s="94"/>
    </row>
    <row r="15" spans="1:23" ht="21.75" customHeight="1" thickBot="1">
      <c r="A15" s="93"/>
      <c r="B15" s="93"/>
      <c r="C15" s="93"/>
      <c r="D15" s="96"/>
      <c r="E15" s="96"/>
      <c r="F15" s="45" t="s">
        <v>40</v>
      </c>
      <c r="G15" s="94">
        <v>20151839</v>
      </c>
      <c r="H15" s="94"/>
      <c r="I15" s="4">
        <v>13445522</v>
      </c>
      <c r="J15" s="4">
        <v>13425522</v>
      </c>
      <c r="K15" s="4">
        <v>1028200</v>
      </c>
      <c r="L15" s="4">
        <v>12397322</v>
      </c>
      <c r="M15" s="4">
        <v>0</v>
      </c>
      <c r="N15" s="4">
        <v>20000</v>
      </c>
      <c r="O15" s="4">
        <v>0</v>
      </c>
      <c r="P15" s="4">
        <v>0</v>
      </c>
      <c r="Q15" s="4">
        <v>0</v>
      </c>
      <c r="R15" s="4">
        <v>6706317</v>
      </c>
      <c r="S15" s="4">
        <v>6706317</v>
      </c>
      <c r="T15" s="94">
        <v>3564744</v>
      </c>
      <c r="U15" s="94"/>
      <c r="V15" s="94">
        <v>0</v>
      </c>
      <c r="W15" s="94"/>
    </row>
    <row r="16" spans="1:23" ht="23.25" customHeight="1" thickBot="1">
      <c r="A16" s="100"/>
      <c r="B16" s="100"/>
      <c r="C16" s="100">
        <v>60014</v>
      </c>
      <c r="D16" s="101" t="s">
        <v>71</v>
      </c>
      <c r="E16" s="101"/>
      <c r="F16" s="46" t="s">
        <v>37</v>
      </c>
      <c r="G16" s="95">
        <v>14407332</v>
      </c>
      <c r="H16" s="95"/>
      <c r="I16" s="5">
        <v>7701015</v>
      </c>
      <c r="J16" s="5">
        <v>7688015</v>
      </c>
      <c r="K16" s="5">
        <v>1028200</v>
      </c>
      <c r="L16" s="5">
        <v>6659815</v>
      </c>
      <c r="M16" s="5">
        <v>0</v>
      </c>
      <c r="N16" s="5">
        <v>13000</v>
      </c>
      <c r="O16" s="5">
        <v>0</v>
      </c>
      <c r="P16" s="5">
        <v>0</v>
      </c>
      <c r="Q16" s="5">
        <v>0</v>
      </c>
      <c r="R16" s="5">
        <v>6706317</v>
      </c>
      <c r="S16" s="5">
        <v>6706317</v>
      </c>
      <c r="T16" s="95">
        <v>3564744</v>
      </c>
      <c r="U16" s="95"/>
      <c r="V16" s="95">
        <v>0</v>
      </c>
      <c r="W16" s="95"/>
    </row>
    <row r="17" spans="1:23" ht="19.5" customHeight="1" thickBot="1">
      <c r="A17" s="100"/>
      <c r="B17" s="100"/>
      <c r="C17" s="100"/>
      <c r="D17" s="101"/>
      <c r="E17" s="101"/>
      <c r="F17" s="45" t="s">
        <v>38</v>
      </c>
      <c r="G17" s="94">
        <v>-7000</v>
      </c>
      <c r="H17" s="94"/>
      <c r="I17" s="4">
        <v>-7000</v>
      </c>
      <c r="J17" s="4">
        <v>-7000</v>
      </c>
      <c r="K17" s="4">
        <v>0</v>
      </c>
      <c r="L17" s="4">
        <v>-7000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94">
        <v>0</v>
      </c>
      <c r="U17" s="94"/>
      <c r="V17" s="94">
        <v>0</v>
      </c>
      <c r="W17" s="94"/>
    </row>
    <row r="18" spans="1:23" ht="18.75" customHeight="1" thickBot="1">
      <c r="A18" s="100"/>
      <c r="B18" s="100"/>
      <c r="C18" s="100"/>
      <c r="D18" s="101"/>
      <c r="E18" s="101"/>
      <c r="F18" s="45" t="s">
        <v>39</v>
      </c>
      <c r="G18" s="94">
        <v>7000</v>
      </c>
      <c r="H18" s="94"/>
      <c r="I18" s="4">
        <v>7000</v>
      </c>
      <c r="J18" s="4">
        <v>0</v>
      </c>
      <c r="K18" s="4">
        <v>0</v>
      </c>
      <c r="L18" s="4">
        <v>0</v>
      </c>
      <c r="M18" s="4">
        <v>0</v>
      </c>
      <c r="N18" s="4">
        <v>7000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94">
        <v>0</v>
      </c>
      <c r="U18" s="94"/>
      <c r="V18" s="94">
        <v>0</v>
      </c>
      <c r="W18" s="94"/>
    </row>
    <row r="19" spans="1:23" ht="19.5" customHeight="1" thickBot="1">
      <c r="A19" s="100"/>
      <c r="B19" s="100"/>
      <c r="C19" s="100"/>
      <c r="D19" s="101"/>
      <c r="E19" s="101"/>
      <c r="F19" s="45" t="s">
        <v>40</v>
      </c>
      <c r="G19" s="94">
        <v>14407332</v>
      </c>
      <c r="H19" s="94"/>
      <c r="I19" s="4">
        <v>7701015</v>
      </c>
      <c r="J19" s="4">
        <v>7681015</v>
      </c>
      <c r="K19" s="4">
        <v>1028200</v>
      </c>
      <c r="L19" s="4">
        <v>6652815</v>
      </c>
      <c r="M19" s="4">
        <v>0</v>
      </c>
      <c r="N19" s="4">
        <v>20000</v>
      </c>
      <c r="O19" s="4">
        <v>0</v>
      </c>
      <c r="P19" s="4">
        <v>0</v>
      </c>
      <c r="Q19" s="4">
        <v>0</v>
      </c>
      <c r="R19" s="4">
        <v>6706317</v>
      </c>
      <c r="S19" s="4">
        <v>6706317</v>
      </c>
      <c r="T19" s="94">
        <v>3564744</v>
      </c>
      <c r="U19" s="94"/>
      <c r="V19" s="94">
        <v>0</v>
      </c>
      <c r="W19" s="94"/>
    </row>
    <row r="20" spans="1:23" ht="22.5" customHeight="1" thickBot="1">
      <c r="A20" s="100"/>
      <c r="B20" s="100"/>
      <c r="C20" s="100">
        <v>60078</v>
      </c>
      <c r="D20" s="101" t="s">
        <v>51</v>
      </c>
      <c r="E20" s="101"/>
      <c r="F20" s="46" t="s">
        <v>37</v>
      </c>
      <c r="G20" s="95">
        <v>5144507</v>
      </c>
      <c r="H20" s="95"/>
      <c r="I20" s="5">
        <v>5144507</v>
      </c>
      <c r="J20" s="5">
        <v>5144507</v>
      </c>
      <c r="K20" s="5">
        <v>0</v>
      </c>
      <c r="L20" s="5">
        <v>5144507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95">
        <v>0</v>
      </c>
      <c r="U20" s="95"/>
      <c r="V20" s="95">
        <v>0</v>
      </c>
      <c r="W20" s="95"/>
    </row>
    <row r="21" spans="1:23" ht="17.25" customHeight="1" thickBot="1">
      <c r="A21" s="100"/>
      <c r="B21" s="100"/>
      <c r="C21" s="100"/>
      <c r="D21" s="101"/>
      <c r="E21" s="101"/>
      <c r="F21" s="45" t="s">
        <v>38</v>
      </c>
      <c r="G21" s="94">
        <v>0</v>
      </c>
      <c r="H21" s="94"/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94">
        <v>0</v>
      </c>
      <c r="U21" s="94"/>
      <c r="V21" s="94">
        <v>0</v>
      </c>
      <c r="W21" s="94"/>
    </row>
    <row r="22" spans="1:23" ht="19.5" customHeight="1" thickBot="1">
      <c r="A22" s="100"/>
      <c r="B22" s="100"/>
      <c r="C22" s="100"/>
      <c r="D22" s="101"/>
      <c r="E22" s="101"/>
      <c r="F22" s="45" t="s">
        <v>39</v>
      </c>
      <c r="G22" s="94">
        <v>600000</v>
      </c>
      <c r="H22" s="94"/>
      <c r="I22" s="4">
        <v>600000</v>
      </c>
      <c r="J22" s="4">
        <v>600000</v>
      </c>
      <c r="K22" s="4">
        <v>0</v>
      </c>
      <c r="L22" s="4">
        <v>600000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94">
        <v>0</v>
      </c>
      <c r="U22" s="94"/>
      <c r="V22" s="94">
        <v>0</v>
      </c>
      <c r="W22" s="94"/>
    </row>
    <row r="23" spans="1:23" ht="27" customHeight="1">
      <c r="A23" s="100"/>
      <c r="B23" s="100"/>
      <c r="C23" s="100"/>
      <c r="D23" s="101"/>
      <c r="E23" s="101"/>
      <c r="F23" s="45" t="s">
        <v>40</v>
      </c>
      <c r="G23" s="94">
        <v>5744507</v>
      </c>
      <c r="H23" s="94"/>
      <c r="I23" s="4">
        <v>5744507</v>
      </c>
      <c r="J23" s="4">
        <v>5744507</v>
      </c>
      <c r="K23" s="4">
        <v>0</v>
      </c>
      <c r="L23" s="4">
        <v>5744507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94">
        <v>0</v>
      </c>
      <c r="U23" s="94"/>
      <c r="V23" s="94">
        <v>0</v>
      </c>
      <c r="W23" s="94"/>
    </row>
    <row r="24" spans="1:23" ht="18.75" customHeight="1">
      <c r="A24" s="93">
        <v>750</v>
      </c>
      <c r="B24" s="93"/>
      <c r="C24" s="93"/>
      <c r="D24" s="96" t="s">
        <v>86</v>
      </c>
      <c r="E24" s="96"/>
      <c r="F24" s="45" t="s">
        <v>37</v>
      </c>
      <c r="G24" s="94">
        <v>6505021</v>
      </c>
      <c r="H24" s="94"/>
      <c r="I24" s="4">
        <v>6450021</v>
      </c>
      <c r="J24" s="4">
        <v>6165554</v>
      </c>
      <c r="K24" s="4">
        <v>4371441</v>
      </c>
      <c r="L24" s="4">
        <v>1794113</v>
      </c>
      <c r="M24" s="4">
        <v>0</v>
      </c>
      <c r="N24" s="4">
        <v>284467</v>
      </c>
      <c r="O24" s="4">
        <v>0</v>
      </c>
      <c r="P24" s="4">
        <v>0</v>
      </c>
      <c r="Q24" s="4">
        <v>0</v>
      </c>
      <c r="R24" s="4">
        <v>55000</v>
      </c>
      <c r="S24" s="4">
        <v>55000</v>
      </c>
      <c r="T24" s="94">
        <v>0</v>
      </c>
      <c r="U24" s="94"/>
      <c r="V24" s="94">
        <v>0</v>
      </c>
      <c r="W24" s="94"/>
    </row>
    <row r="25" spans="1:23" ht="19.5" customHeight="1">
      <c r="A25" s="93"/>
      <c r="B25" s="93"/>
      <c r="C25" s="93"/>
      <c r="D25" s="96"/>
      <c r="E25" s="96"/>
      <c r="F25" s="45" t="s">
        <v>38</v>
      </c>
      <c r="G25" s="94">
        <v>-7712</v>
      </c>
      <c r="H25" s="94"/>
      <c r="I25" s="4">
        <v>-7712</v>
      </c>
      <c r="J25" s="4">
        <v>-1003</v>
      </c>
      <c r="K25" s="4">
        <v>-443</v>
      </c>
      <c r="L25" s="4">
        <v>-560</v>
      </c>
      <c r="M25" s="4">
        <v>0</v>
      </c>
      <c r="N25" s="4">
        <v>-6709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94">
        <v>0</v>
      </c>
      <c r="U25" s="94"/>
      <c r="V25" s="94">
        <v>0</v>
      </c>
      <c r="W25" s="94"/>
    </row>
    <row r="26" spans="1:23" ht="19.5" customHeight="1">
      <c r="A26" s="93"/>
      <c r="B26" s="93"/>
      <c r="C26" s="93"/>
      <c r="D26" s="96"/>
      <c r="E26" s="96"/>
      <c r="F26" s="45" t="s">
        <v>39</v>
      </c>
      <c r="G26" s="94">
        <v>831</v>
      </c>
      <c r="H26" s="94"/>
      <c r="I26" s="4">
        <v>831</v>
      </c>
      <c r="J26" s="4">
        <v>831</v>
      </c>
      <c r="K26" s="4">
        <v>831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94">
        <v>0</v>
      </c>
      <c r="U26" s="94"/>
      <c r="V26" s="94">
        <v>0</v>
      </c>
      <c r="W26" s="94"/>
    </row>
    <row r="27" spans="1:23" ht="20.25" customHeight="1" thickBot="1">
      <c r="A27" s="93"/>
      <c r="B27" s="93"/>
      <c r="C27" s="93"/>
      <c r="D27" s="96"/>
      <c r="E27" s="96"/>
      <c r="F27" s="45" t="s">
        <v>40</v>
      </c>
      <c r="G27" s="94">
        <v>6498140</v>
      </c>
      <c r="H27" s="94"/>
      <c r="I27" s="4">
        <v>6443140</v>
      </c>
      <c r="J27" s="4">
        <v>6165382</v>
      </c>
      <c r="K27" s="4">
        <v>4371829</v>
      </c>
      <c r="L27" s="4">
        <v>1793553</v>
      </c>
      <c r="M27" s="4">
        <v>0</v>
      </c>
      <c r="N27" s="4">
        <v>277758</v>
      </c>
      <c r="O27" s="4">
        <v>0</v>
      </c>
      <c r="P27" s="4">
        <v>0</v>
      </c>
      <c r="Q27" s="4">
        <v>0</v>
      </c>
      <c r="R27" s="4">
        <v>55000</v>
      </c>
      <c r="S27" s="4">
        <v>55000</v>
      </c>
      <c r="T27" s="94">
        <v>0</v>
      </c>
      <c r="U27" s="94"/>
      <c r="V27" s="94">
        <v>0</v>
      </c>
      <c r="W27" s="94"/>
    </row>
    <row r="28" spans="1:23" ht="20.25" customHeight="1" thickBot="1">
      <c r="A28" s="100"/>
      <c r="B28" s="100"/>
      <c r="C28" s="100">
        <v>75011</v>
      </c>
      <c r="D28" s="101" t="s">
        <v>92</v>
      </c>
      <c r="E28" s="101"/>
      <c r="F28" s="46" t="s">
        <v>37</v>
      </c>
      <c r="G28" s="95">
        <v>150188</v>
      </c>
      <c r="H28" s="95"/>
      <c r="I28" s="5">
        <v>150188</v>
      </c>
      <c r="J28" s="5">
        <v>150188</v>
      </c>
      <c r="K28" s="5">
        <v>150188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95">
        <v>0</v>
      </c>
      <c r="U28" s="95"/>
      <c r="V28" s="95">
        <v>0</v>
      </c>
      <c r="W28" s="95"/>
    </row>
    <row r="29" spans="1:23" ht="19.5" customHeight="1" thickBot="1">
      <c r="A29" s="100"/>
      <c r="B29" s="100"/>
      <c r="C29" s="100"/>
      <c r="D29" s="101"/>
      <c r="E29" s="101"/>
      <c r="F29" s="45" t="s">
        <v>38</v>
      </c>
      <c r="G29" s="94">
        <v>0</v>
      </c>
      <c r="H29" s="94"/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94">
        <v>0</v>
      </c>
      <c r="U29" s="94"/>
      <c r="V29" s="94">
        <v>0</v>
      </c>
      <c r="W29" s="94"/>
    </row>
    <row r="30" spans="1:23" ht="21" customHeight="1" thickBot="1">
      <c r="A30" s="100"/>
      <c r="B30" s="100"/>
      <c r="C30" s="100"/>
      <c r="D30" s="101"/>
      <c r="E30" s="101"/>
      <c r="F30" s="45" t="s">
        <v>39</v>
      </c>
      <c r="G30" s="94">
        <v>831</v>
      </c>
      <c r="H30" s="94"/>
      <c r="I30" s="4">
        <v>831</v>
      </c>
      <c r="J30" s="4">
        <v>831</v>
      </c>
      <c r="K30" s="4">
        <v>831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94">
        <v>0</v>
      </c>
      <c r="U30" s="94"/>
      <c r="V30" s="94">
        <v>0</v>
      </c>
      <c r="W30" s="94"/>
    </row>
    <row r="31" spans="1:23" ht="19.5" customHeight="1" thickBot="1">
      <c r="A31" s="100"/>
      <c r="B31" s="100"/>
      <c r="C31" s="100"/>
      <c r="D31" s="101"/>
      <c r="E31" s="101"/>
      <c r="F31" s="45" t="s">
        <v>40</v>
      </c>
      <c r="G31" s="94">
        <v>151019</v>
      </c>
      <c r="H31" s="94"/>
      <c r="I31" s="4">
        <v>151019</v>
      </c>
      <c r="J31" s="4">
        <v>151019</v>
      </c>
      <c r="K31" s="4">
        <v>151019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94">
        <v>0</v>
      </c>
      <c r="U31" s="94"/>
      <c r="V31" s="94">
        <v>0</v>
      </c>
      <c r="W31" s="94"/>
    </row>
    <row r="32" spans="1:23" ht="20.25" customHeight="1" thickBot="1">
      <c r="A32" s="100"/>
      <c r="B32" s="100"/>
      <c r="C32" s="100">
        <v>75020</v>
      </c>
      <c r="D32" s="101" t="s">
        <v>120</v>
      </c>
      <c r="E32" s="101"/>
      <c r="F32" s="46" t="s">
        <v>37</v>
      </c>
      <c r="G32" s="95">
        <v>5811740</v>
      </c>
      <c r="H32" s="95"/>
      <c r="I32" s="5">
        <v>5756740</v>
      </c>
      <c r="J32" s="5">
        <v>5754240</v>
      </c>
      <c r="K32" s="5">
        <v>4180000</v>
      </c>
      <c r="L32" s="5">
        <v>1574240</v>
      </c>
      <c r="M32" s="5">
        <v>0</v>
      </c>
      <c r="N32" s="5">
        <v>2500</v>
      </c>
      <c r="O32" s="5">
        <v>0</v>
      </c>
      <c r="P32" s="5">
        <v>0</v>
      </c>
      <c r="Q32" s="5">
        <v>0</v>
      </c>
      <c r="R32" s="5">
        <v>55000</v>
      </c>
      <c r="S32" s="5">
        <v>55000</v>
      </c>
      <c r="T32" s="95">
        <v>0</v>
      </c>
      <c r="U32" s="95"/>
      <c r="V32" s="95">
        <v>0</v>
      </c>
      <c r="W32" s="95"/>
    </row>
    <row r="33" spans="1:23" ht="16.5" customHeight="1" thickBot="1">
      <c r="A33" s="100"/>
      <c r="B33" s="100"/>
      <c r="C33" s="100"/>
      <c r="D33" s="101"/>
      <c r="E33" s="101"/>
      <c r="F33" s="45" t="s">
        <v>38</v>
      </c>
      <c r="G33" s="94">
        <v>-2</v>
      </c>
      <c r="H33" s="94"/>
      <c r="I33" s="4">
        <v>-2</v>
      </c>
      <c r="J33" s="4">
        <v>-2</v>
      </c>
      <c r="K33" s="4">
        <v>0</v>
      </c>
      <c r="L33" s="4">
        <v>-2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94">
        <v>0</v>
      </c>
      <c r="U33" s="94"/>
      <c r="V33" s="94">
        <v>0</v>
      </c>
      <c r="W33" s="94"/>
    </row>
    <row r="34" spans="1:23" ht="19.5" customHeight="1" thickBot="1">
      <c r="A34" s="100"/>
      <c r="B34" s="100"/>
      <c r="C34" s="100"/>
      <c r="D34" s="101"/>
      <c r="E34" s="101"/>
      <c r="F34" s="45" t="s">
        <v>39</v>
      </c>
      <c r="G34" s="94">
        <v>0</v>
      </c>
      <c r="H34" s="94"/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94">
        <v>0</v>
      </c>
      <c r="U34" s="94"/>
      <c r="V34" s="94">
        <v>0</v>
      </c>
      <c r="W34" s="94"/>
    </row>
    <row r="35" spans="1:23" ht="20.25" customHeight="1" thickBot="1">
      <c r="A35" s="100"/>
      <c r="B35" s="100"/>
      <c r="C35" s="100"/>
      <c r="D35" s="101"/>
      <c r="E35" s="101"/>
      <c r="F35" s="45" t="s">
        <v>40</v>
      </c>
      <c r="G35" s="94">
        <v>5811738</v>
      </c>
      <c r="H35" s="94"/>
      <c r="I35" s="4">
        <v>5756738</v>
      </c>
      <c r="J35" s="4">
        <v>5754238</v>
      </c>
      <c r="K35" s="4">
        <v>4180000</v>
      </c>
      <c r="L35" s="4">
        <v>1574238</v>
      </c>
      <c r="M35" s="4">
        <v>0</v>
      </c>
      <c r="N35" s="4">
        <v>2500</v>
      </c>
      <c r="O35" s="4">
        <v>0</v>
      </c>
      <c r="P35" s="4">
        <v>0</v>
      </c>
      <c r="Q35" s="4">
        <v>0</v>
      </c>
      <c r="R35" s="4">
        <v>55000</v>
      </c>
      <c r="S35" s="4">
        <v>55000</v>
      </c>
      <c r="T35" s="94">
        <v>0</v>
      </c>
      <c r="U35" s="94"/>
      <c r="V35" s="94">
        <v>0</v>
      </c>
      <c r="W35" s="94"/>
    </row>
    <row r="36" spans="1:23" ht="20.25" customHeight="1" thickBot="1">
      <c r="A36" s="100"/>
      <c r="B36" s="100"/>
      <c r="C36" s="100">
        <v>75045</v>
      </c>
      <c r="D36" s="101" t="s">
        <v>96</v>
      </c>
      <c r="E36" s="101"/>
      <c r="F36" s="46" t="s">
        <v>37</v>
      </c>
      <c r="G36" s="95">
        <v>42000</v>
      </c>
      <c r="H36" s="95"/>
      <c r="I36" s="5">
        <v>42000</v>
      </c>
      <c r="J36" s="5">
        <v>26313</v>
      </c>
      <c r="K36" s="5">
        <v>18400</v>
      </c>
      <c r="L36" s="5">
        <v>7913</v>
      </c>
      <c r="M36" s="5">
        <v>0</v>
      </c>
      <c r="N36" s="5">
        <v>15687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95">
        <v>0</v>
      </c>
      <c r="U36" s="95"/>
      <c r="V36" s="95">
        <v>0</v>
      </c>
      <c r="W36" s="95"/>
    </row>
    <row r="37" spans="1:23" ht="18" customHeight="1" thickBot="1">
      <c r="A37" s="100"/>
      <c r="B37" s="100"/>
      <c r="C37" s="100"/>
      <c r="D37" s="101"/>
      <c r="E37" s="101"/>
      <c r="F37" s="45" t="s">
        <v>38</v>
      </c>
      <c r="G37" s="94">
        <v>-7710</v>
      </c>
      <c r="H37" s="94"/>
      <c r="I37" s="4">
        <v>-7710</v>
      </c>
      <c r="J37" s="4">
        <v>-1001</v>
      </c>
      <c r="K37" s="4">
        <v>-443</v>
      </c>
      <c r="L37" s="4">
        <v>-558</v>
      </c>
      <c r="M37" s="4">
        <v>0</v>
      </c>
      <c r="N37" s="4">
        <v>-6709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94">
        <v>0</v>
      </c>
      <c r="U37" s="94"/>
      <c r="V37" s="94">
        <v>0</v>
      </c>
      <c r="W37" s="94"/>
    </row>
    <row r="38" spans="1:23" ht="18.75" customHeight="1" thickBot="1">
      <c r="A38" s="100"/>
      <c r="B38" s="100"/>
      <c r="C38" s="100"/>
      <c r="D38" s="101"/>
      <c r="E38" s="101"/>
      <c r="F38" s="45" t="s">
        <v>39</v>
      </c>
      <c r="G38" s="94">
        <v>0</v>
      </c>
      <c r="H38" s="94"/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94">
        <v>0</v>
      </c>
      <c r="U38" s="94"/>
      <c r="V38" s="94">
        <v>0</v>
      </c>
      <c r="W38" s="94"/>
    </row>
    <row r="39" spans="1:23" ht="20.25" customHeight="1">
      <c r="A39" s="100"/>
      <c r="B39" s="100"/>
      <c r="C39" s="100"/>
      <c r="D39" s="101"/>
      <c r="E39" s="101"/>
      <c r="F39" s="45" t="s">
        <v>40</v>
      </c>
      <c r="G39" s="94">
        <v>34290</v>
      </c>
      <c r="H39" s="94"/>
      <c r="I39" s="4">
        <v>34290</v>
      </c>
      <c r="J39" s="4">
        <v>25312</v>
      </c>
      <c r="K39" s="4">
        <v>17957</v>
      </c>
      <c r="L39" s="4">
        <v>7355</v>
      </c>
      <c r="M39" s="4">
        <v>0</v>
      </c>
      <c r="N39" s="4">
        <v>8978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94">
        <v>0</v>
      </c>
      <c r="U39" s="94"/>
      <c r="V39" s="94">
        <v>0</v>
      </c>
      <c r="W39" s="94"/>
    </row>
    <row r="40" spans="1:23" ht="22.5" customHeight="1">
      <c r="A40" s="93">
        <v>751</v>
      </c>
      <c r="B40" s="93"/>
      <c r="C40" s="93"/>
      <c r="D40" s="96" t="s">
        <v>108</v>
      </c>
      <c r="E40" s="96"/>
      <c r="F40" s="45" t="s">
        <v>37</v>
      </c>
      <c r="G40" s="94">
        <v>0</v>
      </c>
      <c r="H40" s="94"/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94">
        <v>0</v>
      </c>
      <c r="U40" s="94"/>
      <c r="V40" s="94">
        <v>0</v>
      </c>
      <c r="W40" s="94"/>
    </row>
    <row r="41" spans="1:23" ht="20.25" customHeight="1">
      <c r="A41" s="93"/>
      <c r="B41" s="93"/>
      <c r="C41" s="93"/>
      <c r="D41" s="96"/>
      <c r="E41" s="96"/>
      <c r="F41" s="45" t="s">
        <v>38</v>
      </c>
      <c r="G41" s="94">
        <v>0</v>
      </c>
      <c r="H41" s="94"/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94">
        <v>0</v>
      </c>
      <c r="U41" s="94"/>
      <c r="V41" s="94">
        <v>0</v>
      </c>
      <c r="W41" s="94"/>
    </row>
    <row r="42" spans="1:23" ht="21.75" customHeight="1">
      <c r="A42" s="93"/>
      <c r="B42" s="93"/>
      <c r="C42" s="93"/>
      <c r="D42" s="96"/>
      <c r="E42" s="96"/>
      <c r="F42" s="45" t="s">
        <v>39</v>
      </c>
      <c r="G42" s="94">
        <v>63142</v>
      </c>
      <c r="H42" s="94"/>
      <c r="I42" s="4">
        <v>63142</v>
      </c>
      <c r="J42" s="4">
        <v>58042</v>
      </c>
      <c r="K42" s="4">
        <v>4538</v>
      </c>
      <c r="L42" s="4">
        <v>53504</v>
      </c>
      <c r="M42" s="4">
        <v>0</v>
      </c>
      <c r="N42" s="4">
        <v>5100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94">
        <v>0</v>
      </c>
      <c r="U42" s="94"/>
      <c r="V42" s="94">
        <v>0</v>
      </c>
      <c r="W42" s="94"/>
    </row>
    <row r="43" spans="1:23" ht="24.75" customHeight="1" thickBot="1">
      <c r="A43" s="93"/>
      <c r="B43" s="93"/>
      <c r="C43" s="93"/>
      <c r="D43" s="96"/>
      <c r="E43" s="96"/>
      <c r="F43" s="45" t="s">
        <v>40</v>
      </c>
      <c r="G43" s="94">
        <v>63142</v>
      </c>
      <c r="H43" s="94"/>
      <c r="I43" s="4">
        <v>63142</v>
      </c>
      <c r="J43" s="4">
        <v>58042</v>
      </c>
      <c r="K43" s="4">
        <v>4538</v>
      </c>
      <c r="L43" s="4">
        <v>53504</v>
      </c>
      <c r="M43" s="4">
        <v>0</v>
      </c>
      <c r="N43" s="4">
        <v>5100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94">
        <v>0</v>
      </c>
      <c r="U43" s="94"/>
      <c r="V43" s="94">
        <v>0</v>
      </c>
      <c r="W43" s="94"/>
    </row>
    <row r="44" spans="1:23" ht="18" customHeight="1" thickBot="1">
      <c r="A44" s="100"/>
      <c r="B44" s="100"/>
      <c r="C44" s="100">
        <v>75109</v>
      </c>
      <c r="D44" s="101" t="s">
        <v>111</v>
      </c>
      <c r="E44" s="101"/>
      <c r="F44" s="46" t="s">
        <v>37</v>
      </c>
      <c r="G44" s="95">
        <v>0</v>
      </c>
      <c r="H44" s="95"/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95">
        <v>0</v>
      </c>
      <c r="U44" s="95"/>
      <c r="V44" s="95">
        <v>0</v>
      </c>
      <c r="W44" s="95"/>
    </row>
    <row r="45" spans="1:23" ht="19.5" customHeight="1" thickBot="1">
      <c r="A45" s="100"/>
      <c r="B45" s="100"/>
      <c r="C45" s="100"/>
      <c r="D45" s="101"/>
      <c r="E45" s="101"/>
      <c r="F45" s="45" t="s">
        <v>38</v>
      </c>
      <c r="G45" s="94">
        <v>0</v>
      </c>
      <c r="H45" s="94"/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94">
        <v>0</v>
      </c>
      <c r="U45" s="94"/>
      <c r="V45" s="94">
        <v>0</v>
      </c>
      <c r="W45" s="94"/>
    </row>
    <row r="46" spans="1:23" ht="20.25" customHeight="1" thickBot="1">
      <c r="A46" s="100"/>
      <c r="B46" s="100"/>
      <c r="C46" s="100"/>
      <c r="D46" s="101"/>
      <c r="E46" s="101"/>
      <c r="F46" s="45" t="s">
        <v>39</v>
      </c>
      <c r="G46" s="94">
        <v>63142</v>
      </c>
      <c r="H46" s="94"/>
      <c r="I46" s="4">
        <v>63142</v>
      </c>
      <c r="J46" s="4">
        <v>58042</v>
      </c>
      <c r="K46" s="4">
        <v>4538</v>
      </c>
      <c r="L46" s="4">
        <v>53504</v>
      </c>
      <c r="M46" s="4">
        <v>0</v>
      </c>
      <c r="N46" s="4">
        <v>5100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94">
        <v>0</v>
      </c>
      <c r="U46" s="94"/>
      <c r="V46" s="94">
        <v>0</v>
      </c>
      <c r="W46" s="94"/>
    </row>
    <row r="47" spans="1:23" ht="18.75" customHeight="1">
      <c r="A47" s="100"/>
      <c r="B47" s="100"/>
      <c r="C47" s="100"/>
      <c r="D47" s="101"/>
      <c r="E47" s="101"/>
      <c r="F47" s="45" t="s">
        <v>40</v>
      </c>
      <c r="G47" s="94">
        <v>63142</v>
      </c>
      <c r="H47" s="94"/>
      <c r="I47" s="4">
        <v>63142</v>
      </c>
      <c r="J47" s="4">
        <v>58042</v>
      </c>
      <c r="K47" s="4">
        <v>4538</v>
      </c>
      <c r="L47" s="4">
        <v>53504</v>
      </c>
      <c r="M47" s="4">
        <v>0</v>
      </c>
      <c r="N47" s="4">
        <v>5100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94">
        <v>0</v>
      </c>
      <c r="U47" s="94"/>
      <c r="V47" s="94">
        <v>0</v>
      </c>
      <c r="W47" s="94"/>
    </row>
    <row r="48" spans="1:23" ht="21.75" customHeight="1">
      <c r="A48" s="93">
        <v>754</v>
      </c>
      <c r="B48" s="93"/>
      <c r="C48" s="93"/>
      <c r="D48" s="96" t="s">
        <v>75</v>
      </c>
      <c r="E48" s="96"/>
      <c r="F48" s="45" t="s">
        <v>37</v>
      </c>
      <c r="G48" s="94">
        <v>3623642</v>
      </c>
      <c r="H48" s="94"/>
      <c r="I48" s="4">
        <v>3604702</v>
      </c>
      <c r="J48" s="4">
        <v>3405602</v>
      </c>
      <c r="K48" s="4">
        <v>2948324</v>
      </c>
      <c r="L48" s="4">
        <v>457278</v>
      </c>
      <c r="M48" s="4">
        <v>10000</v>
      </c>
      <c r="N48" s="4">
        <v>189100</v>
      </c>
      <c r="O48" s="4">
        <v>0</v>
      </c>
      <c r="P48" s="4">
        <v>0</v>
      </c>
      <c r="Q48" s="4">
        <v>0</v>
      </c>
      <c r="R48" s="4">
        <v>18940</v>
      </c>
      <c r="S48" s="4">
        <v>18940</v>
      </c>
      <c r="T48" s="94">
        <v>0</v>
      </c>
      <c r="U48" s="94"/>
      <c r="V48" s="94">
        <v>0</v>
      </c>
      <c r="W48" s="94"/>
    </row>
    <row r="49" spans="1:23" ht="22.5" customHeight="1">
      <c r="A49" s="93"/>
      <c r="B49" s="93"/>
      <c r="C49" s="93"/>
      <c r="D49" s="96"/>
      <c r="E49" s="96"/>
      <c r="F49" s="45" t="s">
        <v>38</v>
      </c>
      <c r="G49" s="94">
        <v>-154</v>
      </c>
      <c r="H49" s="94"/>
      <c r="I49" s="4">
        <v>-154</v>
      </c>
      <c r="J49" s="4">
        <v>-154</v>
      </c>
      <c r="K49" s="4">
        <v>-154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94">
        <v>0</v>
      </c>
      <c r="U49" s="94"/>
      <c r="V49" s="94">
        <v>0</v>
      </c>
      <c r="W49" s="94"/>
    </row>
    <row r="50" spans="1:23" ht="22.5" customHeight="1">
      <c r="A50" s="93"/>
      <c r="B50" s="93"/>
      <c r="C50" s="93"/>
      <c r="D50" s="96"/>
      <c r="E50" s="96"/>
      <c r="F50" s="45" t="s">
        <v>39</v>
      </c>
      <c r="G50" s="94">
        <v>154</v>
      </c>
      <c r="H50" s="94"/>
      <c r="I50" s="4">
        <v>154</v>
      </c>
      <c r="J50" s="4">
        <v>154</v>
      </c>
      <c r="K50" s="4">
        <v>154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94">
        <v>0</v>
      </c>
      <c r="U50" s="94"/>
      <c r="V50" s="94">
        <v>0</v>
      </c>
      <c r="W50" s="94"/>
    </row>
    <row r="51" spans="1:23" ht="22.5" customHeight="1" thickBot="1">
      <c r="A51" s="93"/>
      <c r="B51" s="93"/>
      <c r="C51" s="93"/>
      <c r="D51" s="96"/>
      <c r="E51" s="96"/>
      <c r="F51" s="45" t="s">
        <v>40</v>
      </c>
      <c r="G51" s="94">
        <v>3623642</v>
      </c>
      <c r="H51" s="94"/>
      <c r="I51" s="4">
        <v>3604702</v>
      </c>
      <c r="J51" s="4">
        <v>3405602</v>
      </c>
      <c r="K51" s="4">
        <v>2948324</v>
      </c>
      <c r="L51" s="4">
        <v>457278</v>
      </c>
      <c r="M51" s="4">
        <v>10000</v>
      </c>
      <c r="N51" s="4">
        <v>189100</v>
      </c>
      <c r="O51" s="4">
        <v>0</v>
      </c>
      <c r="P51" s="4">
        <v>0</v>
      </c>
      <c r="Q51" s="4">
        <v>0</v>
      </c>
      <c r="R51" s="4">
        <v>18940</v>
      </c>
      <c r="S51" s="4">
        <v>18940</v>
      </c>
      <c r="T51" s="94">
        <v>0</v>
      </c>
      <c r="U51" s="94"/>
      <c r="V51" s="94">
        <v>0</v>
      </c>
      <c r="W51" s="94"/>
    </row>
    <row r="52" spans="1:23" ht="20.25" customHeight="1" thickBot="1">
      <c r="A52" s="100"/>
      <c r="B52" s="100"/>
      <c r="C52" s="100">
        <v>75411</v>
      </c>
      <c r="D52" s="101" t="s">
        <v>77</v>
      </c>
      <c r="E52" s="101"/>
      <c r="F52" s="46" t="s">
        <v>37</v>
      </c>
      <c r="G52" s="95">
        <v>3432992</v>
      </c>
      <c r="H52" s="95"/>
      <c r="I52" s="5">
        <v>3418952</v>
      </c>
      <c r="J52" s="5">
        <v>3231352</v>
      </c>
      <c r="K52" s="5">
        <v>2946824</v>
      </c>
      <c r="L52" s="5">
        <v>284528</v>
      </c>
      <c r="M52" s="5">
        <v>0</v>
      </c>
      <c r="N52" s="5">
        <v>187600</v>
      </c>
      <c r="O52" s="5">
        <v>0</v>
      </c>
      <c r="P52" s="5">
        <v>0</v>
      </c>
      <c r="Q52" s="5">
        <v>0</v>
      </c>
      <c r="R52" s="5">
        <v>14040</v>
      </c>
      <c r="S52" s="5">
        <v>14040</v>
      </c>
      <c r="T52" s="95">
        <v>0</v>
      </c>
      <c r="U52" s="95"/>
      <c r="V52" s="95">
        <v>0</v>
      </c>
      <c r="W52" s="95"/>
    </row>
    <row r="53" spans="1:23" ht="20.25" customHeight="1" thickBot="1">
      <c r="A53" s="100"/>
      <c r="B53" s="100"/>
      <c r="C53" s="100"/>
      <c r="D53" s="101"/>
      <c r="E53" s="101"/>
      <c r="F53" s="45" t="s">
        <v>38</v>
      </c>
      <c r="G53" s="94">
        <v>-154</v>
      </c>
      <c r="H53" s="94"/>
      <c r="I53" s="4">
        <v>-154</v>
      </c>
      <c r="J53" s="4">
        <v>-154</v>
      </c>
      <c r="K53" s="4">
        <v>-154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94">
        <v>0</v>
      </c>
      <c r="U53" s="94"/>
      <c r="V53" s="94">
        <v>0</v>
      </c>
      <c r="W53" s="94"/>
    </row>
    <row r="54" spans="1:23" ht="21.75" customHeight="1" thickBot="1">
      <c r="A54" s="100"/>
      <c r="B54" s="100"/>
      <c r="C54" s="100"/>
      <c r="D54" s="101"/>
      <c r="E54" s="101"/>
      <c r="F54" s="45" t="s">
        <v>39</v>
      </c>
      <c r="G54" s="94">
        <v>154</v>
      </c>
      <c r="H54" s="94"/>
      <c r="I54" s="4">
        <v>154</v>
      </c>
      <c r="J54" s="4">
        <v>154</v>
      </c>
      <c r="K54" s="4">
        <v>154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94">
        <v>0</v>
      </c>
      <c r="U54" s="94"/>
      <c r="V54" s="94">
        <v>0</v>
      </c>
      <c r="W54" s="94"/>
    </row>
    <row r="55" spans="1:23" ht="19.5" customHeight="1">
      <c r="A55" s="100"/>
      <c r="B55" s="100"/>
      <c r="C55" s="100"/>
      <c r="D55" s="101"/>
      <c r="E55" s="101"/>
      <c r="F55" s="45" t="s">
        <v>40</v>
      </c>
      <c r="G55" s="94">
        <v>3432992</v>
      </c>
      <c r="H55" s="94"/>
      <c r="I55" s="4">
        <v>3418952</v>
      </c>
      <c r="J55" s="4">
        <v>3231352</v>
      </c>
      <c r="K55" s="4">
        <v>2946824</v>
      </c>
      <c r="L55" s="4">
        <v>284528</v>
      </c>
      <c r="M55" s="4">
        <v>0</v>
      </c>
      <c r="N55" s="4">
        <v>187600</v>
      </c>
      <c r="O55" s="4">
        <v>0</v>
      </c>
      <c r="P55" s="4">
        <v>0</v>
      </c>
      <c r="Q55" s="4">
        <v>0</v>
      </c>
      <c r="R55" s="4">
        <v>14040</v>
      </c>
      <c r="S55" s="4">
        <v>14040</v>
      </c>
      <c r="T55" s="94">
        <v>0</v>
      </c>
      <c r="U55" s="94"/>
      <c r="V55" s="94">
        <v>0</v>
      </c>
      <c r="W55" s="94"/>
    </row>
    <row r="56" spans="1:23" ht="18.75" customHeight="1">
      <c r="A56" s="93">
        <v>801</v>
      </c>
      <c r="B56" s="93"/>
      <c r="C56" s="93"/>
      <c r="D56" s="96" t="s">
        <v>121</v>
      </c>
      <c r="E56" s="96"/>
      <c r="F56" s="45" t="s">
        <v>37</v>
      </c>
      <c r="G56" s="94">
        <v>16181698</v>
      </c>
      <c r="H56" s="94"/>
      <c r="I56" s="4">
        <v>16144998</v>
      </c>
      <c r="J56" s="4">
        <v>13646124</v>
      </c>
      <c r="K56" s="4">
        <v>11634069</v>
      </c>
      <c r="L56" s="4">
        <v>2012055</v>
      </c>
      <c r="M56" s="4">
        <v>1426000</v>
      </c>
      <c r="N56" s="4">
        <v>269904</v>
      </c>
      <c r="O56" s="4">
        <v>802970</v>
      </c>
      <c r="P56" s="4">
        <v>0</v>
      </c>
      <c r="Q56" s="4">
        <v>0</v>
      </c>
      <c r="R56" s="4">
        <v>36700</v>
      </c>
      <c r="S56" s="4">
        <v>36700</v>
      </c>
      <c r="T56" s="94">
        <v>0</v>
      </c>
      <c r="U56" s="94"/>
      <c r="V56" s="94">
        <v>0</v>
      </c>
      <c r="W56" s="94"/>
    </row>
    <row r="57" spans="1:23" ht="17.25" customHeight="1">
      <c r="A57" s="93"/>
      <c r="B57" s="93"/>
      <c r="C57" s="93"/>
      <c r="D57" s="96"/>
      <c r="E57" s="96"/>
      <c r="F57" s="45" t="s">
        <v>38</v>
      </c>
      <c r="G57" s="94">
        <v>-600</v>
      </c>
      <c r="H57" s="94"/>
      <c r="I57" s="4">
        <v>-600</v>
      </c>
      <c r="J57" s="4">
        <v>-600</v>
      </c>
      <c r="K57" s="4">
        <v>-600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94">
        <v>0</v>
      </c>
      <c r="U57" s="94"/>
      <c r="V57" s="94">
        <v>0</v>
      </c>
      <c r="W57" s="94"/>
    </row>
    <row r="58" spans="1:23" ht="17.25" customHeight="1">
      <c r="A58" s="93"/>
      <c r="B58" s="93"/>
      <c r="C58" s="93"/>
      <c r="D58" s="96"/>
      <c r="E58" s="96"/>
      <c r="F58" s="45" t="s">
        <v>39</v>
      </c>
      <c r="G58" s="94">
        <v>600</v>
      </c>
      <c r="H58" s="94"/>
      <c r="I58" s="4">
        <v>600</v>
      </c>
      <c r="J58" s="4">
        <v>0</v>
      </c>
      <c r="K58" s="4">
        <v>0</v>
      </c>
      <c r="L58" s="4">
        <v>0</v>
      </c>
      <c r="M58" s="4">
        <v>0</v>
      </c>
      <c r="N58" s="4">
        <v>600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94">
        <v>0</v>
      </c>
      <c r="U58" s="94"/>
      <c r="V58" s="94">
        <v>0</v>
      </c>
      <c r="W58" s="94"/>
    </row>
    <row r="59" spans="1:23" ht="19.5" customHeight="1" thickBot="1">
      <c r="A59" s="93"/>
      <c r="B59" s="93"/>
      <c r="C59" s="93"/>
      <c r="D59" s="96"/>
      <c r="E59" s="96"/>
      <c r="F59" s="45" t="s">
        <v>40</v>
      </c>
      <c r="G59" s="94">
        <v>16181698</v>
      </c>
      <c r="H59" s="94"/>
      <c r="I59" s="4">
        <v>16144998</v>
      </c>
      <c r="J59" s="4">
        <v>13645524</v>
      </c>
      <c r="K59" s="4">
        <v>11633469</v>
      </c>
      <c r="L59" s="4">
        <v>2012055</v>
      </c>
      <c r="M59" s="4">
        <v>1426000</v>
      </c>
      <c r="N59" s="4">
        <v>270504</v>
      </c>
      <c r="O59" s="4">
        <v>802970</v>
      </c>
      <c r="P59" s="4">
        <v>0</v>
      </c>
      <c r="Q59" s="4">
        <v>0</v>
      </c>
      <c r="R59" s="4">
        <v>36700</v>
      </c>
      <c r="S59" s="4">
        <v>36700</v>
      </c>
      <c r="T59" s="94">
        <v>0</v>
      </c>
      <c r="U59" s="94"/>
      <c r="V59" s="94">
        <v>0</v>
      </c>
      <c r="W59" s="94"/>
    </row>
    <row r="60" spans="1:23" ht="19.5" customHeight="1" thickBot="1">
      <c r="A60" s="100"/>
      <c r="B60" s="100"/>
      <c r="C60" s="100">
        <v>80134</v>
      </c>
      <c r="D60" s="101" t="s">
        <v>122</v>
      </c>
      <c r="E60" s="101"/>
      <c r="F60" s="46" t="s">
        <v>37</v>
      </c>
      <c r="G60" s="95">
        <v>1253638</v>
      </c>
      <c r="H60" s="95"/>
      <c r="I60" s="5">
        <v>1253638</v>
      </c>
      <c r="J60" s="5">
        <v>1186138</v>
      </c>
      <c r="K60" s="5">
        <v>1096938</v>
      </c>
      <c r="L60" s="5">
        <v>89200</v>
      </c>
      <c r="M60" s="5">
        <v>0</v>
      </c>
      <c r="N60" s="5">
        <v>67500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95">
        <v>0</v>
      </c>
      <c r="U60" s="95"/>
      <c r="V60" s="95">
        <v>0</v>
      </c>
      <c r="W60" s="95"/>
    </row>
    <row r="61" spans="1:23" ht="17.25" customHeight="1" thickBot="1">
      <c r="A61" s="100"/>
      <c r="B61" s="100"/>
      <c r="C61" s="100"/>
      <c r="D61" s="101"/>
      <c r="E61" s="101"/>
      <c r="F61" s="45" t="s">
        <v>38</v>
      </c>
      <c r="G61" s="94">
        <v>-600</v>
      </c>
      <c r="H61" s="94"/>
      <c r="I61" s="4">
        <v>-600</v>
      </c>
      <c r="J61" s="4">
        <v>-600</v>
      </c>
      <c r="K61" s="4">
        <v>-600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94">
        <v>0</v>
      </c>
      <c r="U61" s="94"/>
      <c r="V61" s="94">
        <v>0</v>
      </c>
      <c r="W61" s="94"/>
    </row>
    <row r="62" spans="1:23" ht="18.75" customHeight="1" thickBot="1">
      <c r="A62" s="100"/>
      <c r="B62" s="100"/>
      <c r="C62" s="100"/>
      <c r="D62" s="101"/>
      <c r="E62" s="101"/>
      <c r="F62" s="45" t="s">
        <v>39</v>
      </c>
      <c r="G62" s="94">
        <v>600</v>
      </c>
      <c r="H62" s="94"/>
      <c r="I62" s="4">
        <v>600</v>
      </c>
      <c r="J62" s="4">
        <v>0</v>
      </c>
      <c r="K62" s="4">
        <v>0</v>
      </c>
      <c r="L62" s="4">
        <v>0</v>
      </c>
      <c r="M62" s="4">
        <v>0</v>
      </c>
      <c r="N62" s="4">
        <v>600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94">
        <v>0</v>
      </c>
      <c r="U62" s="94"/>
      <c r="V62" s="94">
        <v>0</v>
      </c>
      <c r="W62" s="94"/>
    </row>
    <row r="63" spans="1:23" ht="20.25" customHeight="1">
      <c r="A63" s="100"/>
      <c r="B63" s="100"/>
      <c r="C63" s="100"/>
      <c r="D63" s="101"/>
      <c r="E63" s="101"/>
      <c r="F63" s="45" t="s">
        <v>40</v>
      </c>
      <c r="G63" s="94">
        <v>1253638</v>
      </c>
      <c r="H63" s="94"/>
      <c r="I63" s="4">
        <v>1253638</v>
      </c>
      <c r="J63" s="4">
        <v>1185538</v>
      </c>
      <c r="K63" s="4">
        <v>1096338</v>
      </c>
      <c r="L63" s="4">
        <v>89200</v>
      </c>
      <c r="M63" s="4">
        <v>0</v>
      </c>
      <c r="N63" s="4">
        <v>68100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94">
        <v>0</v>
      </c>
      <c r="U63" s="94"/>
      <c r="V63" s="94">
        <v>0</v>
      </c>
      <c r="W63" s="94"/>
    </row>
    <row r="64" spans="1:23" ht="18" customHeight="1">
      <c r="A64" s="93">
        <v>854</v>
      </c>
      <c r="B64" s="93"/>
      <c r="C64" s="93"/>
      <c r="D64" s="96" t="s">
        <v>123</v>
      </c>
      <c r="E64" s="96"/>
      <c r="F64" s="45" t="s">
        <v>37</v>
      </c>
      <c r="G64" s="94">
        <v>8152916</v>
      </c>
      <c r="H64" s="94"/>
      <c r="I64" s="4">
        <v>8051636</v>
      </c>
      <c r="J64" s="4">
        <v>7793461</v>
      </c>
      <c r="K64" s="4">
        <v>6482900</v>
      </c>
      <c r="L64" s="4">
        <v>1310561</v>
      </c>
      <c r="M64" s="4">
        <v>0</v>
      </c>
      <c r="N64" s="4">
        <v>258175</v>
      </c>
      <c r="O64" s="4">
        <v>0</v>
      </c>
      <c r="P64" s="4">
        <v>0</v>
      </c>
      <c r="Q64" s="4">
        <v>0</v>
      </c>
      <c r="R64" s="4">
        <v>101280</v>
      </c>
      <c r="S64" s="4">
        <v>101280</v>
      </c>
      <c r="T64" s="94">
        <v>0</v>
      </c>
      <c r="U64" s="94"/>
      <c r="V64" s="94">
        <v>0</v>
      </c>
      <c r="W64" s="94"/>
    </row>
    <row r="65" spans="1:23" ht="18.75" customHeight="1">
      <c r="A65" s="93"/>
      <c r="B65" s="93"/>
      <c r="C65" s="93"/>
      <c r="D65" s="96"/>
      <c r="E65" s="96"/>
      <c r="F65" s="45" t="s">
        <v>38</v>
      </c>
      <c r="G65" s="94">
        <v>-40000</v>
      </c>
      <c r="H65" s="94"/>
      <c r="I65" s="4">
        <v>-40000</v>
      </c>
      <c r="J65" s="4">
        <v>-40000</v>
      </c>
      <c r="K65" s="4">
        <v>-40000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94">
        <v>0</v>
      </c>
      <c r="U65" s="94"/>
      <c r="V65" s="94">
        <v>0</v>
      </c>
      <c r="W65" s="94"/>
    </row>
    <row r="66" spans="1:23" ht="16.5" customHeight="1">
      <c r="A66" s="93"/>
      <c r="B66" s="93"/>
      <c r="C66" s="93"/>
      <c r="D66" s="96"/>
      <c r="E66" s="96"/>
      <c r="F66" s="45" t="s">
        <v>39</v>
      </c>
      <c r="G66" s="94">
        <v>40000</v>
      </c>
      <c r="H66" s="94"/>
      <c r="I66" s="4">
        <v>40000</v>
      </c>
      <c r="J66" s="4">
        <v>40000</v>
      </c>
      <c r="K66" s="4">
        <v>0</v>
      </c>
      <c r="L66" s="4">
        <v>40000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94">
        <v>0</v>
      </c>
      <c r="U66" s="94"/>
      <c r="V66" s="94">
        <v>0</v>
      </c>
      <c r="W66" s="94"/>
    </row>
    <row r="67" spans="1:23" ht="18.75" customHeight="1" thickBot="1">
      <c r="A67" s="93"/>
      <c r="B67" s="93"/>
      <c r="C67" s="93"/>
      <c r="D67" s="96"/>
      <c r="E67" s="96"/>
      <c r="F67" s="45" t="s">
        <v>40</v>
      </c>
      <c r="G67" s="94">
        <v>8152916</v>
      </c>
      <c r="H67" s="94"/>
      <c r="I67" s="4">
        <v>8051636</v>
      </c>
      <c r="J67" s="4">
        <v>7793461</v>
      </c>
      <c r="K67" s="4">
        <v>6442900</v>
      </c>
      <c r="L67" s="4">
        <v>1350561</v>
      </c>
      <c r="M67" s="4">
        <v>0</v>
      </c>
      <c r="N67" s="4">
        <v>258175</v>
      </c>
      <c r="O67" s="4">
        <v>0</v>
      </c>
      <c r="P67" s="4">
        <v>0</v>
      </c>
      <c r="Q67" s="4">
        <v>0</v>
      </c>
      <c r="R67" s="4">
        <v>101280</v>
      </c>
      <c r="S67" s="4">
        <v>101280</v>
      </c>
      <c r="T67" s="94">
        <v>0</v>
      </c>
      <c r="U67" s="94"/>
      <c r="V67" s="94">
        <v>0</v>
      </c>
      <c r="W67" s="94"/>
    </row>
    <row r="68" spans="1:23" ht="18.75" customHeight="1" thickBot="1">
      <c r="A68" s="100"/>
      <c r="B68" s="100"/>
      <c r="C68" s="100">
        <v>85403</v>
      </c>
      <c r="D68" s="101" t="s">
        <v>124</v>
      </c>
      <c r="E68" s="101"/>
      <c r="F68" s="46" t="s">
        <v>37</v>
      </c>
      <c r="G68" s="95">
        <v>6153022</v>
      </c>
      <c r="H68" s="95"/>
      <c r="I68" s="5">
        <v>6051742</v>
      </c>
      <c r="J68" s="5">
        <v>5837522</v>
      </c>
      <c r="K68" s="5">
        <v>4840898</v>
      </c>
      <c r="L68" s="5">
        <v>996624</v>
      </c>
      <c r="M68" s="5">
        <v>0</v>
      </c>
      <c r="N68" s="5">
        <v>214220</v>
      </c>
      <c r="O68" s="5">
        <v>0</v>
      </c>
      <c r="P68" s="5">
        <v>0</v>
      </c>
      <c r="Q68" s="5">
        <v>0</v>
      </c>
      <c r="R68" s="5">
        <v>101280</v>
      </c>
      <c r="S68" s="5">
        <v>101280</v>
      </c>
      <c r="T68" s="95">
        <v>0</v>
      </c>
      <c r="U68" s="95"/>
      <c r="V68" s="95">
        <v>0</v>
      </c>
      <c r="W68" s="95"/>
    </row>
    <row r="69" spans="1:23" ht="19.5" customHeight="1" thickBot="1">
      <c r="A69" s="100"/>
      <c r="B69" s="100"/>
      <c r="C69" s="100"/>
      <c r="D69" s="101"/>
      <c r="E69" s="101"/>
      <c r="F69" s="45" t="s">
        <v>38</v>
      </c>
      <c r="G69" s="94">
        <v>-40000</v>
      </c>
      <c r="H69" s="94"/>
      <c r="I69" s="4">
        <v>-40000</v>
      </c>
      <c r="J69" s="4">
        <v>-40000</v>
      </c>
      <c r="K69" s="4">
        <v>-40000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94">
        <v>0</v>
      </c>
      <c r="U69" s="94"/>
      <c r="V69" s="94">
        <v>0</v>
      </c>
      <c r="W69" s="94"/>
    </row>
    <row r="70" spans="1:23" ht="19.5" customHeight="1" thickBot="1">
      <c r="A70" s="100"/>
      <c r="B70" s="100"/>
      <c r="C70" s="100"/>
      <c r="D70" s="101"/>
      <c r="E70" s="101"/>
      <c r="F70" s="45" t="s">
        <v>39</v>
      </c>
      <c r="G70" s="94">
        <v>40000</v>
      </c>
      <c r="H70" s="94"/>
      <c r="I70" s="4">
        <v>40000</v>
      </c>
      <c r="J70" s="4">
        <v>40000</v>
      </c>
      <c r="K70" s="4">
        <v>0</v>
      </c>
      <c r="L70" s="4">
        <v>40000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94">
        <v>0</v>
      </c>
      <c r="U70" s="94"/>
      <c r="V70" s="94">
        <v>0</v>
      </c>
      <c r="W70" s="94"/>
    </row>
    <row r="71" spans="1:23" ht="18" customHeight="1">
      <c r="A71" s="100"/>
      <c r="B71" s="100"/>
      <c r="C71" s="100"/>
      <c r="D71" s="101"/>
      <c r="E71" s="101"/>
      <c r="F71" s="45" t="s">
        <v>40</v>
      </c>
      <c r="G71" s="94">
        <v>6153022</v>
      </c>
      <c r="H71" s="94"/>
      <c r="I71" s="4">
        <v>6051742</v>
      </c>
      <c r="J71" s="4">
        <v>5837522</v>
      </c>
      <c r="K71" s="4">
        <v>4800898</v>
      </c>
      <c r="L71" s="4">
        <v>1036624</v>
      </c>
      <c r="M71" s="4">
        <v>0</v>
      </c>
      <c r="N71" s="4">
        <v>214220</v>
      </c>
      <c r="O71" s="4">
        <v>0</v>
      </c>
      <c r="P71" s="4">
        <v>0</v>
      </c>
      <c r="Q71" s="4">
        <v>0</v>
      </c>
      <c r="R71" s="4">
        <v>101280</v>
      </c>
      <c r="S71" s="4">
        <v>101280</v>
      </c>
      <c r="T71" s="94">
        <v>0</v>
      </c>
      <c r="U71" s="94"/>
      <c r="V71" s="94">
        <v>0</v>
      </c>
      <c r="W71" s="94"/>
    </row>
    <row r="72" spans="1:23" ht="18" customHeight="1">
      <c r="A72" s="103" t="s">
        <v>41</v>
      </c>
      <c r="B72" s="103"/>
      <c r="C72" s="103"/>
      <c r="D72" s="103"/>
      <c r="E72" s="103"/>
      <c r="F72" s="45" t="s">
        <v>37</v>
      </c>
      <c r="G72" s="102">
        <v>92187791.57</v>
      </c>
      <c r="H72" s="102"/>
      <c r="I72" s="6">
        <v>70299364.57</v>
      </c>
      <c r="J72" s="6">
        <v>63088433.57</v>
      </c>
      <c r="K72" s="6">
        <v>36348386.57</v>
      </c>
      <c r="L72" s="6">
        <v>26740047</v>
      </c>
      <c r="M72" s="6">
        <v>1835520</v>
      </c>
      <c r="N72" s="6">
        <v>2356842</v>
      </c>
      <c r="O72" s="6">
        <v>2615179</v>
      </c>
      <c r="P72" s="6">
        <v>361621</v>
      </c>
      <c r="Q72" s="6">
        <v>41769</v>
      </c>
      <c r="R72" s="6">
        <v>21888427</v>
      </c>
      <c r="S72" s="6">
        <v>21888427</v>
      </c>
      <c r="T72" s="102">
        <v>14354945</v>
      </c>
      <c r="U72" s="102"/>
      <c r="V72" s="102">
        <v>0</v>
      </c>
      <c r="W72" s="102"/>
    </row>
    <row r="73" spans="1:23" ht="18.75" customHeight="1">
      <c r="A73" s="103"/>
      <c r="B73" s="103"/>
      <c r="C73" s="103"/>
      <c r="D73" s="103"/>
      <c r="E73" s="103"/>
      <c r="F73" s="45" t="s">
        <v>38</v>
      </c>
      <c r="G73" s="102">
        <v>-55466</v>
      </c>
      <c r="H73" s="102"/>
      <c r="I73" s="6">
        <v>-55466</v>
      </c>
      <c r="J73" s="6">
        <v>-48757</v>
      </c>
      <c r="K73" s="6">
        <v>-41197</v>
      </c>
      <c r="L73" s="6">
        <v>-7560</v>
      </c>
      <c r="M73" s="6">
        <v>0</v>
      </c>
      <c r="N73" s="6">
        <v>-6709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102">
        <v>0</v>
      </c>
      <c r="U73" s="102"/>
      <c r="V73" s="102">
        <v>0</v>
      </c>
      <c r="W73" s="102"/>
    </row>
    <row r="74" spans="1:23" ht="18.75" customHeight="1">
      <c r="A74" s="103"/>
      <c r="B74" s="103"/>
      <c r="C74" s="103"/>
      <c r="D74" s="103"/>
      <c r="E74" s="103"/>
      <c r="F74" s="45" t="s">
        <v>39</v>
      </c>
      <c r="G74" s="102">
        <v>711727</v>
      </c>
      <c r="H74" s="102"/>
      <c r="I74" s="6">
        <v>711727</v>
      </c>
      <c r="J74" s="6">
        <v>699027</v>
      </c>
      <c r="K74" s="6">
        <v>5523</v>
      </c>
      <c r="L74" s="6">
        <v>693504</v>
      </c>
      <c r="M74" s="6">
        <v>0</v>
      </c>
      <c r="N74" s="6">
        <v>12700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102">
        <v>0</v>
      </c>
      <c r="U74" s="102"/>
      <c r="V74" s="102">
        <v>0</v>
      </c>
      <c r="W74" s="102"/>
    </row>
    <row r="75" spans="1:23" ht="20.25" customHeight="1">
      <c r="A75" s="103"/>
      <c r="B75" s="103"/>
      <c r="C75" s="103"/>
      <c r="D75" s="103"/>
      <c r="E75" s="103"/>
      <c r="F75" s="45" t="s">
        <v>40</v>
      </c>
      <c r="G75" s="102">
        <v>92844052.57</v>
      </c>
      <c r="H75" s="102"/>
      <c r="I75" s="6">
        <v>70955625.57</v>
      </c>
      <c r="J75" s="6">
        <v>63738703.57</v>
      </c>
      <c r="K75" s="6">
        <v>36312712.57</v>
      </c>
      <c r="L75" s="6">
        <v>27425991</v>
      </c>
      <c r="M75" s="6">
        <v>1835520</v>
      </c>
      <c r="N75" s="6">
        <v>2362833</v>
      </c>
      <c r="O75" s="6">
        <v>2615179</v>
      </c>
      <c r="P75" s="6">
        <v>361621</v>
      </c>
      <c r="Q75" s="6">
        <v>41769</v>
      </c>
      <c r="R75" s="6">
        <v>21888427</v>
      </c>
      <c r="S75" s="6">
        <v>21888427</v>
      </c>
      <c r="T75" s="102">
        <v>14354945</v>
      </c>
      <c r="U75" s="102"/>
      <c r="V75" s="102">
        <v>0</v>
      </c>
      <c r="W75" s="102"/>
    </row>
  </sheetData>
  <sheetProtection/>
  <mergeCells count="267">
    <mergeCell ref="G75:H75"/>
    <mergeCell ref="T75:U75"/>
    <mergeCell ref="V75:W75"/>
    <mergeCell ref="A72:E75"/>
    <mergeCell ref="G72:H72"/>
    <mergeCell ref="T72:U72"/>
    <mergeCell ref="V72:W72"/>
    <mergeCell ref="G73:H73"/>
    <mergeCell ref="T73:U73"/>
    <mergeCell ref="V73:W73"/>
    <mergeCell ref="G74:H74"/>
    <mergeCell ref="T74:U74"/>
    <mergeCell ref="V74:W74"/>
    <mergeCell ref="T69:U69"/>
    <mergeCell ref="V69:W69"/>
    <mergeCell ref="G70:H70"/>
    <mergeCell ref="T70:U70"/>
    <mergeCell ref="V70:W70"/>
    <mergeCell ref="G71:H71"/>
    <mergeCell ref="T71:U71"/>
    <mergeCell ref="V71:W71"/>
    <mergeCell ref="G67:H67"/>
    <mergeCell ref="T67:U67"/>
    <mergeCell ref="V67:W67"/>
    <mergeCell ref="A68:B71"/>
    <mergeCell ref="C68:C71"/>
    <mergeCell ref="D68:E71"/>
    <mergeCell ref="G68:H68"/>
    <mergeCell ref="T68:U68"/>
    <mergeCell ref="V68:W68"/>
    <mergeCell ref="G69:H69"/>
    <mergeCell ref="V64:W64"/>
    <mergeCell ref="G65:H65"/>
    <mergeCell ref="T65:U65"/>
    <mergeCell ref="V65:W65"/>
    <mergeCell ref="G66:H66"/>
    <mergeCell ref="T66:U66"/>
    <mergeCell ref="V66:W66"/>
    <mergeCell ref="T62:U62"/>
    <mergeCell ref="V62:W62"/>
    <mergeCell ref="G63:H63"/>
    <mergeCell ref="T63:U63"/>
    <mergeCell ref="V63:W63"/>
    <mergeCell ref="A64:B67"/>
    <mergeCell ref="C64:C67"/>
    <mergeCell ref="D64:E67"/>
    <mergeCell ref="G64:H64"/>
    <mergeCell ref="T64:U64"/>
    <mergeCell ref="A60:B63"/>
    <mergeCell ref="C60:C63"/>
    <mergeCell ref="D60:E63"/>
    <mergeCell ref="G60:H60"/>
    <mergeCell ref="T60:U60"/>
    <mergeCell ref="V60:W60"/>
    <mergeCell ref="G61:H61"/>
    <mergeCell ref="T61:U61"/>
    <mergeCell ref="V61:W61"/>
    <mergeCell ref="G62:H62"/>
    <mergeCell ref="G58:H58"/>
    <mergeCell ref="T58:U58"/>
    <mergeCell ref="V58:W58"/>
    <mergeCell ref="G59:H59"/>
    <mergeCell ref="T59:U59"/>
    <mergeCell ref="V59:W59"/>
    <mergeCell ref="G56:H56"/>
    <mergeCell ref="T56:U56"/>
    <mergeCell ref="V56:W56"/>
    <mergeCell ref="G57:H57"/>
    <mergeCell ref="T57:U57"/>
    <mergeCell ref="V57:W57"/>
    <mergeCell ref="A52:B55"/>
    <mergeCell ref="C52:C55"/>
    <mergeCell ref="D52:E55"/>
    <mergeCell ref="A56:B59"/>
    <mergeCell ref="C56:C59"/>
    <mergeCell ref="D56:E59"/>
    <mergeCell ref="V51:W51"/>
    <mergeCell ref="G49:H49"/>
    <mergeCell ref="T49:U49"/>
    <mergeCell ref="V49:W49"/>
    <mergeCell ref="G50:H50"/>
    <mergeCell ref="T50:U50"/>
    <mergeCell ref="V50:W50"/>
    <mergeCell ref="T46:U46"/>
    <mergeCell ref="V46:W46"/>
    <mergeCell ref="G47:H47"/>
    <mergeCell ref="T47:U47"/>
    <mergeCell ref="V47:W47"/>
    <mergeCell ref="G48:H48"/>
    <mergeCell ref="T48:U48"/>
    <mergeCell ref="V48:W48"/>
    <mergeCell ref="A44:B47"/>
    <mergeCell ref="C44:C47"/>
    <mergeCell ref="D44:E47"/>
    <mergeCell ref="G44:H44"/>
    <mergeCell ref="T44:U44"/>
    <mergeCell ref="V44:W44"/>
    <mergeCell ref="G45:H45"/>
    <mergeCell ref="T45:U45"/>
    <mergeCell ref="V45:W45"/>
    <mergeCell ref="G46:H46"/>
    <mergeCell ref="T41:U41"/>
    <mergeCell ref="V41:W41"/>
    <mergeCell ref="G42:H42"/>
    <mergeCell ref="T42:U42"/>
    <mergeCell ref="V42:W42"/>
    <mergeCell ref="G43:H43"/>
    <mergeCell ref="T43:U43"/>
    <mergeCell ref="V43:W43"/>
    <mergeCell ref="G39:H39"/>
    <mergeCell ref="T39:U39"/>
    <mergeCell ref="V39:W39"/>
    <mergeCell ref="A40:B43"/>
    <mergeCell ref="C40:C43"/>
    <mergeCell ref="D40:E43"/>
    <mergeCell ref="G40:H40"/>
    <mergeCell ref="T40:U40"/>
    <mergeCell ref="V40:W40"/>
    <mergeCell ref="G41:H41"/>
    <mergeCell ref="V36:W36"/>
    <mergeCell ref="G37:H37"/>
    <mergeCell ref="T37:U37"/>
    <mergeCell ref="V37:W37"/>
    <mergeCell ref="G38:H38"/>
    <mergeCell ref="T38:U38"/>
    <mergeCell ref="V38:W38"/>
    <mergeCell ref="T34:U34"/>
    <mergeCell ref="V34:W34"/>
    <mergeCell ref="G35:H35"/>
    <mergeCell ref="T35:U35"/>
    <mergeCell ref="V35:W35"/>
    <mergeCell ref="A36:B39"/>
    <mergeCell ref="C36:C39"/>
    <mergeCell ref="D36:E39"/>
    <mergeCell ref="G36:H36"/>
    <mergeCell ref="T36:U36"/>
    <mergeCell ref="A32:B35"/>
    <mergeCell ref="C32:C35"/>
    <mergeCell ref="D32:E35"/>
    <mergeCell ref="G32:H32"/>
    <mergeCell ref="T32:U32"/>
    <mergeCell ref="V32:W32"/>
    <mergeCell ref="G33:H33"/>
    <mergeCell ref="T33:U33"/>
    <mergeCell ref="V33:W33"/>
    <mergeCell ref="G34:H34"/>
    <mergeCell ref="T29:U29"/>
    <mergeCell ref="V29:W29"/>
    <mergeCell ref="G30:H30"/>
    <mergeCell ref="T30:U30"/>
    <mergeCell ref="V30:W30"/>
    <mergeCell ref="G31:H31"/>
    <mergeCell ref="T31:U31"/>
    <mergeCell ref="V31:W31"/>
    <mergeCell ref="V26:W26"/>
    <mergeCell ref="T27:U27"/>
    <mergeCell ref="V27:W27"/>
    <mergeCell ref="A28:B31"/>
    <mergeCell ref="C28:C31"/>
    <mergeCell ref="D28:E31"/>
    <mergeCell ref="G28:H28"/>
    <mergeCell ref="T28:U28"/>
    <mergeCell ref="V28:W28"/>
    <mergeCell ref="G29:H29"/>
    <mergeCell ref="G24:H24"/>
    <mergeCell ref="G27:H27"/>
    <mergeCell ref="A12:B15"/>
    <mergeCell ref="T24:U24"/>
    <mergeCell ref="V24:W24"/>
    <mergeCell ref="G25:H25"/>
    <mergeCell ref="T25:U25"/>
    <mergeCell ref="V25:W25"/>
    <mergeCell ref="G26:H26"/>
    <mergeCell ref="T26:U26"/>
    <mergeCell ref="A20:B23"/>
    <mergeCell ref="C20:C23"/>
    <mergeCell ref="D20:E23"/>
    <mergeCell ref="A24:B27"/>
    <mergeCell ref="C24:C27"/>
    <mergeCell ref="D24:E27"/>
    <mergeCell ref="T11:U11"/>
    <mergeCell ref="A11:B11"/>
    <mergeCell ref="D11:F11"/>
    <mergeCell ref="Q8:Q10"/>
    <mergeCell ref="R6:R10"/>
    <mergeCell ref="S6:W6"/>
    <mergeCell ref="A16:B19"/>
    <mergeCell ref="C16:C19"/>
    <mergeCell ref="D16:E19"/>
    <mergeCell ref="V7:W10"/>
    <mergeCell ref="J8:J10"/>
    <mergeCell ref="K8:L9"/>
    <mergeCell ref="M8:M10"/>
    <mergeCell ref="N8:N10"/>
    <mergeCell ref="S7:S10"/>
    <mergeCell ref="V11:W11"/>
    <mergeCell ref="B3:D3"/>
    <mergeCell ref="E3:G3"/>
    <mergeCell ref="H3:X3"/>
    <mergeCell ref="C12:C15"/>
    <mergeCell ref="D12:E15"/>
    <mergeCell ref="A5:B10"/>
    <mergeCell ref="C5:C10"/>
    <mergeCell ref="D5:F10"/>
    <mergeCell ref="G12:H12"/>
    <mergeCell ref="T12:U12"/>
    <mergeCell ref="V12:W12"/>
    <mergeCell ref="G5:H10"/>
    <mergeCell ref="I5:W5"/>
    <mergeCell ref="I6:I10"/>
    <mergeCell ref="J6:Q7"/>
    <mergeCell ref="O8:O10"/>
    <mergeCell ref="P8:P10"/>
    <mergeCell ref="T9:U10"/>
    <mergeCell ref="T7:U8"/>
    <mergeCell ref="G11:H11"/>
    <mergeCell ref="G13:H13"/>
    <mergeCell ref="T13:U13"/>
    <mergeCell ref="V13:W13"/>
    <mergeCell ref="G14:H14"/>
    <mergeCell ref="T14:U14"/>
    <mergeCell ref="V14:W14"/>
    <mergeCell ref="G15:H15"/>
    <mergeCell ref="T15:U15"/>
    <mergeCell ref="V15:W15"/>
    <mergeCell ref="G16:H16"/>
    <mergeCell ref="T16:U16"/>
    <mergeCell ref="V16:W16"/>
    <mergeCell ref="G17:H17"/>
    <mergeCell ref="T17:U17"/>
    <mergeCell ref="V17:W17"/>
    <mergeCell ref="G18:H18"/>
    <mergeCell ref="T18:U18"/>
    <mergeCell ref="V18:W18"/>
    <mergeCell ref="G19:H19"/>
    <mergeCell ref="T19:U19"/>
    <mergeCell ref="V19:W19"/>
    <mergeCell ref="G20:H20"/>
    <mergeCell ref="T20:U20"/>
    <mergeCell ref="V20:W20"/>
    <mergeCell ref="G23:H23"/>
    <mergeCell ref="T23:U23"/>
    <mergeCell ref="V23:W23"/>
    <mergeCell ref="A1:X2"/>
    <mergeCell ref="G21:H21"/>
    <mergeCell ref="T21:U21"/>
    <mergeCell ref="V21:W21"/>
    <mergeCell ref="G22:H22"/>
    <mergeCell ref="T22:U22"/>
    <mergeCell ref="V22:W22"/>
    <mergeCell ref="D48:E51"/>
    <mergeCell ref="G52:H52"/>
    <mergeCell ref="T52:U52"/>
    <mergeCell ref="G55:H55"/>
    <mergeCell ref="T55:U55"/>
    <mergeCell ref="G51:H51"/>
    <mergeCell ref="T51:U51"/>
    <mergeCell ref="A48:B51"/>
    <mergeCell ref="C48:C51"/>
    <mergeCell ref="V55:W55"/>
    <mergeCell ref="V52:W52"/>
    <mergeCell ref="G53:H53"/>
    <mergeCell ref="T53:U53"/>
    <mergeCell ref="V53:W53"/>
    <mergeCell ref="G54:H54"/>
    <mergeCell ref="T54:U54"/>
    <mergeCell ref="V54:W54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121.57.2014
z dnia 6 października 2014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Layout" workbookViewId="0" topLeftCell="A1">
      <selection activeCell="M17" sqref="M17"/>
    </sheetView>
  </sheetViews>
  <sheetFormatPr defaultColWidth="9.33203125" defaultRowHeight="12.75"/>
  <cols>
    <col min="1" max="1" width="6" style="14" customWidth="1"/>
    <col min="2" max="2" width="9.5" style="14" customWidth="1"/>
    <col min="3" max="3" width="7.83203125" style="14" customWidth="1"/>
    <col min="4" max="4" width="13.66015625" style="14" customWidth="1"/>
    <col min="5" max="5" width="16.83203125" style="14" customWidth="1"/>
    <col min="6" max="6" width="13.5" style="14" customWidth="1"/>
    <col min="7" max="7" width="13.66015625" style="14" customWidth="1"/>
    <col min="8" max="8" width="13.33203125" style="14" customWidth="1"/>
    <col min="9" max="9" width="7.33203125" style="14" customWidth="1"/>
    <col min="10" max="10" width="11.83203125" style="14" customWidth="1"/>
    <col min="11" max="11" width="10.16015625" style="13" customWidth="1"/>
    <col min="12" max="12" width="12.83203125" style="13" customWidth="1"/>
    <col min="13" max="13" width="12.66015625" style="13" bestFit="1" customWidth="1"/>
    <col min="14" max="14" width="12.83203125" style="13" customWidth="1"/>
    <col min="15" max="15" width="7.66015625" style="13" customWidth="1"/>
    <col min="16" max="16" width="8.33203125" style="13" customWidth="1"/>
    <col min="17" max="16384" width="9.33203125" style="13" customWidth="1"/>
  </cols>
  <sheetData>
    <row r="1" spans="1:16" ht="39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0"/>
      <c r="L1" s="40"/>
      <c r="M1" s="104" t="s">
        <v>125</v>
      </c>
      <c r="N1" s="104"/>
      <c r="O1" s="104"/>
      <c r="P1" s="104"/>
    </row>
    <row r="2" spans="1:16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0"/>
      <c r="L2" s="40"/>
      <c r="M2" s="40"/>
      <c r="N2" s="40"/>
      <c r="O2" s="40"/>
      <c r="P2" s="40"/>
    </row>
    <row r="3" spans="1:16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0"/>
      <c r="L3" s="40"/>
      <c r="M3" s="40"/>
      <c r="N3" s="40"/>
      <c r="O3" s="40"/>
      <c r="P3" s="40"/>
    </row>
    <row r="4" spans="1:17" ht="36" customHeight="1">
      <c r="A4" s="115" t="s">
        <v>70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43"/>
    </row>
    <row r="5" spans="1:16" s="30" customFormat="1" ht="18.75" customHeight="1">
      <c r="A5" s="42"/>
      <c r="B5" s="42"/>
      <c r="C5" s="42"/>
      <c r="D5" s="42"/>
      <c r="E5" s="42"/>
      <c r="F5" s="42"/>
      <c r="G5" s="41"/>
      <c r="H5" s="41"/>
      <c r="I5" s="41"/>
      <c r="J5" s="41"/>
      <c r="K5" s="41"/>
      <c r="L5" s="40"/>
      <c r="M5" s="40"/>
      <c r="N5" s="40"/>
      <c r="O5" s="40"/>
      <c r="P5" s="39" t="s">
        <v>63</v>
      </c>
    </row>
    <row r="6" spans="1:16" s="30" customFormat="1" ht="12.75">
      <c r="A6" s="106" t="s">
        <v>0</v>
      </c>
      <c r="B6" s="106" t="s">
        <v>1</v>
      </c>
      <c r="C6" s="106" t="s">
        <v>2</v>
      </c>
      <c r="D6" s="106" t="s">
        <v>69</v>
      </c>
      <c r="E6" s="106" t="s">
        <v>68</v>
      </c>
      <c r="F6" s="112" t="s">
        <v>25</v>
      </c>
      <c r="G6" s="116"/>
      <c r="H6" s="116"/>
      <c r="I6" s="116"/>
      <c r="J6" s="116"/>
      <c r="K6" s="116"/>
      <c r="L6" s="116"/>
      <c r="M6" s="116"/>
      <c r="N6" s="116"/>
      <c r="O6" s="116"/>
      <c r="P6" s="113"/>
    </row>
    <row r="7" spans="1:16" s="30" customFormat="1" ht="12.75">
      <c r="A7" s="107"/>
      <c r="B7" s="107"/>
      <c r="C7" s="107"/>
      <c r="D7" s="107"/>
      <c r="E7" s="107"/>
      <c r="F7" s="106" t="s">
        <v>62</v>
      </c>
      <c r="G7" s="114" t="s">
        <v>25</v>
      </c>
      <c r="H7" s="114"/>
      <c r="I7" s="114"/>
      <c r="J7" s="114"/>
      <c r="K7" s="114"/>
      <c r="L7" s="106" t="s">
        <v>61</v>
      </c>
      <c r="M7" s="109" t="s">
        <v>25</v>
      </c>
      <c r="N7" s="110"/>
      <c r="O7" s="110"/>
      <c r="P7" s="111"/>
    </row>
    <row r="8" spans="1:16" s="30" customFormat="1" ht="25.5" customHeight="1">
      <c r="A8" s="107"/>
      <c r="B8" s="107"/>
      <c r="C8" s="107"/>
      <c r="D8" s="107"/>
      <c r="E8" s="107"/>
      <c r="F8" s="107"/>
      <c r="G8" s="112" t="s">
        <v>60</v>
      </c>
      <c r="H8" s="113"/>
      <c r="I8" s="106" t="s">
        <v>59</v>
      </c>
      <c r="J8" s="106" t="s">
        <v>58</v>
      </c>
      <c r="K8" s="106" t="s">
        <v>57</v>
      </c>
      <c r="L8" s="107"/>
      <c r="M8" s="112" t="s">
        <v>27</v>
      </c>
      <c r="N8" s="9" t="s">
        <v>28</v>
      </c>
      <c r="O8" s="114" t="s">
        <v>56</v>
      </c>
      <c r="P8" s="114" t="s">
        <v>67</v>
      </c>
    </row>
    <row r="9" spans="1:16" s="30" customFormat="1" ht="80.25" customHeight="1">
      <c r="A9" s="108"/>
      <c r="B9" s="108"/>
      <c r="C9" s="108"/>
      <c r="D9" s="108"/>
      <c r="E9" s="108"/>
      <c r="F9" s="108"/>
      <c r="G9" s="8" t="s">
        <v>35</v>
      </c>
      <c r="H9" s="8" t="s">
        <v>55</v>
      </c>
      <c r="I9" s="108"/>
      <c r="J9" s="108"/>
      <c r="K9" s="108"/>
      <c r="L9" s="108"/>
      <c r="M9" s="114"/>
      <c r="N9" s="7" t="s">
        <v>32</v>
      </c>
      <c r="O9" s="114"/>
      <c r="P9" s="114"/>
    </row>
    <row r="10" spans="1:16" s="30" customFormat="1" ht="10.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</row>
    <row r="11" spans="1:16" s="30" customFormat="1" ht="12.75">
      <c r="A11" s="37" t="s">
        <v>66</v>
      </c>
      <c r="B11" s="37"/>
      <c r="C11" s="17"/>
      <c r="D11" s="28">
        <f aca="true" t="shared" si="0" ref="D11:P11">D12+D13</f>
        <v>2420000</v>
      </c>
      <c r="E11" s="28">
        <f t="shared" si="0"/>
        <v>2420000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2420000</v>
      </c>
      <c r="M11" s="28">
        <f t="shared" si="0"/>
        <v>2420000</v>
      </c>
      <c r="N11" s="28">
        <f t="shared" si="0"/>
        <v>1087000</v>
      </c>
      <c r="O11" s="28">
        <f t="shared" si="0"/>
        <v>0</v>
      </c>
      <c r="P11" s="28">
        <f t="shared" si="0"/>
        <v>0</v>
      </c>
    </row>
    <row r="12" spans="1:18" s="30" customFormat="1" ht="12.75">
      <c r="A12" s="36" t="s">
        <v>66</v>
      </c>
      <c r="B12" s="36" t="s">
        <v>65</v>
      </c>
      <c r="C12" s="35">
        <v>6410</v>
      </c>
      <c r="D12" s="34">
        <v>1333000</v>
      </c>
      <c r="E12" s="34">
        <f>F12+L12</f>
        <v>1333000</v>
      </c>
      <c r="F12" s="34">
        <f>H12</f>
        <v>0</v>
      </c>
      <c r="G12" s="18">
        <v>0</v>
      </c>
      <c r="H12" s="18">
        <v>0</v>
      </c>
      <c r="I12" s="18">
        <v>0</v>
      </c>
      <c r="J12" s="18">
        <v>0</v>
      </c>
      <c r="K12" s="18">
        <f>-T12</f>
        <v>0</v>
      </c>
      <c r="L12" s="18">
        <v>1333000</v>
      </c>
      <c r="M12" s="18">
        <v>1333000</v>
      </c>
      <c r="N12" s="18">
        <v>0</v>
      </c>
      <c r="O12" s="18">
        <v>0</v>
      </c>
      <c r="P12" s="18">
        <v>0</v>
      </c>
      <c r="Q12" s="26"/>
      <c r="R12" s="26"/>
    </row>
    <row r="13" spans="1:18" s="30" customFormat="1" ht="12.75">
      <c r="A13" s="36"/>
      <c r="B13" s="36"/>
      <c r="C13" s="35">
        <v>6419</v>
      </c>
      <c r="D13" s="34">
        <v>1087000</v>
      </c>
      <c r="E13" s="34">
        <v>1087000</v>
      </c>
      <c r="F13" s="34">
        <f>K13</f>
        <v>0</v>
      </c>
      <c r="G13" s="18"/>
      <c r="H13" s="18"/>
      <c r="I13" s="18"/>
      <c r="J13" s="18"/>
      <c r="K13" s="18">
        <v>0</v>
      </c>
      <c r="L13" s="18">
        <v>1087000</v>
      </c>
      <c r="M13" s="18">
        <v>1087000</v>
      </c>
      <c r="N13" s="18">
        <v>1087000</v>
      </c>
      <c r="O13" s="18"/>
      <c r="P13" s="18"/>
      <c r="Q13" s="26"/>
      <c r="R13" s="26"/>
    </row>
    <row r="14" spans="1:16" s="30" customFormat="1" ht="12.75">
      <c r="A14" s="33" t="s">
        <v>64</v>
      </c>
      <c r="B14" s="32"/>
      <c r="C14" s="47"/>
      <c r="D14" s="29">
        <f aca="true" t="shared" si="1" ref="D14:M14">SUM(D15)</f>
        <v>50000</v>
      </c>
      <c r="E14" s="29">
        <f t="shared" si="1"/>
        <v>50000</v>
      </c>
      <c r="F14" s="29">
        <f t="shared" si="1"/>
        <v>50000</v>
      </c>
      <c r="G14" s="29">
        <f t="shared" si="1"/>
        <v>18000</v>
      </c>
      <c r="H14" s="29">
        <f t="shared" si="1"/>
        <v>32000</v>
      </c>
      <c r="I14" s="29">
        <f t="shared" si="1"/>
        <v>0</v>
      </c>
      <c r="J14" s="29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v>0</v>
      </c>
      <c r="O14" s="28">
        <f>SUM(O15)</f>
        <v>0</v>
      </c>
      <c r="P14" s="28">
        <f>SUM(P15)</f>
        <v>0</v>
      </c>
    </row>
    <row r="15" spans="1:18" s="30" customFormat="1" ht="12.75">
      <c r="A15" s="22">
        <v>700</v>
      </c>
      <c r="B15" s="22">
        <v>70005</v>
      </c>
      <c r="C15" s="21">
        <v>2110</v>
      </c>
      <c r="D15" s="20">
        <v>50000</v>
      </c>
      <c r="E15" s="20">
        <f>SUM(F15)</f>
        <v>50000</v>
      </c>
      <c r="F15" s="20">
        <f>SUM(G15:H15)</f>
        <v>50000</v>
      </c>
      <c r="G15" s="19">
        <v>18000</v>
      </c>
      <c r="H15" s="19">
        <v>32000</v>
      </c>
      <c r="I15" s="19">
        <v>0</v>
      </c>
      <c r="J15" s="19">
        <v>0</v>
      </c>
      <c r="K15" s="18">
        <v>0</v>
      </c>
      <c r="L15" s="18">
        <v>0</v>
      </c>
      <c r="M15" s="18">
        <v>0</v>
      </c>
      <c r="N15" s="18">
        <f>SUM(O15+Q15+R15)</f>
        <v>0</v>
      </c>
      <c r="O15" s="18">
        <v>0</v>
      </c>
      <c r="P15" s="18">
        <v>0</v>
      </c>
      <c r="Q15" s="26"/>
      <c r="R15" s="26"/>
    </row>
    <row r="16" spans="1:18" s="30" customFormat="1" ht="12.75">
      <c r="A16" s="25">
        <v>710</v>
      </c>
      <c r="B16" s="25"/>
      <c r="C16" s="47"/>
      <c r="D16" s="29">
        <f aca="true" t="shared" si="2" ref="D16:P16">SUM(D17:D19)</f>
        <v>343000</v>
      </c>
      <c r="E16" s="29">
        <f t="shared" si="2"/>
        <v>343000</v>
      </c>
      <c r="F16" s="29">
        <f t="shared" si="2"/>
        <v>343000</v>
      </c>
      <c r="G16" s="29">
        <f t="shared" si="2"/>
        <v>220321</v>
      </c>
      <c r="H16" s="29">
        <f t="shared" si="2"/>
        <v>122679</v>
      </c>
      <c r="I16" s="29">
        <f t="shared" si="2"/>
        <v>0</v>
      </c>
      <c r="J16" s="29">
        <f t="shared" si="2"/>
        <v>0</v>
      </c>
      <c r="K16" s="29">
        <f t="shared" si="2"/>
        <v>0</v>
      </c>
      <c r="L16" s="29">
        <f t="shared" si="2"/>
        <v>0</v>
      </c>
      <c r="M16" s="29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31"/>
      <c r="R16" s="31"/>
    </row>
    <row r="17" spans="1:18" s="30" customFormat="1" ht="12.75">
      <c r="A17" s="22">
        <v>710</v>
      </c>
      <c r="B17" s="22">
        <v>71013</v>
      </c>
      <c r="C17" s="21">
        <v>2110</v>
      </c>
      <c r="D17" s="20">
        <v>60000</v>
      </c>
      <c r="E17" s="20">
        <f>SUM(F17)</f>
        <v>60000</v>
      </c>
      <c r="F17" s="20">
        <f>SUM(H17)</f>
        <v>60000</v>
      </c>
      <c r="G17" s="19">
        <v>0</v>
      </c>
      <c r="H17" s="19">
        <v>60000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8">
        <f>SUM(O17+Q17+R17)</f>
        <v>0</v>
      </c>
      <c r="O17" s="18">
        <v>0</v>
      </c>
      <c r="P17" s="18">
        <v>0</v>
      </c>
      <c r="Q17" s="26"/>
      <c r="R17" s="26"/>
    </row>
    <row r="18" spans="1:16" s="30" customFormat="1" ht="12.75">
      <c r="A18" s="22">
        <v>710</v>
      </c>
      <c r="B18" s="22">
        <v>71014</v>
      </c>
      <c r="C18" s="21">
        <v>2110</v>
      </c>
      <c r="D18" s="20">
        <v>20000</v>
      </c>
      <c r="E18" s="20">
        <f>SUM(N18+F18)</f>
        <v>20000</v>
      </c>
      <c r="F18" s="20">
        <f>SUM(G18:K18)</f>
        <v>20000</v>
      </c>
      <c r="G18" s="19">
        <v>0</v>
      </c>
      <c r="H18" s="19">
        <v>20000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8">
        <f>SUM(O18+Q18+R18)</f>
        <v>0</v>
      </c>
      <c r="O18" s="18">
        <v>0</v>
      </c>
      <c r="P18" s="18">
        <v>0</v>
      </c>
    </row>
    <row r="19" spans="1:16" s="30" customFormat="1" ht="12.75">
      <c r="A19" s="22">
        <v>710</v>
      </c>
      <c r="B19" s="22">
        <v>71015</v>
      </c>
      <c r="C19" s="21">
        <v>2110</v>
      </c>
      <c r="D19" s="20">
        <v>263000</v>
      </c>
      <c r="E19" s="20">
        <f>SUM(F19)</f>
        <v>263000</v>
      </c>
      <c r="F19" s="20">
        <f>SUM(G19:H19)</f>
        <v>263000</v>
      </c>
      <c r="G19" s="19">
        <v>220321</v>
      </c>
      <c r="H19" s="19">
        <v>42679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f>SUM(O19+Q19+R19)</f>
        <v>0</v>
      </c>
      <c r="O19" s="19">
        <v>0</v>
      </c>
      <c r="P19" s="19">
        <v>0</v>
      </c>
    </row>
    <row r="20" spans="1:16" s="30" customFormat="1" ht="12.75">
      <c r="A20" s="25">
        <v>750</v>
      </c>
      <c r="B20" s="25"/>
      <c r="C20" s="69"/>
      <c r="D20" s="29">
        <f aca="true" t="shared" si="3" ref="D20:O20">SUM(D21:D22)</f>
        <v>167459</v>
      </c>
      <c r="E20" s="29">
        <f t="shared" si="3"/>
        <v>167459</v>
      </c>
      <c r="F20" s="29">
        <f t="shared" si="3"/>
        <v>167459</v>
      </c>
      <c r="G20" s="29">
        <f t="shared" si="3"/>
        <v>160106</v>
      </c>
      <c r="H20" s="29">
        <f t="shared" si="3"/>
        <v>7353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>SUM(P21:P22)</f>
        <v>0</v>
      </c>
    </row>
    <row r="21" spans="1:16" s="30" customFormat="1" ht="12.75">
      <c r="A21" s="22">
        <v>750</v>
      </c>
      <c r="B21" s="22">
        <v>75011</v>
      </c>
      <c r="C21" s="21">
        <v>2110</v>
      </c>
      <c r="D21" s="20">
        <f>E21</f>
        <v>151019</v>
      </c>
      <c r="E21" s="20">
        <f>SUM(N21+F21)</f>
        <v>151019</v>
      </c>
      <c r="F21" s="20">
        <f>SUM(G21:K21)</f>
        <v>151019</v>
      </c>
      <c r="G21" s="19">
        <v>151019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>SUM(O21+Q21+R21)</f>
        <v>0</v>
      </c>
      <c r="O21" s="19">
        <v>0</v>
      </c>
      <c r="P21" s="19">
        <v>0</v>
      </c>
    </row>
    <row r="22" spans="1:16" s="30" customFormat="1" ht="12.75">
      <c r="A22" s="22">
        <v>750</v>
      </c>
      <c r="B22" s="22">
        <v>75045</v>
      </c>
      <c r="C22" s="21">
        <v>2110</v>
      </c>
      <c r="D22" s="20">
        <v>16440</v>
      </c>
      <c r="E22" s="20">
        <f>SUM(F22)</f>
        <v>16440</v>
      </c>
      <c r="F22" s="20">
        <f>SUM(G22:H22)</f>
        <v>16440</v>
      </c>
      <c r="G22" s="19">
        <v>9087</v>
      </c>
      <c r="H22" s="19">
        <v>7353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f>SUM(O22+Q22+R22)</f>
        <v>0</v>
      </c>
      <c r="O22" s="19">
        <v>0</v>
      </c>
      <c r="P22" s="19">
        <v>0</v>
      </c>
    </row>
    <row r="23" spans="1:16" s="30" customFormat="1" ht="12.75">
      <c r="A23" s="25">
        <v>751</v>
      </c>
      <c r="B23" s="25"/>
      <c r="C23" s="69"/>
      <c r="D23" s="29">
        <f>SUM(D24)</f>
        <v>63142</v>
      </c>
      <c r="E23" s="29">
        <f>SUM(E24)</f>
        <v>63142</v>
      </c>
      <c r="F23" s="29">
        <f>SUM(F24)</f>
        <v>63142</v>
      </c>
      <c r="G23" s="29">
        <f>SUM(G24)</f>
        <v>4538</v>
      </c>
      <c r="H23" s="29">
        <f>SUM(H24)</f>
        <v>53504</v>
      </c>
      <c r="I23" s="29">
        <f aca="true" t="shared" si="4" ref="I23:O23">SUM(I24:I25)</f>
        <v>0</v>
      </c>
      <c r="J23" s="29">
        <f>SUM(J24)</f>
        <v>5100</v>
      </c>
      <c r="K23" s="29">
        <f t="shared" si="4"/>
        <v>0</v>
      </c>
      <c r="L23" s="29">
        <f>SUM(L24)</f>
        <v>0</v>
      </c>
      <c r="M23" s="29">
        <f>SUM(M24)</f>
        <v>0</v>
      </c>
      <c r="N23" s="29">
        <f t="shared" si="4"/>
        <v>0</v>
      </c>
      <c r="O23" s="29">
        <f t="shared" si="4"/>
        <v>0</v>
      </c>
      <c r="P23" s="29">
        <f>SUM(P24:P25)</f>
        <v>0</v>
      </c>
    </row>
    <row r="24" spans="1:16" s="30" customFormat="1" ht="12.75">
      <c r="A24" s="22">
        <v>751</v>
      </c>
      <c r="B24" s="22">
        <v>75109</v>
      </c>
      <c r="C24" s="21">
        <v>2110</v>
      </c>
      <c r="D24" s="20">
        <f>E24</f>
        <v>63142</v>
      </c>
      <c r="E24" s="20">
        <f>SUM(N24+F24)</f>
        <v>63142</v>
      </c>
      <c r="F24" s="20">
        <f>SUM(G24:K24)</f>
        <v>63142</v>
      </c>
      <c r="G24" s="19">
        <v>4538</v>
      </c>
      <c r="H24" s="19">
        <v>53504</v>
      </c>
      <c r="I24" s="19">
        <v>0</v>
      </c>
      <c r="J24" s="19">
        <v>5100</v>
      </c>
      <c r="K24" s="19">
        <v>0</v>
      </c>
      <c r="L24" s="19">
        <v>0</v>
      </c>
      <c r="M24" s="19">
        <v>0</v>
      </c>
      <c r="N24" s="19">
        <f>SUM(O24+Q24+R24)</f>
        <v>0</v>
      </c>
      <c r="O24" s="19">
        <v>0</v>
      </c>
      <c r="P24" s="19">
        <v>0</v>
      </c>
    </row>
    <row r="25" spans="1:16" s="27" customFormat="1" ht="14.25" customHeight="1">
      <c r="A25" s="25">
        <v>754</v>
      </c>
      <c r="B25" s="25"/>
      <c r="C25" s="47"/>
      <c r="D25" s="29">
        <f>SUM(D26:D29)</f>
        <v>3458142</v>
      </c>
      <c r="E25" s="29">
        <f>SUM(E26:E29)</f>
        <v>3458142</v>
      </c>
      <c r="F25" s="29">
        <f>SUM(F26:F29)</f>
        <v>3439202</v>
      </c>
      <c r="G25" s="29">
        <f>SUM(G26:G29)</f>
        <v>2946824</v>
      </c>
      <c r="H25" s="29">
        <f>SUM(H26:H29)</f>
        <v>304778</v>
      </c>
      <c r="I25" s="29">
        <f>SUM(I26)</f>
        <v>0</v>
      </c>
      <c r="J25" s="29">
        <f>SUM(J26:J29)</f>
        <v>187600</v>
      </c>
      <c r="K25" s="29">
        <f>SUM(K26)</f>
        <v>0</v>
      </c>
      <c r="L25" s="29">
        <f>SUM(L26:L29)</f>
        <v>18940</v>
      </c>
      <c r="M25" s="29">
        <f>SUM(M26:M29)</f>
        <v>18940</v>
      </c>
      <c r="N25" s="29">
        <f>SUM(N26)</f>
        <v>0</v>
      </c>
      <c r="O25" s="29">
        <f>SUM(O26)</f>
        <v>0</v>
      </c>
      <c r="P25" s="29">
        <f>SUM(P26)</f>
        <v>0</v>
      </c>
    </row>
    <row r="26" spans="1:16" ht="12.75" customHeight="1">
      <c r="A26" s="22">
        <v>754</v>
      </c>
      <c r="B26" s="22">
        <v>75411</v>
      </c>
      <c r="C26" s="21">
        <v>2110</v>
      </c>
      <c r="D26" s="20">
        <v>3418952</v>
      </c>
      <c r="E26" s="20">
        <f>SUM(F26)</f>
        <v>3418952</v>
      </c>
      <c r="F26" s="20">
        <f>SUM(G26:J26)</f>
        <v>3418952</v>
      </c>
      <c r="G26" s="19">
        <v>2946824</v>
      </c>
      <c r="H26" s="19">
        <v>284528</v>
      </c>
      <c r="I26" s="19">
        <v>0</v>
      </c>
      <c r="J26" s="19">
        <v>187600</v>
      </c>
      <c r="K26" s="19">
        <v>0</v>
      </c>
      <c r="L26" s="19">
        <v>0</v>
      </c>
      <c r="M26" s="19">
        <v>0</v>
      </c>
      <c r="N26" s="19">
        <f>SUM(O26+Q26+R26)</f>
        <v>0</v>
      </c>
      <c r="O26" s="19">
        <v>0</v>
      </c>
      <c r="P26" s="19">
        <v>0</v>
      </c>
    </row>
    <row r="27" spans="1:16" ht="12.75" customHeight="1">
      <c r="A27" s="22"/>
      <c r="B27" s="22"/>
      <c r="C27" s="21">
        <v>6410</v>
      </c>
      <c r="D27" s="20">
        <v>14040</v>
      </c>
      <c r="E27" s="20">
        <v>14040</v>
      </c>
      <c r="F27" s="20">
        <f>SUM(G27:J27)</f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14040</v>
      </c>
      <c r="M27" s="19">
        <v>14040</v>
      </c>
      <c r="N27" s="19">
        <f>SUM(O27+Q27+R27)</f>
        <v>0</v>
      </c>
      <c r="O27" s="19">
        <v>0</v>
      </c>
      <c r="P27" s="19">
        <v>0</v>
      </c>
    </row>
    <row r="28" spans="1:16" ht="12.75" customHeight="1">
      <c r="A28" s="22">
        <v>754</v>
      </c>
      <c r="B28" s="22">
        <v>75478</v>
      </c>
      <c r="C28" s="21">
        <v>2110</v>
      </c>
      <c r="D28" s="20">
        <v>20250</v>
      </c>
      <c r="E28" s="20">
        <f>SUM(F28)</f>
        <v>20250</v>
      </c>
      <c r="F28" s="20">
        <f>SUM(G28:J28)</f>
        <v>20250</v>
      </c>
      <c r="G28" s="19">
        <v>0</v>
      </c>
      <c r="H28" s="19">
        <v>20250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f>SUM(O28+Q28+R28)</f>
        <v>0</v>
      </c>
      <c r="O28" s="19">
        <v>0</v>
      </c>
      <c r="P28" s="19">
        <v>0</v>
      </c>
    </row>
    <row r="29" spans="1:16" ht="12.75" customHeight="1">
      <c r="A29" s="22"/>
      <c r="B29" s="22"/>
      <c r="C29" s="21">
        <v>6410</v>
      </c>
      <c r="D29" s="20">
        <v>4900</v>
      </c>
      <c r="E29" s="20">
        <v>4900</v>
      </c>
      <c r="F29" s="20">
        <f>SUM(G29:J29)</f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4900</v>
      </c>
      <c r="M29" s="19">
        <v>4900</v>
      </c>
      <c r="N29" s="19">
        <f>SUM(O29+Q29+R29)</f>
        <v>0</v>
      </c>
      <c r="O29" s="19">
        <v>0</v>
      </c>
      <c r="P29" s="19">
        <v>0</v>
      </c>
    </row>
    <row r="30" spans="1:16" ht="12.75">
      <c r="A30" s="25">
        <v>851</v>
      </c>
      <c r="B30" s="24"/>
      <c r="C30" s="47"/>
      <c r="D30" s="23">
        <f>D31</f>
        <v>3173591</v>
      </c>
      <c r="E30" s="23">
        <f aca="true" t="shared" si="5" ref="E30:P30">SUM(E31)</f>
        <v>3173591</v>
      </c>
      <c r="F30" s="23">
        <f t="shared" si="5"/>
        <v>3173591</v>
      </c>
      <c r="G30" s="23">
        <f t="shared" si="5"/>
        <v>0</v>
      </c>
      <c r="H30" s="23">
        <f t="shared" si="5"/>
        <v>3173591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</row>
    <row r="31" spans="1:17" ht="12.75">
      <c r="A31" s="22">
        <v>851</v>
      </c>
      <c r="B31" s="22">
        <v>85156</v>
      </c>
      <c r="C31" s="21">
        <v>2110</v>
      </c>
      <c r="D31" s="19">
        <v>3173591</v>
      </c>
      <c r="E31" s="20">
        <f>SUM(H31)</f>
        <v>3173591</v>
      </c>
      <c r="F31" s="20">
        <f>SUM(H31)</f>
        <v>3173591</v>
      </c>
      <c r="G31" s="19">
        <v>0</v>
      </c>
      <c r="H31" s="19">
        <v>3173591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f>SUM(O31+Q31+R31)</f>
        <v>0</v>
      </c>
      <c r="O31" s="19">
        <v>0</v>
      </c>
      <c r="P31" s="19">
        <v>0</v>
      </c>
      <c r="Q31" s="26"/>
    </row>
    <row r="32" spans="1:16" ht="12.75">
      <c r="A32" s="25">
        <v>853</v>
      </c>
      <c r="B32" s="24"/>
      <c r="C32" s="47"/>
      <c r="D32" s="66">
        <f>SUM(D33)</f>
        <v>286119.57</v>
      </c>
      <c r="E32" s="66">
        <f>E33</f>
        <v>286119.57</v>
      </c>
      <c r="F32" s="66">
        <f>F33</f>
        <v>286119.57</v>
      </c>
      <c r="G32" s="66">
        <f>G33</f>
        <v>263225.57</v>
      </c>
      <c r="H32" s="23">
        <f>H33</f>
        <v>22894</v>
      </c>
      <c r="I32" s="23">
        <f aca="true" t="shared" si="6" ref="I32:P32">SUM(I33)</f>
        <v>0</v>
      </c>
      <c r="J32" s="23">
        <f t="shared" si="6"/>
        <v>0</v>
      </c>
      <c r="K32" s="23">
        <f t="shared" si="6"/>
        <v>0</v>
      </c>
      <c r="L32" s="23">
        <f t="shared" si="6"/>
        <v>0</v>
      </c>
      <c r="M32" s="23">
        <f t="shared" si="6"/>
        <v>0</v>
      </c>
      <c r="N32" s="23">
        <f t="shared" si="6"/>
        <v>0</v>
      </c>
      <c r="O32" s="23">
        <f t="shared" si="6"/>
        <v>0</v>
      </c>
      <c r="P32" s="23">
        <f t="shared" si="6"/>
        <v>0</v>
      </c>
    </row>
    <row r="33" spans="1:16" ht="12.75">
      <c r="A33" s="22">
        <v>853</v>
      </c>
      <c r="B33" s="22">
        <v>85321</v>
      </c>
      <c r="C33" s="21">
        <v>2110</v>
      </c>
      <c r="D33" s="67">
        <v>286119.57</v>
      </c>
      <c r="E33" s="68">
        <f>SUM(H33+G33+E38)</f>
        <v>286119.57</v>
      </c>
      <c r="F33" s="67">
        <f>SUM(G33:K33)</f>
        <v>286119.57</v>
      </c>
      <c r="G33" s="67">
        <v>263225.57</v>
      </c>
      <c r="H33" s="19">
        <v>22894</v>
      </c>
      <c r="I33" s="19">
        <v>0</v>
      </c>
      <c r="J33" s="19">
        <v>0</v>
      </c>
      <c r="K33" s="19">
        <v>0</v>
      </c>
      <c r="L33" s="19">
        <v>0</v>
      </c>
      <c r="M33" s="19">
        <f>SUM(N33+P33+Q33)</f>
        <v>0</v>
      </c>
      <c r="N33" s="19">
        <v>0</v>
      </c>
      <c r="O33" s="19">
        <v>0</v>
      </c>
      <c r="P33" s="19">
        <v>0</v>
      </c>
    </row>
    <row r="34" spans="1:16" ht="12.75">
      <c r="A34" s="105" t="s">
        <v>54</v>
      </c>
      <c r="B34" s="105"/>
      <c r="C34" s="105"/>
      <c r="D34" s="66">
        <f>SUM(D11+D14+D16+D20+D25+D30+D32+D23)</f>
        <v>9961453.57</v>
      </c>
      <c r="E34" s="66">
        <f>SUM(E11+E14+E16+E20+E25+E30+E32+E23)</f>
        <v>9961453.57</v>
      </c>
      <c r="F34" s="66">
        <f>SUM(F11+F14+F16+F20+F25+F30+F32+F23)</f>
        <v>7522513.57</v>
      </c>
      <c r="G34" s="66">
        <f>SUM(G11+G14+G16+G20+G25+G30+G32+G23)</f>
        <v>3613014.57</v>
      </c>
      <c r="H34" s="23">
        <f>SUM(H11+H14+H16+H20+H25+H30+H32+H23)</f>
        <v>3716799</v>
      </c>
      <c r="I34" s="23">
        <f>SUM(I11+I14+I16+I20+I25+I30+I32)</f>
        <v>0</v>
      </c>
      <c r="J34" s="23">
        <f>SUM(J11+J14+J16+J20+J25+J30+J32+J23)</f>
        <v>192700</v>
      </c>
      <c r="K34" s="23">
        <f aca="true" t="shared" si="7" ref="K34:P34">SUM(K11+K14+K16+K20+K25+K30+K32)</f>
        <v>0</v>
      </c>
      <c r="L34" s="23">
        <f t="shared" si="7"/>
        <v>2438940</v>
      </c>
      <c r="M34" s="23">
        <f t="shared" si="7"/>
        <v>2438940</v>
      </c>
      <c r="N34" s="23">
        <f t="shared" si="7"/>
        <v>1087000</v>
      </c>
      <c r="O34" s="23">
        <f t="shared" si="7"/>
        <v>0</v>
      </c>
      <c r="P34" s="23">
        <f t="shared" si="7"/>
        <v>0</v>
      </c>
    </row>
    <row r="35" ht="12.75">
      <c r="E35" s="16"/>
    </row>
    <row r="37" spans="7:8" ht="12.75">
      <c r="G37" s="15"/>
      <c r="H37" s="15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5"/>
    </row>
  </sheetData>
  <sheetProtection/>
  <mergeCells count="20">
    <mergeCell ref="P8:P9"/>
    <mergeCell ref="A4:P4"/>
    <mergeCell ref="A6:A9"/>
    <mergeCell ref="B6:B9"/>
    <mergeCell ref="C6:C9"/>
    <mergeCell ref="D6:D9"/>
    <mergeCell ref="E6:E9"/>
    <mergeCell ref="F6:P6"/>
    <mergeCell ref="F7:F9"/>
    <mergeCell ref="G7:K7"/>
    <mergeCell ref="M1:P1"/>
    <mergeCell ref="A34:C34"/>
    <mergeCell ref="L7:L9"/>
    <mergeCell ref="M7:P7"/>
    <mergeCell ref="G8:H8"/>
    <mergeCell ref="I8:I9"/>
    <mergeCell ref="J8:J9"/>
    <mergeCell ref="K8:K9"/>
    <mergeCell ref="M8:M9"/>
    <mergeCell ref="O8:O9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view="pageLayout" workbookViewId="0" topLeftCell="A1">
      <selection activeCell="Q4" sqref="Q4"/>
    </sheetView>
  </sheetViews>
  <sheetFormatPr defaultColWidth="9.33203125" defaultRowHeight="12.75"/>
  <cols>
    <col min="1" max="1" width="6" style="11" customWidth="1"/>
    <col min="2" max="2" width="9.33203125" style="11" customWidth="1"/>
    <col min="3" max="3" width="8.33203125" style="11" customWidth="1"/>
    <col min="4" max="4" width="13.5" style="11" customWidth="1"/>
    <col min="5" max="6" width="9.83203125" style="11" customWidth="1"/>
    <col min="7" max="7" width="11.33203125" style="11" customWidth="1"/>
    <col min="8" max="8" width="8.83203125" style="11" customWidth="1"/>
    <col min="9" max="9" width="7" style="11" customWidth="1"/>
    <col min="10" max="11" width="9.83203125" style="11" customWidth="1"/>
    <col min="12" max="12" width="9.33203125" style="10" customWidth="1"/>
    <col min="13" max="13" width="9.5" style="10" customWidth="1"/>
    <col min="14" max="14" width="10.33203125" style="10" customWidth="1"/>
    <col min="15" max="15" width="9.33203125" style="10" customWidth="1"/>
    <col min="16" max="16384" width="9.33203125" style="10" customWidth="1"/>
  </cols>
  <sheetData>
    <row r="1" spans="1:16" ht="39.75" customHeight="1">
      <c r="A1" s="130" t="s">
        <v>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8.75">
      <c r="A2" s="65"/>
      <c r="B2" s="65"/>
      <c r="C2" s="65"/>
      <c r="D2" s="65"/>
      <c r="E2" s="65"/>
      <c r="F2" s="65"/>
      <c r="G2" s="65"/>
      <c r="H2" s="65"/>
      <c r="I2" s="63"/>
      <c r="J2" s="63"/>
      <c r="K2" s="63"/>
      <c r="L2" s="62"/>
      <c r="M2" s="62"/>
      <c r="N2" s="62"/>
      <c r="O2" s="62"/>
      <c r="P2" s="62"/>
    </row>
    <row r="3" spans="1:16" ht="12.75">
      <c r="A3" s="64"/>
      <c r="B3" s="64"/>
      <c r="C3" s="64"/>
      <c r="D3" s="64"/>
      <c r="E3" s="64"/>
      <c r="F3" s="64"/>
      <c r="G3" s="63"/>
      <c r="H3" s="63"/>
      <c r="I3" s="63"/>
      <c r="J3" s="63"/>
      <c r="K3" s="63"/>
      <c r="L3" s="62"/>
      <c r="M3" s="62"/>
      <c r="N3" s="62"/>
      <c r="O3" s="62"/>
      <c r="P3" s="61" t="s">
        <v>63</v>
      </c>
    </row>
    <row r="4" spans="1:16" ht="12.75">
      <c r="A4" s="122" t="s">
        <v>0</v>
      </c>
      <c r="B4" s="122" t="s">
        <v>1</v>
      </c>
      <c r="C4" s="122" t="s">
        <v>2</v>
      </c>
      <c r="D4" s="122" t="s">
        <v>69</v>
      </c>
      <c r="E4" s="125" t="s">
        <v>68</v>
      </c>
      <c r="F4" s="120" t="s">
        <v>25</v>
      </c>
      <c r="G4" s="128"/>
      <c r="H4" s="128"/>
      <c r="I4" s="128"/>
      <c r="J4" s="128"/>
      <c r="K4" s="128"/>
      <c r="L4" s="128"/>
      <c r="M4" s="128"/>
      <c r="N4" s="128"/>
      <c r="O4" s="128"/>
      <c r="P4" s="121"/>
    </row>
    <row r="5" spans="1:16" ht="12.75">
      <c r="A5" s="123"/>
      <c r="B5" s="123"/>
      <c r="C5" s="123"/>
      <c r="D5" s="123"/>
      <c r="E5" s="126"/>
      <c r="F5" s="125" t="s">
        <v>62</v>
      </c>
      <c r="G5" s="129" t="s">
        <v>25</v>
      </c>
      <c r="H5" s="129"/>
      <c r="I5" s="129"/>
      <c r="J5" s="129"/>
      <c r="K5" s="129"/>
      <c r="L5" s="125" t="s">
        <v>61</v>
      </c>
      <c r="M5" s="131" t="s">
        <v>25</v>
      </c>
      <c r="N5" s="132"/>
      <c r="O5" s="132"/>
      <c r="P5" s="133"/>
    </row>
    <row r="6" spans="1:16" ht="23.25" customHeight="1">
      <c r="A6" s="123"/>
      <c r="B6" s="123"/>
      <c r="C6" s="123"/>
      <c r="D6" s="123"/>
      <c r="E6" s="126"/>
      <c r="F6" s="126"/>
      <c r="G6" s="120" t="s">
        <v>60</v>
      </c>
      <c r="H6" s="121"/>
      <c r="I6" s="125" t="s">
        <v>59</v>
      </c>
      <c r="J6" s="125" t="s">
        <v>58</v>
      </c>
      <c r="K6" s="125" t="s">
        <v>57</v>
      </c>
      <c r="L6" s="126"/>
      <c r="M6" s="120" t="s">
        <v>27</v>
      </c>
      <c r="N6" s="60" t="s">
        <v>28</v>
      </c>
      <c r="O6" s="129" t="s">
        <v>56</v>
      </c>
      <c r="P6" s="129" t="s">
        <v>67</v>
      </c>
    </row>
    <row r="7" spans="1:16" ht="84">
      <c r="A7" s="124"/>
      <c r="B7" s="124"/>
      <c r="C7" s="124"/>
      <c r="D7" s="124"/>
      <c r="E7" s="127"/>
      <c r="F7" s="127"/>
      <c r="G7" s="59" t="s">
        <v>35</v>
      </c>
      <c r="H7" s="59" t="s">
        <v>55</v>
      </c>
      <c r="I7" s="127"/>
      <c r="J7" s="127"/>
      <c r="K7" s="127"/>
      <c r="L7" s="127"/>
      <c r="M7" s="129"/>
      <c r="N7" s="58" t="s">
        <v>32</v>
      </c>
      <c r="O7" s="129"/>
      <c r="P7" s="129"/>
    </row>
    <row r="8" spans="1:16" ht="9" customHeight="1">
      <c r="A8" s="57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  <c r="K8" s="57">
        <v>11</v>
      </c>
      <c r="L8" s="57">
        <v>12</v>
      </c>
      <c r="M8" s="57">
        <v>13</v>
      </c>
      <c r="N8" s="57">
        <v>14</v>
      </c>
      <c r="O8" s="57">
        <v>15</v>
      </c>
      <c r="P8" s="57">
        <v>16</v>
      </c>
    </row>
    <row r="9" spans="1:16" ht="12.75">
      <c r="A9" s="56">
        <v>750</v>
      </c>
      <c r="B9" s="56">
        <v>75045</v>
      </c>
      <c r="C9" s="55">
        <v>2120</v>
      </c>
      <c r="D9" s="54">
        <v>17848</v>
      </c>
      <c r="E9" s="53">
        <f>SUM(F9+J9)</f>
        <v>17848</v>
      </c>
      <c r="F9" s="53">
        <f>(G9)</f>
        <v>8870</v>
      </c>
      <c r="G9" s="53">
        <v>8870</v>
      </c>
      <c r="H9" s="52">
        <v>0</v>
      </c>
      <c r="I9" s="52">
        <v>0</v>
      </c>
      <c r="J9" s="52">
        <v>8978</v>
      </c>
      <c r="K9" s="52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s="12" customFormat="1" ht="24.75" customHeight="1">
      <c r="A10" s="117" t="s">
        <v>54</v>
      </c>
      <c r="B10" s="118"/>
      <c r="C10" s="119"/>
      <c r="D10" s="50">
        <f>D9</f>
        <v>17848</v>
      </c>
      <c r="E10" s="49">
        <f>E9</f>
        <v>17848</v>
      </c>
      <c r="F10" s="49">
        <f>F9</f>
        <v>8870</v>
      </c>
      <c r="G10" s="49">
        <f>G9</f>
        <v>8870</v>
      </c>
      <c r="H10" s="49">
        <v>0</v>
      </c>
      <c r="I10" s="49">
        <v>0</v>
      </c>
      <c r="J10" s="49">
        <f>J9</f>
        <v>8978</v>
      </c>
      <c r="K10" s="49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0:C10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Zarządu Powiatu w Opatowie nr 121.57.2014
z dnia 6 października 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2014-10-03T10:08:54Z</cp:lastPrinted>
  <dcterms:modified xsi:type="dcterms:W3CDTF">2014-10-06T10:52:21Z</dcterms:modified>
  <cp:category/>
  <cp:version/>
  <cp:contentType/>
  <cp:contentStatus/>
</cp:coreProperties>
</file>