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315" windowHeight="846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<sst xmlns="http://schemas.openxmlformats.org/spreadsheetml/2006/main" count="615" uniqueCount="255">
  <si>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</si>
  <si>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</si>
  <si>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</si>
  <si>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</si>
  <si>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</si>
  <si>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</si>
  <si>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</si>
  <si>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</si>
  <si>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</si>
  <si>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</si>
  <si>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</si>
  <si>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</si>
  <si>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Edukacyjna opieka wychowawcza</t>
  </si>
  <si>
    <t>Specjalne ośrodki szkolno-wychowawcze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</si>
  <si>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</si>
  <si>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</si>
  <si>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</si>
  <si>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</si>
  <si>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</si>
  <si>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</si>
  <si>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</si>
  <si>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</si>
  <si>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</si>
  <si>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</si>
  <si>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</si>
  <si>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</si>
  <si>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</si>
  <si>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</si>
  <si>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</si>
  <si>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</si>
  <si>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</si>
  <si>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</si>
  <si>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</si>
  <si>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</si>
  <si>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</si>
  <si>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</si>
  <si>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</si>
  <si>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</si>
  <si>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</si>
  <si>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</si>
  <si>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</si>
  <si>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</si>
  <si>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Starostwo Powiatowe w Opatowie</t>
  </si>
  <si>
    <t>Jednostka org. realizująca zadanie lub koordynująca program</t>
  </si>
  <si>
    <t>Dom Pomocy Społecznej w Zochcinku</t>
  </si>
  <si>
    <t>(* kol 2 do wykorzystania fakultatywnego)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</si>
  <si>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</si>
  <si>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</si>
  <si>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</si>
  <si>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</si>
  <si>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</si>
  <si>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</si>
  <si>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</si>
  <si>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</si>
  <si>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</si>
  <si>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</si>
  <si>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</si>
  <si>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11.</t>
  </si>
  <si>
    <t>10.</t>
  </si>
  <si>
    <t>12.</t>
  </si>
  <si>
    <t>Pozostała działalność</t>
  </si>
  <si>
    <t>Wydatki budżetu powiatu na 2014 rok</t>
  </si>
  <si>
    <t>2 547 577,00</t>
  </si>
  <si>
    <t>Wydatki na programy i projekty realizowane ze środków pochodzących z budżetu Unii Europejskiej oraz innych źródeł zagranicznych, niepodlegających zwrotowi na 2014 rok</t>
  </si>
  <si>
    <t>Lp</t>
  </si>
  <si>
    <t>Projekt</t>
  </si>
  <si>
    <t>Okres realizacji zadania</t>
  </si>
  <si>
    <t>Przewidywane nakłady i źródła finansowania</t>
  </si>
  <si>
    <t>Wydatki w roku budżetowym 2014</t>
  </si>
  <si>
    <t>źródło</t>
  </si>
  <si>
    <t>kwota</t>
  </si>
  <si>
    <t xml:space="preserve">Program: Rozwój obszarów wiejskich na lata 2007-2013  </t>
  </si>
  <si>
    <t>2010-2014</t>
  </si>
  <si>
    <t>010</t>
  </si>
  <si>
    <t>01005</t>
  </si>
  <si>
    <t>Wartość zadania:</t>
  </si>
  <si>
    <t>Priorytet: Poprawa struktury obszarowej gospodarstw rolnych itd..</t>
  </si>
  <si>
    <t>Wydatki bieżące:</t>
  </si>
  <si>
    <t>Działanie: poprawianie i rozwijanie infrastruktury związanej z dostosowaniem rolnictwa i leśnictwa</t>
  </si>
  <si>
    <t>- środki z budżetu j.s.t.</t>
  </si>
  <si>
    <t>Poddziałanie: Scalanie gruntów</t>
  </si>
  <si>
    <t>- środki z budżetu krajowego</t>
  </si>
  <si>
    <t>Projekt: Scalanie gruntów wsi Biedrzychów, Dębno, Nowe na obszarze 1059 ha</t>
  </si>
  <si>
    <t>- środki z UE oraz innych źródeł zagranicznych</t>
  </si>
  <si>
    <t>Wydatki majątkowe:</t>
  </si>
  <si>
    <t>w tym: kredyty i pożyczki zaciągane na wydatki refundowane ze środków UE</t>
  </si>
  <si>
    <t xml:space="preserve">Program: Projekt  " e-świętokrzyskie Rozbudowa Infrastruktury Informatycznej JST"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</si>
  <si>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 ramach Regionalnego Programu Operacyjnego Województwa Świętokrzyskiego na lata (2007-2013) </t>
  </si>
  <si>
    <t>Priorytet 2: "Wsparcie innowacyjności, budowa społeczeństwa informacyjnego oraz wzrost potencjału inwestycyjnego regionu"</t>
  </si>
  <si>
    <t xml:space="preserve">Program: Projekt  "e-świętokrzyskie Budowa Systemu Infrastruktury Informacji Przestrzennej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</si>
  <si>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Działanie 2.2: "Budowa infrastruktury społeczeństwa informatycznego"   </t>
  </si>
  <si>
    <t>Priorytet 2: "Wsparcie innowacyjności, budowa społeczeństwa informacyjnego oraz wzrost potencjału inwestycyjnego regionu".</t>
  </si>
  <si>
    <t>Program: operacyjny Kapitał Ludzki    Priorytet VII Promoc  poprzez  Powiatowe Centrum Pomocy Rodzinie</t>
  </si>
  <si>
    <t>2009-2014</t>
  </si>
  <si>
    <t>Powiatowe Centrum Pomocy Rodzinie w Opatowie</t>
  </si>
  <si>
    <t xml:space="preserve"> Działanie 7. 1 Rozwój </t>
  </si>
  <si>
    <t xml:space="preserve"> Poddziałanie: 7.1,2 </t>
  </si>
  <si>
    <t xml:space="preserve">Rozwój i upowszechnianie aktywnej integracji </t>
  </si>
  <si>
    <t>poprzez powiatowe centra pomocy rodzinie</t>
  </si>
  <si>
    <t>Program Operacyjny Kapitał Ludzki na lata 2007-2013 Priorytet III ,,Wysoka jakość systemu oświaty''</t>
  </si>
  <si>
    <t>2013-2015</t>
  </si>
  <si>
    <t>Zespół Szkół w Ożarowie</t>
  </si>
  <si>
    <t>Działanie 3.5 Kompleksowe wspomaganie rozwoju szkół</t>
  </si>
  <si>
    <t xml:space="preserve"> Projekt: "'Bezpośrednie wspracie szkół i przedszkoli poprzez wdrażanie zmodernizowanego systemu doskonalenia nauczycieli w powiecie opatowskim"</t>
  </si>
  <si>
    <t>Regionalny Program Operacyjny Województwa Świętokrzyskiego na lata 2007-2013</t>
  </si>
  <si>
    <t>2008-2014</t>
  </si>
  <si>
    <t xml:space="preserve">Oś priorytetowa: 3. Podniesienie jakości systemu komunikacyjnego regionu do Działania 3.2 Rozwój systemów lokalnej infrastruktury komunikacyjnej </t>
  </si>
  <si>
    <t>Obszar priorytetowy 4 Rozwój społeczny i zasobów ludzkich</t>
  </si>
  <si>
    <t>2012-2015</t>
  </si>
  <si>
    <t>Obszar tematyczny: Ochrona zdrowia</t>
  </si>
  <si>
    <t>Cel 2 Poprawa usług podstawowej opieki zdrowotnej i usług opieki społecznej na peryferyjnych i zmarginalizowanych terenach obszarów objętych koncentracją geograficzną z preferencją dla wielosektorowego podejścia programowego Szwajcarsko - Polskiego Programu współpracy wdrażanego w ramach Projektu nr KIK/57 Nazwa działania: "Podniesienie jakości usług świadczonych w jednostkach Organizacyjnych Pomocy Społecznej w celu wzmocnienia podmiotowości i aktywności życiowej podopiecznych'' Tytuł projektu "Wzrost jakości usług w Domu Pomocy Społecznej w Zochcinku poprzez wprowadzenie nowych form terapii wraz z utworzeniem nowych lokali aktywizujących i zakupem wyposażenia oraz podniesieniem kwalifikacji kadry merytorycznej i medycznej "</t>
  </si>
  <si>
    <t>2011-2014</t>
  </si>
  <si>
    <t>Oś priorytetowa: 4. Rozwój infrastruktury ochrony środowiska i energetycznej do Działania 4.2 Rozwój systemów lokalnej  infrastruktury ochrony środowiska i energetycznej</t>
  </si>
  <si>
    <t xml:space="preserve">Projekt ,,Termomodernizacja i rozbudowa budynków użyteczności publicznej na terenie Powiatu Opatowskiego – rozszerzenie projektu o budynek DPS w Sobowie Filia w Suchodółce’’ </t>
  </si>
  <si>
    <t>Program Operacyjny Kapitał Ludzki na lata 2007 - 2013</t>
  </si>
  <si>
    <t>Priorytet VII Promocja integracji społecznej</t>
  </si>
  <si>
    <t>Działanie 7.1 Rozwój i upowszechnienie aktywnej integracji</t>
  </si>
  <si>
    <t>Działanie 7.1.2 Rozwój i upowszechnianie aktywnej integracji przez powiatowe centra pomocy rodzinie</t>
  </si>
  <si>
    <t>Program ,,Droga do sukcesu''</t>
  </si>
  <si>
    <t>Program Operacyjny Kapitał Ludzki   Priorytet I. Zatrudnienie i integracja społeczna</t>
  </si>
  <si>
    <t xml:space="preserve">Działanie 1.2 - Wsparcie systemowe instytucji pomocy i integracji społecznej </t>
  </si>
  <si>
    <t>Projekt systemowy: "Schematom STOP! Wspólne działania instytucji pomocy społecznej i instytucji rynku pracy - pilotaż"</t>
  </si>
  <si>
    <t xml:space="preserve">Program Rozwoju Obszarów Wiejskich na lata 2007-2013  </t>
  </si>
  <si>
    <t>Działanie 413 Wdrażanie lokalnych strategii rozwoju dla małych projektów, tj. operacji, które nie odpowiadają warunkom przyznania pomocy w ramach działań Osi 3, ale przyczyniają się do osiągnięcia celów tej osi</t>
  </si>
  <si>
    <t>Ogółem wydatki</t>
  </si>
  <si>
    <t>*</t>
  </si>
  <si>
    <t xml:space="preserve">Różnica w wydatkach majątkowych na programy ze środków z UE oraz innych źródeł zagranicznych w kwocie 3.585.754 zł wynika z działu 010 rozdział 01005, gdzie występuje paragraf 6050 w kwocie 1.333.000 zł, z działu 700 rozdział 70005, gdzie występuje paragraf 6050 w kwocie 1.605.134 zł, z działu 852 rozdział 85202, gdzie występuje paragraf 6050 w kwocie 356.699 zł oraz działu 852 rozdział 85202, gdzie występuje paragraf 6060 w kwocie 290.921 zł, które w załączniku Nr 2 nie zostały zaliczone do wydatków na programy finansowane z udziałem środków, o których mowa w art. 5 ust. 1 pkt 2 i 3. </t>
  </si>
  <si>
    <t>2014-2015</t>
  </si>
  <si>
    <t>Projekt "Trasy rowerowe w Polsce Wschodniej -województwo świętokrzyskie"</t>
  </si>
  <si>
    <t>Działanie V.2 Trasy rowerowe;Oś priorytetowa V Zrównoważony rozwój potencjału turystycznego opartego o warunki naturalne</t>
  </si>
  <si>
    <t xml:space="preserve">"Program Operacyjny Rozwój Polski Wschodniej 2007-2013" </t>
  </si>
  <si>
    <t>11 458 623,00</t>
  </si>
  <si>
    <t>14 006 200,00</t>
  </si>
  <si>
    <t>Dochody budżetu powiatu na 2014 rok</t>
  </si>
  <si>
    <t>Limity wydatków na wieloletnie przedsięwzięcia planowane do poniesienia w 2014 roku</t>
  </si>
  <si>
    <t>w złotych</t>
  </si>
  <si>
    <t>Lp.</t>
  </si>
  <si>
    <t>Rozdz.</t>
  </si>
  <si>
    <t>Nazwa przedsięwzięcia</t>
  </si>
  <si>
    <t>Łączne nakłady finansowe</t>
  </si>
  <si>
    <t>Planowane wydatki</t>
  </si>
  <si>
    <t>rok budżetowy 2014 (8+9+10+11)</t>
  </si>
  <si>
    <t>w tym źródła finansowania</t>
  </si>
  <si>
    <t>dochody własne jst</t>
  </si>
  <si>
    <t>kredyty
i pożyczki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</si>
  <si>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</si>
  <si>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</si>
  <si>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</si>
  <si>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Scalanie gruntów wsi Biedrzychów, Dębno, Nowe na obszarze1059 ha (2010-2014)</t>
  </si>
  <si>
    <t>A. 2 420 000,00</t>
  </si>
  <si>
    <t>B.</t>
  </si>
  <si>
    <t>C.</t>
  </si>
  <si>
    <t>D.</t>
  </si>
  <si>
    <t>wydatki bieżące</t>
  </si>
  <si>
    <t>wydatki majątkowe</t>
  </si>
  <si>
    <t xml:space="preserve">A.      
B.
C.
D. </t>
  </si>
  <si>
    <t>Projekt Nr PL0197 "Termomodernizacja budynków użyteczności publicznej na terenie Powiatu Opatowskiego" - utrzymanie trwałości projektu (2011-2015)</t>
  </si>
  <si>
    <t>Projekt ,,Termomodernizacja i rozbudowa budynków użyteczności publicznej na terenie Powiatu Opatowskiego – rozszerzenie projektu o budynek DPS w Sobowie Filia w Suchodółce’’ (2011-2014)</t>
  </si>
  <si>
    <t>Ochrona zdrowia                            Szwajcarsko - Polski Program Współpracy w ramach Projektu nr KIK/57 ,,Podniesienie jakości usług świadczonych w jednostkach Organizacyjnych Pomocy Społecznej w celu wzmocnienia podmiotowości i aktywności życiowej podopiecznych'' (2012 - 2015)</t>
  </si>
  <si>
    <t>Projekt "e-świętokrzyskie Rozbudowa Infrastruktury Informatycznej JST" w ramach Regionalnego Programu Operacyjnego na lata (2010-2014)</t>
  </si>
  <si>
    <t>Projekt "e-świętokrzyskie Budowa systemu informacji przestrzennej Województwa Świętokrzyskiego" w ramach Regionalnego Programu Operacyjnego Województwa Swiętokrzyskiego na lata (2010-2014)</t>
  </si>
  <si>
    <t xml:space="preserve">Program Operacyjny Kapitał Ludzki (2007-2013). Projekt "Bezpośrednie wsparcie rozwoju szkół i przedszkoli poprzez wdrożenie zmodernizowanego systemu doskonalenia nauczycieli w powiecie opatowskim" (2013-2015) </t>
  </si>
  <si>
    <t xml:space="preserve">A.      
B.
C. 120 445
D. </t>
  </si>
  <si>
    <t>Promocja integracji Społecznej Droga do Sukcesu (2009-2014)</t>
  </si>
  <si>
    <t>A.</t>
  </si>
  <si>
    <t>Powiatowe Centrum Pomocy Rodzinie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</si>
  <si>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</si>
  <si>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</si>
  <si>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</si>
  <si>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</si>
  <si>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</si>
  <si>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środki krajowe - kapitał ludzki.</t>
  </si>
  <si>
    <t xml:space="preserve">D. Inne źródła </t>
  </si>
  <si>
    <t>Projekt "Przebudowa dróg powiatowych - ulic Mickiewicza, Sempołowskiej, Kopernika, Szeroka, Partyzantów, Słowackiego i Ćmielowskiej w m. Opatów" (2008-2014)</t>
  </si>
  <si>
    <t>Zarząd Dróg Powiatowych</t>
  </si>
  <si>
    <t>Projekt: "Przebudowa dróg powiatowych - ulic Mickiewicza, Sempołowskiej, Kopernika,  Szeroka, Partyzantów, Słowackiego i Ćmielowskiej w m. Opatów"</t>
  </si>
  <si>
    <t>Działalność oświatowa</t>
  </si>
  <si>
    <t>Szkoły Niepubliczne</t>
  </si>
  <si>
    <t>Działalność statutowa</t>
  </si>
  <si>
    <t>Zarząd Powiatowy ZOSP RP w Opatowie</t>
  </si>
  <si>
    <t>II. Dotacje dla jednostek spoza sektora finansów publicznych</t>
  </si>
  <si>
    <t>Rehabilitacja zawodowa i społeczna osób niepełnosprawnych</t>
  </si>
  <si>
    <t xml:space="preserve"> DPS Zochcinek</t>
  </si>
  <si>
    <t>Powiat Sandomierz</t>
  </si>
  <si>
    <t>I. Dotacje dla jednostek sektora finansów publicznych</t>
  </si>
  <si>
    <t>Kwota dotacji</t>
  </si>
  <si>
    <t>Zakres</t>
  </si>
  <si>
    <t>Nazwa jednostki otrzymującej dotacje</t>
  </si>
  <si>
    <t>Dotacje podmiotowe w 2014 roku</t>
  </si>
  <si>
    <t>Projekt ,,Piknik rodzinny - impreza integracyjno - kulturalna dla mieszkańców sołectwa Przybysławice i okolic''</t>
  </si>
  <si>
    <t>13.</t>
  </si>
  <si>
    <t>14.</t>
  </si>
  <si>
    <t>Projekt ,,Piknik rodzinny - impreza integracyjno - kulturalna dla mieszkańców sołectwa Dębno i okolic''</t>
  </si>
  <si>
    <t>Umowa leasingu operacyjnego Nr 16534/Ki/13 - leasing koparko - ładowarki (2013-2017)</t>
  </si>
  <si>
    <t>Zarząd Dróg Powiatowych w Opatowie</t>
  </si>
  <si>
    <t>Projekt ,,Tradycyjnie Nowocześni" - piknik integracyjno - kulturalny promujący kulturę i tradycję regionu</t>
  </si>
  <si>
    <t>853</t>
  </si>
  <si>
    <t>Pozostałe zadania w zakresie polityki społecznej</t>
  </si>
  <si>
    <t>1 420 549,00</t>
  </si>
  <si>
    <t>157 700,00</t>
  </si>
  <si>
    <t>1 578 249,00</t>
  </si>
  <si>
    <t>724 864,00</t>
  </si>
  <si>
    <t>85333</t>
  </si>
  <si>
    <t>Powiatowe urzędy pracy</t>
  </si>
  <si>
    <t>394 285,00</t>
  </si>
  <si>
    <t>551 985,00</t>
  </si>
  <si>
    <t>2690</t>
  </si>
  <si>
    <t>Środki z Funduszu Pracy otrzymane przez powiat z przeznaczeniem na finasowanie kosztów wynagrodzenia i składek na ubezpieczenia społeczne pracowników powiatowego urzędu pracy</t>
  </si>
  <si>
    <t>854</t>
  </si>
  <si>
    <t>72 682,00</t>
  </si>
  <si>
    <t>6 400,00</t>
  </si>
  <si>
    <t>79 082,00</t>
  </si>
  <si>
    <t>85403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</si>
  <si>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</si>
  <si>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</si>
  <si>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8 000,00</t>
  </si>
  <si>
    <t>14 400,00</t>
  </si>
  <si>
    <t>921</t>
  </si>
  <si>
    <t>Kultura i ochrona dziedzictwa narodowego</t>
  </si>
  <si>
    <t>29 004,00</t>
  </si>
  <si>
    <t>19 759,00</t>
  </si>
  <si>
    <t>48 763,00</t>
  </si>
  <si>
    <t>25 004,00</t>
  </si>
  <si>
    <t>44 763,00</t>
  </si>
  <si>
    <t>92195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</si>
  <si>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</si>
  <si>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</si>
  <si>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razem:</t>
  </si>
  <si>
    <t>70 392 680,00</t>
  </si>
  <si>
    <t>183 859,00</t>
  </si>
  <si>
    <t>70 576 539,00</t>
  </si>
  <si>
    <t>2 567 336,00</t>
  </si>
  <si>
    <t>14 240 040,00</t>
  </si>
  <si>
    <t>84 632 720,00</t>
  </si>
  <si>
    <t>84 816 579,00</t>
  </si>
  <si>
    <t>14 025 959,00</t>
  </si>
  <si>
    <t>Bezpieczeństwo publiczne i ochrona przeciwpożarowa</t>
  </si>
  <si>
    <t>zakup i objęcie akcji i udziałów oraz wniesienie wkładów do spółek prawa handlowego.</t>
  </si>
  <si>
    <t>Zarządzanie kryzysowe</t>
  </si>
  <si>
    <t>Ochrona i konserwacja zabytków</t>
  </si>
  <si>
    <t>Podmiot wskazany uchwałą Rady Powiatu w Opatowie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</si>
  <si>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</si>
  <si>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</si>
  <si>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</si>
  <si>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</si>
  <si>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Zwrot kosztów utrzymania dzieci</t>
  </si>
  <si>
    <t>Powiaty, w których przebywają dzieci w placówkach wychowawczych</t>
  </si>
  <si>
    <t>Dotacje celowe w 2014 roku</t>
  </si>
  <si>
    <t>Parafia p.w. Św. Stanisława Biskupa i Męczennika w Ożarowie</t>
  </si>
  <si>
    <t>Prace konserwatorskie przy kamiennej rzeźbie Św. Józefa z Dzieciątkiem (na postumencie)</t>
  </si>
  <si>
    <t>Załącznik Nr 1                                                                                                          do uchwały Rady Powiatu Nr XLVII.39.2014                                                                                 z dnia 29 sierpnia 2014 r.</t>
  </si>
  <si>
    <t>Załącznik Nr 2                                                                    do uchwały Rady Powiatu Nr XLVII.39.2014                                               z dnia 29 sierpnia 2014 r.</t>
  </si>
  <si>
    <t>Załącznik Nr 3                                                                                                       do uchwały Rady Powiatu Nr XLVII.39.2014                                                                                         z dnia 29 sierpnia 2014 r.</t>
  </si>
  <si>
    <t xml:space="preserve">Załącznik nr 4                                                                                                     do uchwały Rady Powiatu Nr XLVII.39.2014                                                      z dnia 29 sierpnia 2014 r.  </t>
  </si>
  <si>
    <t>Załącznik Nr 5                                                                                                          do uchwały Rady Powiatu  Nr XLVII.39.2014                                                                                             z dnia 29 sierpnia 2014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</si>
</sst>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0_ ;\-#,##0.00\ "/>
  </numFmts>
  <fonts count="7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Czcionka tekstu podstawowego"/>
      <family val="0"/>
    </font>
    <font>
      <sz val="8"/>
      <name val="Times New Roman CE"/>
      <family val="1"/>
    </font>
    <font>
      <b/>
      <sz val="8"/>
      <name val="Arial CE"/>
      <family val="2"/>
    </font>
    <font>
      <sz val="8"/>
      <name val="Arial CE"/>
      <family val="2"/>
    </font>
    <font>
      <sz val="5"/>
      <color indexed="8"/>
      <name val="Arial"/>
      <family val="2"/>
    </font>
    <font>
      <b/>
      <sz val="12"/>
      <name val="Arial CE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 CE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0"/>
      <name val="Arial CE"/>
      <family val="0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9" fillId="32" borderId="0" applyNumberFormat="0" applyBorder="0" applyAlignment="0" applyProtection="0"/>
  </cellStyleXfs>
  <cellXfs count="298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70" fillId="0" borderId="0" xfId="51" applyFont="1">
      <alignment/>
      <protection/>
    </xf>
    <xf numFmtId="0" fontId="4" fillId="0" borderId="0" xfId="51" applyFont="1">
      <alignment/>
      <protection/>
    </xf>
    <xf numFmtId="0" fontId="7" fillId="0" borderId="0" xfId="51" applyNumberFormat="1" applyFont="1" applyFill="1" applyBorder="1" applyAlignment="1" applyProtection="1">
      <alignment horizontal="left"/>
      <protection locked="0"/>
    </xf>
    <xf numFmtId="0" fontId="9" fillId="0" borderId="10" xfId="51" applyFont="1" applyFill="1" applyBorder="1" applyAlignment="1">
      <alignment horizontal="center" vertical="center" wrapText="1"/>
      <protection/>
    </xf>
    <xf numFmtId="0" fontId="11" fillId="0" borderId="0" xfId="51" applyFont="1" applyFill="1" applyAlignment="1">
      <alignment horizontal="right" vertical="top"/>
      <protection/>
    </xf>
    <xf numFmtId="0" fontId="4" fillId="0" borderId="0" xfId="51" applyFont="1" applyBorder="1" applyAlignment="1">
      <alignment vertical="center" wrapText="1"/>
      <protection/>
    </xf>
    <xf numFmtId="0" fontId="14" fillId="0" borderId="10" xfId="51" applyFont="1" applyBorder="1" applyAlignment="1">
      <alignment horizontal="center" vertical="center" wrapText="1"/>
      <protection/>
    </xf>
    <xf numFmtId="0" fontId="13" fillId="34" borderId="10" xfId="51" applyFont="1" applyFill="1" applyBorder="1" applyAlignment="1">
      <alignment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0" fontId="13" fillId="0" borderId="0" xfId="51" applyFont="1" applyBorder="1" applyAlignment="1">
      <alignment vertical="center" wrapText="1"/>
      <protection/>
    </xf>
    <xf numFmtId="0" fontId="14" fillId="0" borderId="0" xfId="51" applyFont="1" applyBorder="1" applyAlignment="1">
      <alignment vertical="center" wrapText="1"/>
      <protection/>
    </xf>
    <xf numFmtId="0" fontId="10" fillId="34" borderId="10" xfId="51" applyFont="1" applyFill="1" applyBorder="1" applyAlignment="1">
      <alignment horizontal="center" vertical="center" wrapText="1"/>
      <protection/>
    </xf>
    <xf numFmtId="0" fontId="10" fillId="34" borderId="10" xfId="51" applyFont="1" applyFill="1" applyBorder="1" applyAlignment="1">
      <alignment vertical="center" wrapText="1"/>
      <protection/>
    </xf>
    <xf numFmtId="43" fontId="10" fillId="34" borderId="10" xfId="51" applyNumberFormat="1" applyFont="1" applyFill="1" applyBorder="1" applyAlignment="1">
      <alignment horizontal="center" vertical="center" wrapText="1"/>
      <protection/>
    </xf>
    <xf numFmtId="49" fontId="10" fillId="34" borderId="10" xfId="51" applyNumberFormat="1" applyFont="1" applyFill="1" applyBorder="1" applyAlignment="1">
      <alignment vertical="center" wrapText="1"/>
      <protection/>
    </xf>
    <xf numFmtId="0" fontId="10" fillId="0" borderId="10" xfId="51" applyFont="1" applyBorder="1" applyAlignment="1">
      <alignment horizontal="center" vertical="center" wrapText="1"/>
      <protection/>
    </xf>
    <xf numFmtId="43" fontId="10" fillId="0" borderId="10" xfId="51" applyNumberFormat="1" applyFont="1" applyBorder="1" applyAlignment="1">
      <alignment horizontal="center" vertical="center" wrapText="1"/>
      <protection/>
    </xf>
    <xf numFmtId="49" fontId="10" fillId="0" borderId="10" xfId="51" applyNumberFormat="1" applyFont="1" applyBorder="1" applyAlignment="1">
      <alignment vertical="center" wrapText="1"/>
      <protection/>
    </xf>
    <xf numFmtId="0" fontId="10" fillId="34" borderId="10" xfId="51" applyNumberFormat="1" applyFont="1" applyFill="1" applyBorder="1" applyAlignment="1">
      <alignment vertical="center" wrapText="1"/>
      <protection/>
    </xf>
    <xf numFmtId="43" fontId="10" fillId="34" borderId="12" xfId="51" applyNumberFormat="1" applyFont="1" applyFill="1" applyBorder="1" applyAlignment="1">
      <alignment horizontal="center" vertical="center" wrapText="1"/>
      <protection/>
    </xf>
    <xf numFmtId="43" fontId="10" fillId="34" borderId="13" xfId="51" applyNumberFormat="1" applyFont="1" applyFill="1" applyBorder="1" applyAlignment="1">
      <alignment horizontal="center" vertical="center" wrapText="1"/>
      <protection/>
    </xf>
    <xf numFmtId="49" fontId="10" fillId="34" borderId="10" xfId="51" applyNumberFormat="1" applyFont="1" applyFill="1" applyBorder="1" applyAlignment="1">
      <alignment horizontal="left" vertical="center" wrapText="1"/>
      <protection/>
    </xf>
    <xf numFmtId="43" fontId="10" fillId="0" borderId="14" xfId="51" applyNumberFormat="1" applyFont="1" applyBorder="1" applyAlignment="1">
      <alignment horizontal="center" vertical="center" wrapText="1"/>
      <protection/>
    </xf>
    <xf numFmtId="0" fontId="14" fillId="0" borderId="15" xfId="51" applyFont="1" applyBorder="1" applyAlignment="1">
      <alignment horizontal="center" vertical="center" wrapText="1"/>
      <protection/>
    </xf>
    <xf numFmtId="43" fontId="10" fillId="0" borderId="16" xfId="51" applyNumberFormat="1" applyFont="1" applyBorder="1" applyAlignment="1">
      <alignment horizontal="center" vertical="center" wrapText="1"/>
      <protection/>
    </xf>
    <xf numFmtId="0" fontId="14" fillId="0" borderId="17" xfId="51" applyFont="1" applyBorder="1" applyAlignment="1">
      <alignment horizontal="center" vertical="center" wrapText="1"/>
      <protection/>
    </xf>
    <xf numFmtId="43" fontId="10" fillId="0" borderId="18" xfId="51" applyNumberFormat="1" applyFont="1" applyBorder="1" applyAlignment="1">
      <alignment horizontal="center" vertical="center" wrapText="1"/>
      <protection/>
    </xf>
    <xf numFmtId="0" fontId="10" fillId="0" borderId="10" xfId="51" applyNumberFormat="1" applyFont="1" applyBorder="1" applyAlignment="1">
      <alignment vertical="center" wrapText="1"/>
      <protection/>
    </xf>
    <xf numFmtId="43" fontId="13" fillId="34" borderId="10" xfId="51" applyNumberFormat="1" applyFont="1" applyFill="1" applyBorder="1" applyAlignment="1">
      <alignment horizontal="center" vertical="center" wrapText="1"/>
      <protection/>
    </xf>
    <xf numFmtId="0" fontId="13" fillId="34" borderId="10" xfId="51" applyFont="1" applyFill="1" applyBorder="1" applyAlignment="1">
      <alignment horizontal="center" vertical="center" wrapText="1"/>
      <protection/>
    </xf>
    <xf numFmtId="0" fontId="14" fillId="0" borderId="0" xfId="51" applyFont="1" applyBorder="1" applyAlignment="1">
      <alignment vertical="center" wrapText="1"/>
      <protection/>
    </xf>
    <xf numFmtId="3" fontId="14" fillId="0" borderId="0" xfId="51" applyNumberFormat="1" applyFont="1" applyBorder="1" applyAlignment="1">
      <alignment vertical="center" wrapText="1"/>
      <protection/>
    </xf>
    <xf numFmtId="0" fontId="17" fillId="0" borderId="10" xfId="51" applyFont="1" applyFill="1" applyBorder="1" applyAlignment="1">
      <alignment horizontal="center" vertical="top"/>
      <protection/>
    </xf>
    <xf numFmtId="0" fontId="17" fillId="0" borderId="10" xfId="51" applyFont="1" applyFill="1" applyBorder="1" applyAlignment="1">
      <alignment vertical="top"/>
      <protection/>
    </xf>
    <xf numFmtId="0" fontId="9" fillId="0" borderId="10" xfId="51" applyFont="1" applyFill="1" applyBorder="1" applyAlignment="1">
      <alignment horizontal="center" vertical="top"/>
      <protection/>
    </xf>
    <xf numFmtId="0" fontId="9" fillId="0" borderId="10" xfId="51" applyFont="1" applyFill="1" applyBorder="1" applyAlignment="1" quotePrefix="1">
      <alignment vertical="top"/>
      <protection/>
    </xf>
    <xf numFmtId="0" fontId="9" fillId="0" borderId="10" xfId="51" applyFont="1" applyFill="1" applyBorder="1" applyAlignment="1" quotePrefix="1">
      <alignment vertical="top" wrapText="1"/>
      <protection/>
    </xf>
    <xf numFmtId="0" fontId="9" fillId="0" borderId="10" xfId="51" applyFont="1" applyFill="1" applyBorder="1" applyAlignment="1">
      <alignment vertical="top" wrapText="1"/>
      <protection/>
    </xf>
    <xf numFmtId="0" fontId="9" fillId="0" borderId="10" xfId="51" applyFont="1" applyFill="1" applyBorder="1" applyAlignment="1">
      <alignment wrapText="1"/>
      <protection/>
    </xf>
    <xf numFmtId="0" fontId="17" fillId="0" borderId="10" xfId="51" applyFont="1" applyFill="1" applyBorder="1" applyAlignment="1">
      <alignment/>
      <protection/>
    </xf>
    <xf numFmtId="0" fontId="9" fillId="0" borderId="10" xfId="51" applyFont="1" applyFill="1" applyBorder="1" applyAlignment="1" quotePrefix="1">
      <alignment/>
      <protection/>
    </xf>
    <xf numFmtId="0" fontId="9" fillId="0" borderId="10" xfId="51" applyFont="1" applyFill="1" applyBorder="1" applyAlignment="1" quotePrefix="1">
      <alignment wrapText="1"/>
      <protection/>
    </xf>
    <xf numFmtId="0" fontId="17" fillId="0" borderId="10" xfId="51" applyFont="1" applyFill="1" applyBorder="1" applyAlignment="1">
      <alignment horizontal="center" vertical="center" wrapText="1"/>
      <protection/>
    </xf>
    <xf numFmtId="0" fontId="9" fillId="0" borderId="10" xfId="51" applyNumberFormat="1" applyFont="1" applyFill="1" applyBorder="1" applyAlignment="1">
      <alignment vertical="top" wrapText="1"/>
      <protection/>
    </xf>
    <xf numFmtId="0" fontId="9" fillId="0" borderId="10" xfId="51" applyFont="1" applyFill="1" applyBorder="1" applyAlignment="1">
      <alignment horizontal="left" vertical="top" wrapText="1"/>
      <protection/>
    </xf>
    <xf numFmtId="0" fontId="17" fillId="34" borderId="10" xfId="51" applyFont="1" applyFill="1" applyBorder="1" applyAlignment="1">
      <alignment vertical="top"/>
      <protection/>
    </xf>
    <xf numFmtId="0" fontId="9" fillId="34" borderId="10" xfId="51" applyFont="1" applyFill="1" applyBorder="1" applyAlignment="1" quotePrefix="1">
      <alignment vertical="top"/>
      <protection/>
    </xf>
    <xf numFmtId="0" fontId="9" fillId="34" borderId="10" xfId="51" applyFont="1" applyFill="1" applyBorder="1" applyAlignment="1" quotePrefix="1">
      <alignment vertical="top" wrapText="1"/>
      <protection/>
    </xf>
    <xf numFmtId="0" fontId="9" fillId="34" borderId="19" xfId="51" applyFont="1" applyFill="1" applyBorder="1" applyAlignment="1">
      <alignment vertical="top" wrapText="1"/>
      <protection/>
    </xf>
    <xf numFmtId="0" fontId="9" fillId="34" borderId="20" xfId="51" applyFont="1" applyFill="1" applyBorder="1" applyAlignment="1">
      <alignment wrapText="1"/>
      <protection/>
    </xf>
    <xf numFmtId="0" fontId="9" fillId="34" borderId="10" xfId="51" applyFont="1" applyFill="1" applyBorder="1" applyAlignment="1">
      <alignment vertical="top" wrapText="1"/>
      <protection/>
    </xf>
    <xf numFmtId="0" fontId="12" fillId="0" borderId="0" xfId="51" applyFont="1" applyFill="1" applyAlignment="1">
      <alignment/>
      <protection/>
    </xf>
    <xf numFmtId="41" fontId="17" fillId="0" borderId="10" xfId="51" applyNumberFormat="1" applyFont="1" applyFill="1" applyBorder="1" applyAlignment="1">
      <alignment horizontal="right" vertical="top"/>
      <protection/>
    </xf>
    <xf numFmtId="41" fontId="9" fillId="0" borderId="10" xfId="51" applyNumberFormat="1" applyFont="1" applyFill="1" applyBorder="1" applyAlignment="1">
      <alignment horizontal="right" vertical="top"/>
      <protection/>
    </xf>
    <xf numFmtId="41" fontId="17" fillId="0" borderId="10" xfId="51" applyNumberFormat="1" applyFont="1" applyFill="1" applyBorder="1" applyAlignment="1">
      <alignment horizontal="right" vertical="top" wrapText="1"/>
      <protection/>
    </xf>
    <xf numFmtId="41" fontId="9" fillId="0" borderId="10" xfId="51" applyNumberFormat="1" applyFont="1" applyFill="1" applyBorder="1" applyAlignment="1">
      <alignment horizontal="right" vertical="top" wrapText="1"/>
      <protection/>
    </xf>
    <xf numFmtId="41" fontId="17" fillId="34" borderId="10" xfId="51" applyNumberFormat="1" applyFont="1" applyFill="1" applyBorder="1" applyAlignment="1">
      <alignment horizontal="right" vertical="top" wrapText="1"/>
      <protection/>
    </xf>
    <xf numFmtId="41" fontId="9" fillId="34" borderId="10" xfId="51" applyNumberFormat="1" applyFont="1" applyFill="1" applyBorder="1" applyAlignment="1">
      <alignment horizontal="right" vertical="top" wrapText="1"/>
      <protection/>
    </xf>
    <xf numFmtId="0" fontId="15" fillId="35" borderId="21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51">
      <alignment/>
      <protection/>
    </xf>
    <xf numFmtId="3" fontId="18" fillId="34" borderId="10" xfId="51" applyNumberFormat="1" applyFont="1" applyFill="1" applyBorder="1" applyAlignment="1">
      <alignment vertical="center"/>
      <protection/>
    </xf>
    <xf numFmtId="0" fontId="18" fillId="34" borderId="13" xfId="51" applyFont="1" applyFill="1" applyBorder="1" applyAlignment="1">
      <alignment horizontal="center" vertical="center"/>
      <protection/>
    </xf>
    <xf numFmtId="3" fontId="7" fillId="34" borderId="10" xfId="51" applyNumberFormat="1" applyFont="1" applyFill="1" applyBorder="1" applyAlignment="1">
      <alignment vertical="center"/>
      <protection/>
    </xf>
    <xf numFmtId="0" fontId="7" fillId="34" borderId="10" xfId="51" applyFont="1" applyFill="1" applyBorder="1" applyAlignment="1">
      <alignment horizontal="left" vertical="center" wrapText="1"/>
      <protection/>
    </xf>
    <xf numFmtId="0" fontId="7" fillId="34" borderId="10" xfId="51" applyFont="1" applyFill="1" applyBorder="1" applyAlignment="1">
      <alignment horizontal="center" vertical="center"/>
      <protection/>
    </xf>
    <xf numFmtId="0" fontId="7" fillId="34" borderId="22" xfId="51" applyFont="1" applyFill="1" applyBorder="1" applyAlignment="1">
      <alignment horizontal="left" vertical="center" wrapText="1"/>
      <protection/>
    </xf>
    <xf numFmtId="0" fontId="7" fillId="34" borderId="22" xfId="51" applyFont="1" applyFill="1" applyBorder="1" applyAlignment="1">
      <alignment horizontal="center" vertical="center"/>
      <protection/>
    </xf>
    <xf numFmtId="3" fontId="7" fillId="34" borderId="22" xfId="51" applyNumberFormat="1" applyFont="1" applyFill="1" applyBorder="1">
      <alignment/>
      <protection/>
    </xf>
    <xf numFmtId="0" fontId="7" fillId="34" borderId="23" xfId="51" applyFont="1" applyFill="1" applyBorder="1" applyAlignment="1">
      <alignment horizontal="left" vertical="center" wrapText="1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/>
      <protection/>
    </xf>
    <xf numFmtId="0" fontId="4" fillId="34" borderId="0" xfId="51" applyFont="1" applyFill="1" applyAlignment="1">
      <alignment horizontal="right" vertical="center"/>
      <protection/>
    </xf>
    <xf numFmtId="0" fontId="4" fillId="34" borderId="0" xfId="51" applyFont="1" applyFill="1" applyAlignment="1">
      <alignment vertical="center"/>
      <protection/>
    </xf>
    <xf numFmtId="0" fontId="4" fillId="34" borderId="0" xfId="51" applyFont="1" applyFill="1">
      <alignment/>
      <protection/>
    </xf>
    <xf numFmtId="0" fontId="5" fillId="0" borderId="0" xfId="50" applyNumberFormat="1" applyFont="1" applyFill="1" applyBorder="1" applyAlignment="1" applyProtection="1">
      <alignment wrapText="1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21" fillId="35" borderId="21" xfId="0" applyFont="1" applyFill="1" applyBorder="1" applyAlignment="1" applyProtection="1">
      <alignment horizontal="center" vertical="center" wrapText="1" shrinkToFit="1"/>
      <protection locked="0"/>
    </xf>
    <xf numFmtId="0" fontId="15" fillId="35" borderId="21" xfId="0" applyFont="1" applyFill="1" applyBorder="1" applyAlignment="1" applyProtection="1">
      <alignment horizontal="left" vertical="center" wrapText="1" shrinkToFit="1"/>
      <protection locked="0"/>
    </xf>
    <xf numFmtId="4" fontId="15" fillId="35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35" borderId="25" xfId="0" applyFont="1" applyFill="1" applyBorder="1" applyAlignment="1" applyProtection="1">
      <alignment horizontal="left" vertical="center" wrapText="1" shrinkToFit="1"/>
      <protection locked="0"/>
    </xf>
    <xf numFmtId="4" fontId="15" fillId="35" borderId="25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9" fillId="34" borderId="10" xfId="51" applyFont="1" applyFill="1" applyBorder="1" applyAlignment="1">
      <alignment vertical="top" wrapText="1"/>
      <protection/>
    </xf>
    <xf numFmtId="0" fontId="7" fillId="0" borderId="0" xfId="50" applyNumberFormat="1" applyFont="1" applyFill="1" applyBorder="1" applyAlignment="1" applyProtection="1">
      <alignment/>
      <protection locked="0"/>
    </xf>
    <xf numFmtId="49" fontId="18" fillId="33" borderId="0" xfId="50" applyNumberFormat="1" applyFont="1" applyFill="1" applyAlignment="1" applyProtection="1">
      <alignment horizontal="center" vertical="center" wrapText="1"/>
      <protection locked="0"/>
    </xf>
    <xf numFmtId="49" fontId="10" fillId="33" borderId="0" xfId="50" applyNumberFormat="1" applyFont="1" applyFill="1" applyAlignment="1" applyProtection="1">
      <alignment horizontal="center" vertical="center" wrapText="1"/>
      <protection locked="0"/>
    </xf>
    <xf numFmtId="0" fontId="7" fillId="0" borderId="0" xfId="50" applyNumberFormat="1" applyFont="1" applyFill="1" applyBorder="1" applyAlignment="1" applyProtection="1">
      <alignment horizontal="left"/>
      <protection locked="0"/>
    </xf>
    <xf numFmtId="49" fontId="10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27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35" borderId="21" xfId="0" applyNumberFormat="1" applyFont="1" applyFill="1" applyBorder="1" applyAlignment="1" applyProtection="1">
      <alignment horizontal="right" vertical="center" wrapText="1"/>
      <protection locked="0"/>
    </xf>
    <xf numFmtId="49" fontId="26" fillId="33" borderId="26" xfId="0" applyNumberFormat="1" applyFont="1" applyFill="1" applyBorder="1" applyAlignment="1" applyProtection="1">
      <alignment horizontal="right" vertical="center" wrapText="1"/>
      <protection locked="0"/>
    </xf>
    <xf numFmtId="49" fontId="26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25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21" xfId="0" applyNumberFormat="1" applyFont="1" applyFill="1" applyBorder="1" applyAlignment="1" applyProtection="1">
      <alignment horizontal="right" vertical="center" wrapText="1"/>
      <protection locked="0"/>
    </xf>
    <xf numFmtId="41" fontId="29" fillId="34" borderId="10" xfId="51" applyNumberFormat="1" applyFont="1" applyFill="1" applyBorder="1" applyAlignment="1">
      <alignment horizontal="right" vertical="center" wrapText="1"/>
      <protection/>
    </xf>
    <xf numFmtId="0" fontId="4" fillId="34" borderId="10" xfId="51" applyFont="1" applyFill="1" applyBorder="1" applyAlignment="1">
      <alignment vertical="center"/>
      <protection/>
    </xf>
    <xf numFmtId="3" fontId="71" fillId="34" borderId="10" xfId="51" applyNumberFormat="1" applyFont="1" applyFill="1" applyBorder="1" applyAlignment="1">
      <alignment horizontal="right" vertical="center" wrapText="1"/>
      <protection/>
    </xf>
    <xf numFmtId="0" fontId="71" fillId="34" borderId="10" xfId="51" applyFont="1" applyFill="1" applyBorder="1" applyAlignment="1">
      <alignment horizontal="left" vertical="center" wrapText="1"/>
      <protection/>
    </xf>
    <xf numFmtId="0" fontId="71" fillId="34" borderId="10" xfId="51" applyFont="1" applyFill="1" applyBorder="1" applyAlignment="1">
      <alignment horizontal="center" vertical="center"/>
      <protection/>
    </xf>
    <xf numFmtId="41" fontId="72" fillId="34" borderId="22" xfId="51" applyNumberFormat="1" applyFont="1" applyFill="1" applyBorder="1" applyAlignment="1">
      <alignment horizontal="right" vertical="center"/>
      <protection/>
    </xf>
    <xf numFmtId="41" fontId="4" fillId="34" borderId="10" xfId="51" applyNumberFormat="1" applyFont="1" applyFill="1" applyBorder="1" applyAlignment="1">
      <alignment horizontal="right" vertical="center" wrapText="1"/>
      <protection/>
    </xf>
    <xf numFmtId="0" fontId="4" fillId="34" borderId="10" xfId="51" applyFont="1" applyFill="1" applyBorder="1" applyAlignment="1">
      <alignment horizontal="left" vertical="center" wrapText="1"/>
      <protection/>
    </xf>
    <xf numFmtId="0" fontId="4" fillId="34" borderId="10" xfId="51" applyFont="1" applyFill="1" applyBorder="1" applyAlignment="1">
      <alignment horizontal="center" vertical="center" wrapText="1"/>
      <protection/>
    </xf>
    <xf numFmtId="41" fontId="18" fillId="34" borderId="22" xfId="51" applyNumberFormat="1" applyFont="1" applyFill="1" applyBorder="1" applyAlignment="1">
      <alignment horizontal="right" vertical="center"/>
      <protection/>
    </xf>
    <xf numFmtId="0" fontId="30" fillId="34" borderId="10" xfId="51" applyFont="1" applyFill="1" applyBorder="1" applyAlignment="1">
      <alignment horizontal="center" vertical="center"/>
      <protection/>
    </xf>
    <xf numFmtId="0" fontId="16" fillId="34" borderId="10" xfId="51" applyFont="1" applyFill="1" applyBorder="1" applyAlignment="1">
      <alignment horizontal="center" vertical="center" wrapText="1"/>
      <protection/>
    </xf>
    <xf numFmtId="0" fontId="16" fillId="34" borderId="10" xfId="51" applyFont="1" applyFill="1" applyBorder="1" applyAlignment="1">
      <alignment horizontal="center" vertical="center"/>
      <protection/>
    </xf>
    <xf numFmtId="0" fontId="14" fillId="34" borderId="0" xfId="51" applyFont="1" applyFill="1" applyAlignment="1">
      <alignment horizontal="right" vertical="center"/>
      <protection/>
    </xf>
    <xf numFmtId="0" fontId="4" fillId="34" borderId="0" xfId="51" applyFill="1" applyAlignment="1">
      <alignment vertical="center"/>
      <protection/>
    </xf>
    <xf numFmtId="0" fontId="4" fillId="34" borderId="0" xfId="51" applyFill="1">
      <alignment/>
      <protection/>
    </xf>
    <xf numFmtId="49" fontId="25" fillId="33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26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28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2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25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26" fillId="33" borderId="27" xfId="0" applyNumberFormat="1" applyFont="1" applyFill="1" applyBorder="1" applyAlignment="1" applyProtection="1">
      <alignment horizontal="right" vertical="center" wrapText="1"/>
      <protection locked="0"/>
    </xf>
    <xf numFmtId="49" fontId="27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35" borderId="21" xfId="0" applyNumberFormat="1" applyFont="1" applyFill="1" applyBorder="1" applyAlignment="1" applyProtection="1">
      <alignment horizontal="left" vertical="center" wrapText="1"/>
      <protection locked="0"/>
    </xf>
    <xf numFmtId="49" fontId="25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35" borderId="21" xfId="0" applyNumberFormat="1" applyFont="1" applyFill="1" applyBorder="1" applyAlignment="1" applyProtection="1">
      <alignment horizontal="right" vertical="center" wrapText="1"/>
      <protection locked="0"/>
    </xf>
    <xf numFmtId="49" fontId="27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0" applyNumberFormat="1" applyFont="1" applyFill="1" applyBorder="1" applyAlignment="1" applyProtection="1">
      <alignment horizontal="left"/>
      <protection locked="0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24" fillId="0" borderId="0" xfId="50" applyNumberFormat="1" applyFont="1" applyFill="1" applyBorder="1" applyAlignment="1" applyProtection="1">
      <alignment horizontal="center"/>
      <protection locked="0"/>
    </xf>
    <xf numFmtId="4" fontId="22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35" borderId="25" xfId="0" applyFont="1" applyFill="1" applyBorder="1" applyAlignment="1" applyProtection="1">
      <alignment horizontal="center" vertical="center" wrapText="1" shrinkToFit="1"/>
      <protection locked="0"/>
    </xf>
    <xf numFmtId="0" fontId="15" fillId="35" borderId="25" xfId="0" applyFont="1" applyFill="1" applyBorder="1" applyAlignment="1" applyProtection="1">
      <alignment horizontal="left" vertical="center" wrapText="1" shrinkToFit="1"/>
      <protection locked="0"/>
    </xf>
    <xf numFmtId="0" fontId="22" fillId="33" borderId="21" xfId="0" applyFont="1" applyFill="1" applyBorder="1" applyAlignment="1" applyProtection="1">
      <alignment horizontal="center" vertical="center" wrapText="1" shrinkToFit="1"/>
      <protection locked="0"/>
    </xf>
    <xf numFmtId="4" fontId="15" fillId="35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35" borderId="25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35" borderId="21" xfId="0" applyFont="1" applyFill="1" applyBorder="1" applyAlignment="1" applyProtection="1">
      <alignment horizontal="center" vertical="center" wrapText="1" shrinkToFit="1"/>
      <protection locked="0"/>
    </xf>
    <xf numFmtId="0" fontId="15" fillId="35" borderId="21" xfId="0" applyFont="1" applyFill="1" applyBorder="1" applyAlignment="1" applyProtection="1">
      <alignment horizontal="left" vertical="center" wrapText="1" shrinkToFit="1"/>
      <protection locked="0"/>
    </xf>
    <xf numFmtId="0" fontId="21" fillId="35" borderId="21" xfId="0" applyFont="1" applyFill="1" applyBorder="1" applyAlignment="1" applyProtection="1">
      <alignment horizontal="center" vertical="center" wrapText="1" shrinkToFit="1"/>
      <protection locked="0"/>
    </xf>
    <xf numFmtId="0" fontId="6" fillId="33" borderId="0" xfId="50" applyFont="1" applyFill="1" applyAlignment="1" applyProtection="1">
      <alignment horizontal="center" vertical="center" wrapText="1" shrinkToFit="1"/>
      <protection locked="0"/>
    </xf>
    <xf numFmtId="0" fontId="23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0" xfId="50" applyNumberFormat="1" applyFont="1" applyFill="1" applyBorder="1" applyAlignment="1" applyProtection="1">
      <alignment horizontal="right" vertical="top" wrapText="1"/>
      <protection locked="0"/>
    </xf>
    <xf numFmtId="0" fontId="14" fillId="0" borderId="28" xfId="51" applyFont="1" applyBorder="1" applyAlignment="1">
      <alignment horizontal="center" vertical="center" wrapText="1"/>
      <protection/>
    </xf>
    <xf numFmtId="0" fontId="14" fillId="0" borderId="0" xfId="51" applyFont="1" applyBorder="1" applyAlignment="1">
      <alignment vertical="center" wrapText="1"/>
      <protection/>
    </xf>
    <xf numFmtId="43" fontId="10" fillId="0" borderId="12" xfId="51" applyNumberFormat="1" applyFont="1" applyBorder="1" applyAlignment="1">
      <alignment horizontal="center" vertical="center" wrapText="1"/>
      <protection/>
    </xf>
    <xf numFmtId="43" fontId="10" fillId="0" borderId="13" xfId="51" applyNumberFormat="1" applyFont="1" applyBorder="1" applyAlignment="1">
      <alignment horizontal="center" vertical="center" wrapText="1"/>
      <protection/>
    </xf>
    <xf numFmtId="0" fontId="10" fillId="34" borderId="22" xfId="51" applyFont="1" applyFill="1" applyBorder="1" applyAlignment="1">
      <alignment horizontal="left" vertical="top" wrapText="1"/>
      <protection/>
    </xf>
    <xf numFmtId="0" fontId="10" fillId="34" borderId="19" xfId="51" applyFont="1" applyFill="1" applyBorder="1" applyAlignment="1">
      <alignment horizontal="left" vertical="top" wrapText="1"/>
      <protection/>
    </xf>
    <xf numFmtId="0" fontId="10" fillId="34" borderId="20" xfId="51" applyFont="1" applyFill="1" applyBorder="1" applyAlignment="1">
      <alignment horizontal="left" vertical="top" wrapText="1"/>
      <protection/>
    </xf>
    <xf numFmtId="43" fontId="10" fillId="0" borderId="22" xfId="51" applyNumberFormat="1" applyFont="1" applyBorder="1" applyAlignment="1">
      <alignment horizontal="center" vertical="center" wrapText="1"/>
      <protection/>
    </xf>
    <xf numFmtId="43" fontId="10" fillId="0" borderId="19" xfId="51" applyNumberFormat="1" applyFont="1" applyBorder="1" applyAlignment="1">
      <alignment horizontal="center" vertical="center" wrapText="1"/>
      <protection/>
    </xf>
    <xf numFmtId="43" fontId="10" fillId="0" borderId="14" xfId="51" applyNumberFormat="1" applyFont="1" applyBorder="1" applyAlignment="1">
      <alignment horizontal="center" vertical="center" wrapText="1"/>
      <protection/>
    </xf>
    <xf numFmtId="43" fontId="10" fillId="0" borderId="16" xfId="51" applyNumberFormat="1" applyFont="1" applyBorder="1" applyAlignment="1">
      <alignment horizontal="center" vertical="center" wrapText="1"/>
      <protection/>
    </xf>
    <xf numFmtId="49" fontId="10" fillId="0" borderId="22" xfId="51" applyNumberFormat="1" applyFont="1" applyBorder="1" applyAlignment="1">
      <alignment horizontal="left" vertical="center" wrapText="1"/>
      <protection/>
    </xf>
    <xf numFmtId="49" fontId="10" fillId="0" borderId="19" xfId="51" applyNumberFormat="1" applyFont="1" applyBorder="1" applyAlignment="1">
      <alignment horizontal="left" vertical="center" wrapText="1"/>
      <protection/>
    </xf>
    <xf numFmtId="49" fontId="10" fillId="0" borderId="20" xfId="51" applyNumberFormat="1" applyFont="1" applyBorder="1" applyAlignment="1">
      <alignment horizontal="left" vertical="center" wrapText="1"/>
      <protection/>
    </xf>
    <xf numFmtId="43" fontId="10" fillId="0" borderId="17" xfId="51" applyNumberFormat="1" applyFont="1" applyBorder="1" applyAlignment="1">
      <alignment horizontal="center" vertical="center" wrapText="1"/>
      <protection/>
    </xf>
    <xf numFmtId="43" fontId="10" fillId="0" borderId="18" xfId="51" applyNumberFormat="1" applyFont="1" applyBorder="1" applyAlignment="1">
      <alignment horizontal="center" vertical="center" wrapText="1"/>
      <protection/>
    </xf>
    <xf numFmtId="0" fontId="13" fillId="34" borderId="12" xfId="51" applyFont="1" applyFill="1" applyBorder="1" applyAlignment="1">
      <alignment horizontal="center" vertical="center" wrapText="1"/>
      <protection/>
    </xf>
    <xf numFmtId="0" fontId="13" fillId="34" borderId="29" xfId="51" applyFont="1" applyFill="1" applyBorder="1" applyAlignment="1">
      <alignment horizontal="center" vertical="center" wrapText="1"/>
      <protection/>
    </xf>
    <xf numFmtId="0" fontId="13" fillId="34" borderId="13" xfId="51" applyFont="1" applyFill="1" applyBorder="1" applyAlignment="1">
      <alignment horizontal="center" vertical="center" wrapText="1"/>
      <protection/>
    </xf>
    <xf numFmtId="43" fontId="13" fillId="34" borderId="12" xfId="51" applyNumberFormat="1" applyFont="1" applyFill="1" applyBorder="1" applyAlignment="1">
      <alignment horizontal="right" vertical="center" wrapText="1"/>
      <protection/>
    </xf>
    <xf numFmtId="43" fontId="13" fillId="34" borderId="13" xfId="51" applyNumberFormat="1" applyFont="1" applyFill="1" applyBorder="1" applyAlignment="1">
      <alignment horizontal="right" vertical="center" wrapText="1"/>
      <protection/>
    </xf>
    <xf numFmtId="0" fontId="10" fillId="0" borderId="22" xfId="51" applyFont="1" applyBorder="1" applyAlignment="1">
      <alignment horizontal="center" vertical="center" wrapText="1"/>
      <protection/>
    </xf>
    <xf numFmtId="0" fontId="10" fillId="0" borderId="19" xfId="51" applyFont="1" applyBorder="1" applyAlignment="1">
      <alignment horizontal="center" vertical="center" wrapText="1"/>
      <protection/>
    </xf>
    <xf numFmtId="43" fontId="10" fillId="0" borderId="11" xfId="51" applyNumberFormat="1" applyFont="1" applyBorder="1" applyAlignment="1">
      <alignment horizontal="center" vertical="center" wrapText="1"/>
      <protection/>
    </xf>
    <xf numFmtId="43" fontId="10" fillId="0" borderId="15" xfId="51" applyNumberFormat="1" applyFont="1" applyBorder="1" applyAlignment="1">
      <alignment horizontal="center" vertical="center" wrapText="1"/>
      <protection/>
    </xf>
    <xf numFmtId="0" fontId="73" fillId="0" borderId="22" xfId="51" applyNumberFormat="1" applyFont="1" applyBorder="1" applyAlignment="1">
      <alignment horizontal="left" vertical="center" wrapText="1"/>
      <protection/>
    </xf>
    <xf numFmtId="0" fontId="73" fillId="0" borderId="19" xfId="51" applyNumberFormat="1" applyFont="1" applyBorder="1" applyAlignment="1">
      <alignment horizontal="left" vertical="center" wrapText="1"/>
      <protection/>
    </xf>
    <xf numFmtId="0" fontId="73" fillId="0" borderId="20" xfId="51" applyNumberFormat="1" applyFont="1" applyBorder="1" applyAlignment="1">
      <alignment horizontal="left" vertical="center" wrapText="1"/>
      <protection/>
    </xf>
    <xf numFmtId="0" fontId="14" fillId="34" borderId="12" xfId="51" applyFont="1" applyFill="1" applyBorder="1" applyAlignment="1">
      <alignment horizontal="left" vertical="center" wrapText="1"/>
      <protection/>
    </xf>
    <xf numFmtId="0" fontId="14" fillId="34" borderId="13" xfId="51" applyFont="1" applyFill="1" applyBorder="1" applyAlignment="1">
      <alignment horizontal="left" vertical="center" wrapText="1"/>
      <protection/>
    </xf>
    <xf numFmtId="43" fontId="10" fillId="34" borderId="12" xfId="51" applyNumberFormat="1" applyFont="1" applyFill="1" applyBorder="1" applyAlignment="1">
      <alignment horizontal="left" wrapText="1"/>
      <protection/>
    </xf>
    <xf numFmtId="43" fontId="10" fillId="34" borderId="13" xfId="51" applyNumberFormat="1" applyFont="1" applyFill="1" applyBorder="1" applyAlignment="1">
      <alignment horizontal="left" wrapText="1"/>
      <protection/>
    </xf>
    <xf numFmtId="43" fontId="10" fillId="34" borderId="12" xfId="51" applyNumberFormat="1" applyFont="1" applyFill="1" applyBorder="1" applyAlignment="1">
      <alignment horizontal="center" vertical="center" wrapText="1"/>
      <protection/>
    </xf>
    <xf numFmtId="43" fontId="10" fillId="34" borderId="13" xfId="51" applyNumberFormat="1" applyFont="1" applyFill="1" applyBorder="1" applyAlignment="1">
      <alignment horizontal="center" vertical="center" wrapText="1"/>
      <protection/>
    </xf>
    <xf numFmtId="0" fontId="10" fillId="34" borderId="13" xfId="0" applyNumberFormat="1" applyFont="1" applyFill="1" applyBorder="1" applyAlignment="1" applyProtection="1">
      <alignment horizontal="left"/>
      <protection locked="0"/>
    </xf>
    <xf numFmtId="0" fontId="14" fillId="0" borderId="12" xfId="51" applyFont="1" applyBorder="1" applyAlignment="1">
      <alignment horizontal="left" vertical="center" wrapText="1"/>
      <protection/>
    </xf>
    <xf numFmtId="0" fontId="14" fillId="0" borderId="13" xfId="51" applyFont="1" applyBorder="1" applyAlignment="1">
      <alignment horizontal="left" vertical="center" wrapText="1"/>
      <protection/>
    </xf>
    <xf numFmtId="43" fontId="10" fillId="34" borderId="22" xfId="51" applyNumberFormat="1" applyFont="1" applyFill="1" applyBorder="1" applyAlignment="1">
      <alignment horizontal="center" vertical="center" wrapText="1"/>
      <protection/>
    </xf>
    <xf numFmtId="43" fontId="10" fillId="34" borderId="19" xfId="51" applyNumberFormat="1" applyFont="1" applyFill="1" applyBorder="1" applyAlignment="1">
      <alignment horizontal="center" vertical="center" wrapText="1"/>
      <protection/>
    </xf>
    <xf numFmtId="43" fontId="10" fillId="34" borderId="11" xfId="51" applyNumberFormat="1" applyFont="1" applyFill="1" applyBorder="1" applyAlignment="1">
      <alignment horizontal="center" vertical="center" wrapText="1"/>
      <protection/>
    </xf>
    <xf numFmtId="43" fontId="10" fillId="34" borderId="15" xfId="51" applyNumberFormat="1" applyFont="1" applyFill="1" applyBorder="1" applyAlignment="1">
      <alignment horizontal="center" vertical="center" wrapText="1"/>
      <protection/>
    </xf>
    <xf numFmtId="0" fontId="14" fillId="34" borderId="11" xfId="51" applyFont="1" applyFill="1" applyBorder="1" applyAlignment="1">
      <alignment horizontal="left" vertical="center" wrapText="1"/>
      <protection/>
    </xf>
    <xf numFmtId="0" fontId="14" fillId="34" borderId="14" xfId="51" applyFont="1" applyFill="1" applyBorder="1" applyAlignment="1">
      <alignment horizontal="left" vertical="center" wrapText="1"/>
      <protection/>
    </xf>
    <xf numFmtId="43" fontId="10" fillId="34" borderId="14" xfId="51" applyNumberFormat="1" applyFont="1" applyFill="1" applyBorder="1" applyAlignment="1">
      <alignment horizontal="center" vertical="center" wrapText="1"/>
      <protection/>
    </xf>
    <xf numFmtId="43" fontId="10" fillId="34" borderId="16" xfId="51" applyNumberFormat="1" applyFont="1" applyFill="1" applyBorder="1" applyAlignment="1">
      <alignment horizontal="center" vertical="center" wrapText="1"/>
      <protection/>
    </xf>
    <xf numFmtId="49" fontId="10" fillId="34" borderId="22" xfId="51" applyNumberFormat="1" applyFont="1" applyFill="1" applyBorder="1" applyAlignment="1">
      <alignment horizontal="left" vertical="center" wrapText="1"/>
      <protection/>
    </xf>
    <xf numFmtId="49" fontId="10" fillId="34" borderId="19" xfId="51" applyNumberFormat="1" applyFont="1" applyFill="1" applyBorder="1" applyAlignment="1">
      <alignment horizontal="left" vertical="center" wrapText="1"/>
      <protection/>
    </xf>
    <xf numFmtId="49" fontId="10" fillId="34" borderId="20" xfId="51" applyNumberFormat="1" applyFont="1" applyFill="1" applyBorder="1" applyAlignment="1">
      <alignment horizontal="left" vertical="center" wrapText="1"/>
      <protection/>
    </xf>
    <xf numFmtId="0" fontId="14" fillId="34" borderId="15" xfId="51" applyFont="1" applyFill="1" applyBorder="1" applyAlignment="1">
      <alignment horizontal="left" vertical="center" wrapText="1"/>
      <protection/>
    </xf>
    <xf numFmtId="0" fontId="14" fillId="34" borderId="16" xfId="51" applyFont="1" applyFill="1" applyBorder="1" applyAlignment="1">
      <alignment horizontal="left" vertical="center" wrapText="1"/>
      <protection/>
    </xf>
    <xf numFmtId="0" fontId="14" fillId="34" borderId="17" xfId="51" applyFont="1" applyFill="1" applyBorder="1" applyAlignment="1">
      <alignment horizontal="left" vertical="center" wrapText="1"/>
      <protection/>
    </xf>
    <xf numFmtId="0" fontId="14" fillId="34" borderId="18" xfId="51" applyFont="1" applyFill="1" applyBorder="1" applyAlignment="1">
      <alignment horizontal="left" vertical="center" wrapText="1"/>
      <protection/>
    </xf>
    <xf numFmtId="0" fontId="10" fillId="34" borderId="22" xfId="51" applyFont="1" applyFill="1" applyBorder="1" applyAlignment="1">
      <alignment horizontal="center" vertical="center" wrapText="1"/>
      <protection/>
    </xf>
    <xf numFmtId="0" fontId="10" fillId="34" borderId="19" xfId="51" applyFont="1" applyFill="1" applyBorder="1" applyAlignment="1">
      <alignment horizontal="center" vertical="center" wrapText="1"/>
      <protection/>
    </xf>
    <xf numFmtId="49" fontId="10" fillId="34" borderId="22" xfId="51" applyNumberFormat="1" applyFont="1" applyFill="1" applyBorder="1" applyAlignment="1">
      <alignment horizontal="center" vertical="center" wrapText="1"/>
      <protection/>
    </xf>
    <xf numFmtId="49" fontId="10" fillId="34" borderId="19" xfId="51" applyNumberFormat="1" applyFont="1" applyFill="1" applyBorder="1" applyAlignment="1">
      <alignment horizontal="center" vertical="center" wrapText="1"/>
      <protection/>
    </xf>
    <xf numFmtId="0" fontId="10" fillId="34" borderId="22" xfId="51" applyNumberFormat="1" applyFont="1" applyFill="1" applyBorder="1" applyAlignment="1">
      <alignment horizontal="left" vertical="center" wrapText="1"/>
      <protection/>
    </xf>
    <xf numFmtId="0" fontId="10" fillId="34" borderId="19" xfId="51" applyNumberFormat="1" applyFont="1" applyFill="1" applyBorder="1" applyAlignment="1">
      <alignment horizontal="left" vertical="center" wrapText="1"/>
      <protection/>
    </xf>
    <xf numFmtId="0" fontId="10" fillId="34" borderId="20" xfId="51" applyNumberFormat="1" applyFont="1" applyFill="1" applyBorder="1" applyAlignment="1">
      <alignment horizontal="left" vertical="center" wrapText="1"/>
      <protection/>
    </xf>
    <xf numFmtId="0" fontId="13" fillId="34" borderId="10" xfId="51" applyFont="1" applyFill="1" applyBorder="1" applyAlignment="1">
      <alignment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0" fontId="14" fillId="0" borderId="14" xfId="51" applyFont="1" applyBorder="1" applyAlignment="1">
      <alignment horizontal="center" vertical="center" wrapText="1"/>
      <protection/>
    </xf>
    <xf numFmtId="0" fontId="16" fillId="0" borderId="0" xfId="51" applyFont="1" applyBorder="1" applyAlignment="1">
      <alignment horizontal="center" vertical="center" wrapText="1"/>
      <protection/>
    </xf>
    <xf numFmtId="0" fontId="9" fillId="34" borderId="22" xfId="51" applyFont="1" applyFill="1" applyBorder="1" applyAlignment="1">
      <alignment horizontal="center" vertical="top"/>
      <protection/>
    </xf>
    <xf numFmtId="0" fontId="14" fillId="34" borderId="19" xfId="51" applyFont="1" applyFill="1" applyBorder="1" applyAlignment="1">
      <alignment horizontal="center" vertical="top"/>
      <protection/>
    </xf>
    <xf numFmtId="0" fontId="14" fillId="34" borderId="20" xfId="51" applyFont="1" applyFill="1" applyBorder="1" applyAlignment="1">
      <alignment horizontal="center" vertical="top"/>
      <protection/>
    </xf>
    <xf numFmtId="0" fontId="9" fillId="34" borderId="10" xfId="51" applyFont="1" applyFill="1" applyBorder="1" applyAlignment="1">
      <alignment horizontal="left" vertical="top" wrapText="1"/>
      <protection/>
    </xf>
    <xf numFmtId="0" fontId="9" fillId="34" borderId="22" xfId="51" applyFont="1" applyFill="1" applyBorder="1" applyAlignment="1">
      <alignment horizontal="center" vertical="top" wrapText="1"/>
      <protection/>
    </xf>
    <xf numFmtId="0" fontId="14" fillId="34" borderId="19" xfId="51" applyFont="1" applyFill="1" applyBorder="1" applyAlignment="1">
      <alignment horizontal="center"/>
      <protection/>
    </xf>
    <xf numFmtId="0" fontId="14" fillId="34" borderId="20" xfId="51" applyFont="1" applyFill="1" applyBorder="1" applyAlignment="1">
      <alignment horizontal="center"/>
      <protection/>
    </xf>
    <xf numFmtId="0" fontId="9" fillId="34" borderId="22" xfId="51" applyFont="1" applyFill="1" applyBorder="1" applyAlignment="1">
      <alignment vertical="top" wrapText="1"/>
      <protection/>
    </xf>
    <xf numFmtId="0" fontId="14" fillId="34" borderId="19" xfId="51" applyFont="1" applyFill="1" applyBorder="1" applyAlignment="1">
      <alignment/>
      <protection/>
    </xf>
    <xf numFmtId="0" fontId="14" fillId="34" borderId="20" xfId="51" applyFont="1" applyFill="1" applyBorder="1" applyAlignment="1">
      <alignment/>
      <protection/>
    </xf>
    <xf numFmtId="0" fontId="9" fillId="34" borderId="19" xfId="51" applyFont="1" applyFill="1" applyBorder="1" applyAlignment="1">
      <alignment horizontal="center" vertical="top" wrapText="1"/>
      <protection/>
    </xf>
    <xf numFmtId="0" fontId="14" fillId="34" borderId="20" xfId="51" applyFont="1" applyFill="1" applyBorder="1" applyAlignment="1">
      <alignment horizontal="center" vertical="top" wrapText="1"/>
      <protection/>
    </xf>
    <xf numFmtId="0" fontId="9" fillId="34" borderId="22" xfId="51" applyFont="1" applyFill="1" applyBorder="1" applyAlignment="1">
      <alignment horizontal="left" vertical="top" wrapText="1"/>
      <protection/>
    </xf>
    <xf numFmtId="0" fontId="9" fillId="34" borderId="19" xfId="51" applyFont="1" applyFill="1" applyBorder="1" applyAlignment="1">
      <alignment horizontal="left" vertical="top" wrapText="1"/>
      <protection/>
    </xf>
    <xf numFmtId="0" fontId="9" fillId="34" borderId="20" xfId="51" applyFont="1" applyFill="1" applyBorder="1" applyAlignment="1">
      <alignment horizontal="left" vertical="top" wrapText="1"/>
      <protection/>
    </xf>
    <xf numFmtId="0" fontId="12" fillId="0" borderId="0" xfId="51" applyFont="1" applyFill="1" applyAlignment="1">
      <alignment horizontal="left" wrapText="1"/>
      <protection/>
    </xf>
    <xf numFmtId="0" fontId="11" fillId="0" borderId="0" xfId="51" applyFont="1" applyFill="1" applyAlignment="1">
      <alignment horizontal="right" vertical="top"/>
      <protection/>
    </xf>
    <xf numFmtId="0" fontId="12" fillId="34" borderId="0" xfId="51" applyFont="1" applyFill="1" applyAlignment="1">
      <alignment horizontal="left" wrapText="1"/>
      <protection/>
    </xf>
    <xf numFmtId="0" fontId="9" fillId="0" borderId="12" xfId="51" applyFont="1" applyFill="1" applyBorder="1" applyAlignment="1">
      <alignment vertical="top" wrapText="1"/>
      <protection/>
    </xf>
    <xf numFmtId="0" fontId="9" fillId="0" borderId="29" xfId="51" applyFont="1" applyFill="1" applyBorder="1" applyAlignment="1">
      <alignment vertical="top" wrapText="1"/>
      <protection/>
    </xf>
    <xf numFmtId="0" fontId="9" fillId="0" borderId="13" xfId="51" applyFont="1" applyFill="1" applyBorder="1" applyAlignment="1">
      <alignment vertical="top" wrapText="1"/>
      <protection/>
    </xf>
    <xf numFmtId="0" fontId="17" fillId="0" borderId="12" xfId="51" applyFont="1" applyFill="1" applyBorder="1" applyAlignment="1">
      <alignment vertical="top" wrapText="1"/>
      <protection/>
    </xf>
    <xf numFmtId="0" fontId="17" fillId="0" borderId="29" xfId="51" applyFont="1" applyFill="1" applyBorder="1" applyAlignment="1">
      <alignment vertical="top" wrapText="1"/>
      <protection/>
    </xf>
    <xf numFmtId="0" fontId="17" fillId="0" borderId="13" xfId="51" applyFont="1" applyFill="1" applyBorder="1" applyAlignment="1">
      <alignment vertical="top" wrapText="1"/>
      <protection/>
    </xf>
    <xf numFmtId="0" fontId="14" fillId="0" borderId="29" xfId="51" applyFont="1" applyFill="1" applyBorder="1" applyAlignment="1">
      <alignment vertical="top"/>
      <protection/>
    </xf>
    <xf numFmtId="0" fontId="14" fillId="0" borderId="13" xfId="51" applyFont="1" applyFill="1" applyBorder="1" applyAlignment="1">
      <alignment vertical="top"/>
      <protection/>
    </xf>
    <xf numFmtId="0" fontId="9" fillId="0" borderId="10" xfId="51" applyFont="1" applyFill="1" applyBorder="1" applyAlignment="1">
      <alignment vertical="top" wrapText="1"/>
      <protection/>
    </xf>
    <xf numFmtId="0" fontId="14" fillId="0" borderId="10" xfId="51" applyFont="1" applyFill="1" applyBorder="1" applyAlignment="1">
      <alignment vertical="top"/>
      <protection/>
    </xf>
    <xf numFmtId="0" fontId="9" fillId="34" borderId="10" xfId="51" applyFont="1" applyFill="1" applyBorder="1" applyAlignment="1">
      <alignment horizontal="center" vertical="top" wrapText="1"/>
      <protection/>
    </xf>
    <xf numFmtId="0" fontId="9" fillId="34" borderId="10" xfId="51" applyFont="1" applyFill="1" applyBorder="1" applyAlignment="1">
      <alignment horizontal="center"/>
      <protection/>
    </xf>
    <xf numFmtId="0" fontId="9" fillId="34" borderId="20" xfId="51" applyFont="1" applyFill="1" applyBorder="1" applyAlignment="1">
      <alignment horizontal="center" vertical="top" wrapText="1"/>
      <protection/>
    </xf>
    <xf numFmtId="0" fontId="9" fillId="34" borderId="10" xfId="51" applyFont="1" applyFill="1" applyBorder="1" applyAlignment="1">
      <alignment vertical="top" wrapText="1"/>
      <protection/>
    </xf>
    <xf numFmtId="0" fontId="10" fillId="0" borderId="22" xfId="51" applyFont="1" applyFill="1" applyBorder="1" applyAlignment="1">
      <alignment horizontal="center" vertical="top"/>
      <protection/>
    </xf>
    <xf numFmtId="0" fontId="10" fillId="0" borderId="19" xfId="51" applyFont="1" applyFill="1" applyBorder="1" applyAlignment="1">
      <alignment horizontal="center" vertical="top"/>
      <protection/>
    </xf>
    <xf numFmtId="0" fontId="10" fillId="0" borderId="20" xfId="51" applyFont="1" applyFill="1" applyBorder="1" applyAlignment="1">
      <alignment horizontal="center" vertical="top"/>
      <protection/>
    </xf>
    <xf numFmtId="0" fontId="9" fillId="0" borderId="22" xfId="51" applyFont="1" applyFill="1" applyBorder="1" applyAlignment="1">
      <alignment horizontal="left" vertical="top" wrapText="1"/>
      <protection/>
    </xf>
    <xf numFmtId="0" fontId="10" fillId="0" borderId="19" xfId="51" applyFont="1" applyFill="1" applyBorder="1" applyAlignment="1">
      <alignment/>
      <protection/>
    </xf>
    <xf numFmtId="0" fontId="10" fillId="0" borderId="20" xfId="51" applyFont="1" applyFill="1" applyBorder="1" applyAlignment="1">
      <alignment/>
      <protection/>
    </xf>
    <xf numFmtId="0" fontId="9" fillId="0" borderId="22" xfId="51" applyFont="1" applyFill="1" applyBorder="1" applyAlignment="1">
      <alignment horizontal="center" vertical="top" wrapText="1"/>
      <protection/>
    </xf>
    <xf numFmtId="0" fontId="10" fillId="0" borderId="19" xfId="51" applyFont="1" applyFill="1" applyBorder="1" applyAlignment="1">
      <alignment horizontal="center"/>
      <protection/>
    </xf>
    <xf numFmtId="0" fontId="10" fillId="0" borderId="20" xfId="51" applyFont="1" applyFill="1" applyBorder="1" applyAlignment="1">
      <alignment horizontal="center"/>
      <protection/>
    </xf>
    <xf numFmtId="0" fontId="9" fillId="0" borderId="22" xfId="51" applyFont="1" applyFill="1" applyBorder="1" applyAlignment="1">
      <alignment vertical="top" wrapText="1"/>
      <protection/>
    </xf>
    <xf numFmtId="0" fontId="9" fillId="0" borderId="19" xfId="51" applyFont="1" applyFill="1" applyBorder="1" applyAlignment="1">
      <alignment horizontal="center" vertical="top" wrapText="1"/>
      <protection/>
    </xf>
    <xf numFmtId="0" fontId="10" fillId="0" borderId="20" xfId="51" applyFont="1" applyFill="1" applyBorder="1" applyAlignment="1">
      <alignment horizontal="center" vertical="top" wrapText="1"/>
      <protection/>
    </xf>
    <xf numFmtId="0" fontId="9" fillId="0" borderId="19" xfId="51" applyFont="1" applyFill="1" applyBorder="1" applyAlignment="1">
      <alignment horizontal="left" vertical="top" wrapText="1"/>
      <protection/>
    </xf>
    <xf numFmtId="0" fontId="9" fillId="0" borderId="20" xfId="51" applyFont="1" applyFill="1" applyBorder="1" applyAlignment="1">
      <alignment horizontal="left" vertical="top" wrapText="1"/>
      <protection/>
    </xf>
    <xf numFmtId="0" fontId="9" fillId="0" borderId="22" xfId="51" applyFont="1" applyFill="1" applyBorder="1" applyAlignment="1">
      <alignment horizontal="center" vertical="top"/>
      <protection/>
    </xf>
    <xf numFmtId="0" fontId="14" fillId="0" borderId="19" xfId="51" applyFont="1" applyFill="1" applyBorder="1" applyAlignment="1">
      <alignment horizontal="center" vertical="top"/>
      <protection/>
    </xf>
    <xf numFmtId="0" fontId="14" fillId="0" borderId="20" xfId="51" applyFont="1" applyFill="1" applyBorder="1" applyAlignment="1">
      <alignment horizontal="center" vertical="top"/>
      <protection/>
    </xf>
    <xf numFmtId="0" fontId="14" fillId="0" borderId="19" xfId="51" applyFont="1" applyFill="1" applyBorder="1" applyAlignment="1">
      <alignment/>
      <protection/>
    </xf>
    <xf numFmtId="0" fontId="14" fillId="0" borderId="20" xfId="51" applyFont="1" applyFill="1" applyBorder="1" applyAlignment="1">
      <alignment/>
      <protection/>
    </xf>
    <xf numFmtId="0" fontId="14" fillId="0" borderId="19" xfId="51" applyFont="1" applyFill="1" applyBorder="1" applyAlignment="1">
      <alignment horizontal="center"/>
      <protection/>
    </xf>
    <xf numFmtId="0" fontId="14" fillId="0" borderId="20" xfId="51" applyFont="1" applyFill="1" applyBorder="1" applyAlignment="1">
      <alignment horizontal="center"/>
      <protection/>
    </xf>
    <xf numFmtId="0" fontId="14" fillId="0" borderId="20" xfId="51" applyFont="1" applyFill="1" applyBorder="1" applyAlignment="1">
      <alignment horizontal="center" vertical="top" wrapText="1"/>
      <protection/>
    </xf>
    <xf numFmtId="0" fontId="9" fillId="0" borderId="10" xfId="51" applyFont="1" applyFill="1" applyBorder="1" applyAlignment="1">
      <alignment horizontal="left" vertical="top" wrapText="1"/>
      <protection/>
    </xf>
    <xf numFmtId="0" fontId="9" fillId="0" borderId="10" xfId="51" applyFont="1" applyFill="1" applyBorder="1" applyAlignment="1">
      <alignment horizontal="center" vertical="top" wrapText="1"/>
      <protection/>
    </xf>
    <xf numFmtId="0" fontId="9" fillId="0" borderId="10" xfId="51" applyFont="1" applyFill="1" applyBorder="1" applyAlignment="1">
      <alignment horizontal="center"/>
      <protection/>
    </xf>
    <xf numFmtId="0" fontId="9" fillId="0" borderId="10" xfId="51" applyNumberFormat="1" applyFont="1" applyFill="1" applyBorder="1" applyAlignment="1">
      <alignment vertical="top" wrapText="1"/>
      <protection/>
    </xf>
    <xf numFmtId="0" fontId="9" fillId="0" borderId="20" xfId="51" applyFont="1" applyFill="1" applyBorder="1" applyAlignment="1">
      <alignment horizontal="center" vertical="top" wrapText="1"/>
      <protection/>
    </xf>
    <xf numFmtId="0" fontId="14" fillId="0" borderId="19" xfId="51" applyFont="1" applyFill="1" applyBorder="1" applyAlignment="1">
      <alignment vertical="top" wrapText="1"/>
      <protection/>
    </xf>
    <xf numFmtId="0" fontId="14" fillId="0" borderId="20" xfId="51" applyFont="1" applyFill="1" applyBorder="1" applyAlignment="1">
      <alignment vertical="top" wrapText="1"/>
      <protection/>
    </xf>
    <xf numFmtId="0" fontId="9" fillId="0" borderId="22" xfId="51" applyFont="1" applyFill="1" applyBorder="1" applyAlignment="1">
      <alignment vertical="top"/>
      <protection/>
    </xf>
    <xf numFmtId="0" fontId="14" fillId="0" borderId="19" xfId="51" applyFont="1" applyFill="1" applyBorder="1" applyAlignment="1">
      <alignment vertical="top"/>
      <protection/>
    </xf>
    <xf numFmtId="0" fontId="14" fillId="0" borderId="20" xfId="51" applyFont="1" applyFill="1" applyBorder="1" applyAlignment="1">
      <alignment vertical="top"/>
      <protection/>
    </xf>
    <xf numFmtId="0" fontId="9" fillId="0" borderId="22" xfId="51" applyNumberFormat="1" applyFont="1" applyFill="1" applyBorder="1" applyAlignment="1">
      <alignment vertical="top" wrapText="1"/>
      <protection/>
    </xf>
    <xf numFmtId="0" fontId="10" fillId="0" borderId="20" xfId="0" applyNumberFormat="1" applyFont="1" applyFill="1" applyBorder="1" applyAlignment="1" applyProtection="1">
      <alignment horizontal="left"/>
      <protection locked="0"/>
    </xf>
    <xf numFmtId="0" fontId="10" fillId="0" borderId="19" xfId="0" applyNumberFormat="1" applyFont="1" applyFill="1" applyBorder="1" applyAlignment="1" applyProtection="1">
      <alignment horizontal="left"/>
      <protection locked="0"/>
    </xf>
    <xf numFmtId="0" fontId="9" fillId="0" borderId="19" xfId="51" applyFont="1" applyFill="1" applyBorder="1" applyAlignment="1">
      <alignment horizontal="center" vertical="top"/>
      <protection/>
    </xf>
    <xf numFmtId="0" fontId="9" fillId="0" borderId="20" xfId="51" applyFont="1" applyFill="1" applyBorder="1" applyAlignment="1">
      <alignment horizontal="center" vertical="top"/>
      <protection/>
    </xf>
    <xf numFmtId="49" fontId="9" fillId="0" borderId="22" xfId="51" applyNumberFormat="1" applyFont="1" applyFill="1" applyBorder="1" applyAlignment="1">
      <alignment horizontal="center" vertical="top"/>
      <protection/>
    </xf>
    <xf numFmtId="0" fontId="9" fillId="0" borderId="0" xfId="51" applyFont="1" applyAlignment="1">
      <alignment horizontal="right" wrapText="1"/>
      <protection/>
    </xf>
    <xf numFmtId="0" fontId="8" fillId="0" borderId="0" xfId="51" applyNumberFormat="1" applyFont="1" applyFill="1" applyBorder="1" applyAlignment="1" applyProtection="1">
      <alignment horizontal="center" wrapText="1"/>
      <protection locked="0"/>
    </xf>
    <xf numFmtId="0" fontId="17" fillId="0" borderId="10" xfId="51" applyFont="1" applyFill="1" applyBorder="1" applyAlignment="1">
      <alignment horizontal="center" vertical="center" wrapText="1"/>
      <protection/>
    </xf>
    <xf numFmtId="0" fontId="20" fillId="34" borderId="0" xfId="51" applyFont="1" applyFill="1" applyAlignment="1">
      <alignment horizontal="center" vertical="center" wrapText="1"/>
      <protection/>
    </xf>
    <xf numFmtId="0" fontId="7" fillId="34" borderId="12" xfId="51" applyFont="1" applyFill="1" applyBorder="1" applyAlignment="1">
      <alignment horizontal="left" vertical="center"/>
      <protection/>
    </xf>
    <xf numFmtId="0" fontId="7" fillId="34" borderId="29" xfId="51" applyFont="1" applyFill="1" applyBorder="1" applyAlignment="1">
      <alignment horizontal="left" vertical="center"/>
      <protection/>
    </xf>
    <xf numFmtId="0" fontId="7" fillId="34" borderId="13" xfId="51" applyFont="1" applyFill="1" applyBorder="1" applyAlignment="1">
      <alignment horizontal="left" vertical="center"/>
      <protection/>
    </xf>
    <xf numFmtId="0" fontId="18" fillId="34" borderId="12" xfId="51" applyFont="1" applyFill="1" applyBorder="1" applyAlignment="1">
      <alignment horizontal="center" vertical="center"/>
      <protection/>
    </xf>
    <xf numFmtId="0" fontId="18" fillId="34" borderId="29" xfId="51" applyFont="1" applyFill="1" applyBorder="1" applyAlignment="1">
      <alignment horizontal="center" vertical="center"/>
      <protection/>
    </xf>
    <xf numFmtId="0" fontId="18" fillId="34" borderId="13" xfId="51" applyFont="1" applyFill="1" applyBorder="1" applyAlignment="1">
      <alignment horizontal="center" vertical="center"/>
      <protection/>
    </xf>
    <xf numFmtId="0" fontId="5" fillId="0" borderId="0" xfId="50" applyNumberFormat="1" applyFont="1" applyFill="1" applyBorder="1" applyAlignment="1" applyProtection="1">
      <alignment horizontal="right" wrapText="1"/>
      <protection locked="0"/>
    </xf>
    <xf numFmtId="0" fontId="29" fillId="34" borderId="12" xfId="51" applyFont="1" applyFill="1" applyBorder="1" applyAlignment="1">
      <alignment horizontal="center" vertical="center"/>
      <protection/>
    </xf>
    <xf numFmtId="0" fontId="29" fillId="34" borderId="29" xfId="51" applyFont="1" applyFill="1" applyBorder="1" applyAlignment="1">
      <alignment horizontal="center" vertical="center"/>
      <protection/>
    </xf>
    <xf numFmtId="0" fontId="29" fillId="34" borderId="13" xfId="51" applyFont="1" applyFill="1" applyBorder="1" applyAlignment="1">
      <alignment horizontal="center" vertical="center"/>
      <protection/>
    </xf>
    <xf numFmtId="0" fontId="27" fillId="34" borderId="12" xfId="51" applyFont="1" applyFill="1" applyBorder="1" applyAlignment="1">
      <alignment horizontal="left" vertical="center"/>
      <protection/>
    </xf>
    <xf numFmtId="0" fontId="27" fillId="34" borderId="29" xfId="51" applyFont="1" applyFill="1" applyBorder="1" applyAlignment="1">
      <alignment horizontal="left" vertical="center"/>
      <protection/>
    </xf>
    <xf numFmtId="0" fontId="27" fillId="34" borderId="13" xfId="51" applyFont="1" applyFill="1" applyBorder="1" applyAlignment="1">
      <alignment horizontal="left" vertical="center"/>
      <protection/>
    </xf>
    <xf numFmtId="0" fontId="74" fillId="34" borderId="12" xfId="51" applyFont="1" applyFill="1" applyBorder="1" applyAlignment="1">
      <alignment horizontal="left" vertical="center"/>
      <protection/>
    </xf>
    <xf numFmtId="0" fontId="74" fillId="34" borderId="29" xfId="51" applyFont="1" applyFill="1" applyBorder="1" applyAlignment="1">
      <alignment horizontal="left" vertical="center"/>
      <protection/>
    </xf>
    <xf numFmtId="0" fontId="74" fillId="34" borderId="13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2"/>
  <sheetViews>
    <sheetView showGridLines="0" zoomScalePageLayoutView="0" workbookViewId="0" topLeftCell="A1">
      <selection activeCell="X4" sqref="X4"/>
    </sheetView>
  </sheetViews>
  <sheetFormatPr defaultColWidth="9.33203125" defaultRowHeight="12.75"/>
  <cols>
    <col min="1" max="1" width="7.33203125" style="78" customWidth="1"/>
    <col min="2" max="2" width="6.66015625" style="78" customWidth="1"/>
    <col min="3" max="3" width="9.83203125" style="78" customWidth="1"/>
    <col min="4" max="4" width="5" style="78" customWidth="1"/>
    <col min="5" max="5" width="4.33203125" style="78" customWidth="1"/>
    <col min="6" max="6" width="21" style="78" customWidth="1"/>
    <col min="7" max="7" width="9.33203125" style="78" customWidth="1"/>
    <col min="8" max="8" width="9.66015625" style="78" customWidth="1"/>
    <col min="9" max="9" width="12.16015625" style="78" customWidth="1"/>
    <col min="10" max="10" width="8.16015625" style="78" customWidth="1"/>
    <col min="11" max="11" width="19.16015625" style="78" customWidth="1"/>
    <col min="12" max="12" width="20.5" style="78" customWidth="1"/>
    <col min="13" max="13" width="5.66015625" style="78" customWidth="1"/>
    <col min="14" max="14" width="9" style="78" customWidth="1"/>
    <col min="15" max="15" width="2.66015625" style="78" customWidth="1"/>
    <col min="16" max="16" width="4.66015625" style="78" customWidth="1"/>
    <col min="17" max="17" width="0.65625" style="78" customWidth="1"/>
    <col min="18" max="16384" width="9.33203125" style="78" customWidth="1"/>
  </cols>
  <sheetData>
    <row r="1" spans="1:17" ht="36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131" t="s">
        <v>250</v>
      </c>
      <c r="L1" s="131"/>
      <c r="M1" s="131"/>
      <c r="N1" s="131"/>
      <c r="O1" s="131"/>
      <c r="P1" s="131"/>
      <c r="Q1" s="88"/>
    </row>
    <row r="2" spans="1:17" ht="32.25" customHeight="1">
      <c r="A2" s="132" t="s">
        <v>133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88"/>
    </row>
    <row r="3" spans="1:17" ht="11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9" t="s">
        <v>135</v>
      </c>
      <c r="O3" s="130"/>
      <c r="P3" s="130"/>
      <c r="Q3" s="88"/>
    </row>
    <row r="4" spans="1:17" ht="15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</row>
    <row r="5" spans="1:17" ht="34.5" customHeight="1">
      <c r="A5" s="90"/>
      <c r="B5" s="91" t="s">
        <v>0</v>
      </c>
      <c r="C5" s="91" t="s">
        <v>1</v>
      </c>
      <c r="D5" s="129" t="s">
        <v>2</v>
      </c>
      <c r="E5" s="129"/>
      <c r="F5" s="129" t="s">
        <v>3</v>
      </c>
      <c r="G5" s="129"/>
      <c r="H5" s="129"/>
      <c r="I5" s="129" t="s">
        <v>52</v>
      </c>
      <c r="J5" s="129"/>
      <c r="K5" s="91" t="s">
        <v>51</v>
      </c>
      <c r="L5" s="91" t="s">
        <v>50</v>
      </c>
      <c r="M5" s="129" t="s">
        <v>49</v>
      </c>
      <c r="N5" s="129"/>
      <c r="O5" s="129"/>
      <c r="P5" s="129"/>
      <c r="Q5" s="129"/>
    </row>
    <row r="6" spans="1:17" ht="11.25" customHeight="1">
      <c r="A6" s="90"/>
      <c r="B6" s="92" t="s">
        <v>4</v>
      </c>
      <c r="C6" s="92" t="s">
        <v>5</v>
      </c>
      <c r="D6" s="126" t="s">
        <v>6</v>
      </c>
      <c r="E6" s="126"/>
      <c r="F6" s="126" t="s">
        <v>7</v>
      </c>
      <c r="G6" s="126"/>
      <c r="H6" s="126"/>
      <c r="I6" s="126" t="s">
        <v>8</v>
      </c>
      <c r="J6" s="126"/>
      <c r="K6" s="92" t="s">
        <v>48</v>
      </c>
      <c r="L6" s="92" t="s">
        <v>47</v>
      </c>
      <c r="M6" s="126" t="s">
        <v>46</v>
      </c>
      <c r="N6" s="126"/>
      <c r="O6" s="126"/>
      <c r="P6" s="126"/>
      <c r="Q6" s="126"/>
    </row>
    <row r="7" spans="1:17" ht="25.5" customHeight="1">
      <c r="A7" s="90"/>
      <c r="B7" s="120" t="s">
        <v>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17" ht="27" customHeight="1">
      <c r="A8" s="90"/>
      <c r="B8" s="92" t="s">
        <v>196</v>
      </c>
      <c r="C8" s="93"/>
      <c r="D8" s="128"/>
      <c r="E8" s="128"/>
      <c r="F8" s="125" t="s">
        <v>197</v>
      </c>
      <c r="G8" s="125"/>
      <c r="H8" s="125"/>
      <c r="I8" s="127" t="s">
        <v>198</v>
      </c>
      <c r="J8" s="127"/>
      <c r="K8" s="94" t="s">
        <v>11</v>
      </c>
      <c r="L8" s="94" t="s">
        <v>199</v>
      </c>
      <c r="M8" s="127" t="s">
        <v>200</v>
      </c>
      <c r="N8" s="127"/>
      <c r="O8" s="127"/>
      <c r="P8" s="127"/>
      <c r="Q8" s="127"/>
    </row>
    <row r="9" spans="1:17" ht="38.25" customHeight="1">
      <c r="A9" s="90"/>
      <c r="B9" s="91"/>
      <c r="C9" s="93"/>
      <c r="D9" s="128"/>
      <c r="E9" s="128"/>
      <c r="F9" s="125" t="s">
        <v>10</v>
      </c>
      <c r="G9" s="125"/>
      <c r="H9" s="125"/>
      <c r="I9" s="127" t="s">
        <v>201</v>
      </c>
      <c r="J9" s="127"/>
      <c r="K9" s="94" t="s">
        <v>11</v>
      </c>
      <c r="L9" s="94" t="s">
        <v>11</v>
      </c>
      <c r="M9" s="127" t="s">
        <v>201</v>
      </c>
      <c r="N9" s="127"/>
      <c r="O9" s="127"/>
      <c r="P9" s="127"/>
      <c r="Q9" s="127"/>
    </row>
    <row r="10" spans="1:17" ht="22.5" customHeight="1">
      <c r="A10" s="90"/>
      <c r="B10" s="93"/>
      <c r="C10" s="92" t="s">
        <v>202</v>
      </c>
      <c r="D10" s="128"/>
      <c r="E10" s="128"/>
      <c r="F10" s="125" t="s">
        <v>203</v>
      </c>
      <c r="G10" s="125"/>
      <c r="H10" s="125"/>
      <c r="I10" s="127" t="s">
        <v>204</v>
      </c>
      <c r="J10" s="127"/>
      <c r="K10" s="94" t="s">
        <v>11</v>
      </c>
      <c r="L10" s="94" t="s">
        <v>199</v>
      </c>
      <c r="M10" s="127" t="s">
        <v>205</v>
      </c>
      <c r="N10" s="127"/>
      <c r="O10" s="127"/>
      <c r="P10" s="127"/>
      <c r="Q10" s="127"/>
    </row>
    <row r="11" spans="1:17" ht="39.75" customHeight="1">
      <c r="A11" s="90"/>
      <c r="B11" s="93"/>
      <c r="C11" s="91"/>
      <c r="D11" s="128"/>
      <c r="E11" s="128"/>
      <c r="F11" s="125" t="s">
        <v>10</v>
      </c>
      <c r="G11" s="125"/>
      <c r="H11" s="125"/>
      <c r="I11" s="127" t="s">
        <v>11</v>
      </c>
      <c r="J11" s="127"/>
      <c r="K11" s="94" t="s">
        <v>11</v>
      </c>
      <c r="L11" s="94" t="s">
        <v>11</v>
      </c>
      <c r="M11" s="127" t="s">
        <v>11</v>
      </c>
      <c r="N11" s="127"/>
      <c r="O11" s="127"/>
      <c r="P11" s="127"/>
      <c r="Q11" s="127"/>
    </row>
    <row r="12" spans="1:17" ht="48.75" customHeight="1">
      <c r="A12" s="90"/>
      <c r="B12" s="93"/>
      <c r="C12" s="93"/>
      <c r="D12" s="126" t="s">
        <v>206</v>
      </c>
      <c r="E12" s="126"/>
      <c r="F12" s="125" t="s">
        <v>207</v>
      </c>
      <c r="G12" s="125"/>
      <c r="H12" s="125"/>
      <c r="I12" s="127" t="s">
        <v>204</v>
      </c>
      <c r="J12" s="127"/>
      <c r="K12" s="94" t="s">
        <v>11</v>
      </c>
      <c r="L12" s="94" t="s">
        <v>199</v>
      </c>
      <c r="M12" s="127" t="s">
        <v>205</v>
      </c>
      <c r="N12" s="127"/>
      <c r="O12" s="127"/>
      <c r="P12" s="127"/>
      <c r="Q12" s="127"/>
    </row>
    <row r="13" spans="1:17" ht="22.5" customHeight="1">
      <c r="A13" s="90"/>
      <c r="B13" s="92" t="s">
        <v>208</v>
      </c>
      <c r="C13" s="93"/>
      <c r="D13" s="128"/>
      <c r="E13" s="128"/>
      <c r="F13" s="125" t="s">
        <v>12</v>
      </c>
      <c r="G13" s="125"/>
      <c r="H13" s="125"/>
      <c r="I13" s="127" t="s">
        <v>209</v>
      </c>
      <c r="J13" s="127"/>
      <c r="K13" s="94" t="s">
        <v>11</v>
      </c>
      <c r="L13" s="94" t="s">
        <v>210</v>
      </c>
      <c r="M13" s="127" t="s">
        <v>211</v>
      </c>
      <c r="N13" s="127"/>
      <c r="O13" s="127"/>
      <c r="P13" s="127"/>
      <c r="Q13" s="127"/>
    </row>
    <row r="14" spans="1:17" ht="40.5" customHeight="1">
      <c r="A14" s="90"/>
      <c r="B14" s="91"/>
      <c r="C14" s="93"/>
      <c r="D14" s="128"/>
      <c r="E14" s="128"/>
      <c r="F14" s="125" t="s">
        <v>10</v>
      </c>
      <c r="G14" s="125"/>
      <c r="H14" s="125"/>
      <c r="I14" s="127" t="s">
        <v>11</v>
      </c>
      <c r="J14" s="127"/>
      <c r="K14" s="94" t="s">
        <v>11</v>
      </c>
      <c r="L14" s="94" t="s">
        <v>11</v>
      </c>
      <c r="M14" s="127" t="s">
        <v>11</v>
      </c>
      <c r="N14" s="127"/>
      <c r="O14" s="127"/>
      <c r="P14" s="127"/>
      <c r="Q14" s="127"/>
    </row>
    <row r="15" spans="1:17" ht="24" customHeight="1">
      <c r="A15" s="90"/>
      <c r="B15" s="93"/>
      <c r="C15" s="92" t="s">
        <v>212</v>
      </c>
      <c r="D15" s="128"/>
      <c r="E15" s="128"/>
      <c r="F15" s="125" t="s">
        <v>13</v>
      </c>
      <c r="G15" s="125"/>
      <c r="H15" s="125"/>
      <c r="I15" s="127" t="s">
        <v>209</v>
      </c>
      <c r="J15" s="127"/>
      <c r="K15" s="94" t="s">
        <v>11</v>
      </c>
      <c r="L15" s="94" t="s">
        <v>210</v>
      </c>
      <c r="M15" s="127" t="s">
        <v>211</v>
      </c>
      <c r="N15" s="127"/>
      <c r="O15" s="127"/>
      <c r="P15" s="127"/>
      <c r="Q15" s="127"/>
    </row>
    <row r="16" spans="1:17" ht="44.25" customHeight="1">
      <c r="A16" s="90"/>
      <c r="B16" s="93"/>
      <c r="C16" s="91"/>
      <c r="D16" s="128"/>
      <c r="E16" s="128"/>
      <c r="F16" s="125" t="s">
        <v>10</v>
      </c>
      <c r="G16" s="125"/>
      <c r="H16" s="125"/>
      <c r="I16" s="127" t="s">
        <v>11</v>
      </c>
      <c r="J16" s="127"/>
      <c r="K16" s="94" t="s">
        <v>11</v>
      </c>
      <c r="L16" s="94" t="s">
        <v>11</v>
      </c>
      <c r="M16" s="127" t="s">
        <v>11</v>
      </c>
      <c r="N16" s="127"/>
      <c r="O16" s="127"/>
      <c r="P16" s="127"/>
      <c r="Q16" s="127"/>
    </row>
    <row r="17" spans="1:17" ht="51" customHeight="1">
      <c r="A17" s="90"/>
      <c r="B17" s="93"/>
      <c r="C17" s="93"/>
      <c r="D17" s="126" t="s">
        <v>213</v>
      </c>
      <c r="E17" s="126"/>
      <c r="F17" s="125" t="s">
        <v>214</v>
      </c>
      <c r="G17" s="125"/>
      <c r="H17" s="125"/>
      <c r="I17" s="127" t="s">
        <v>215</v>
      </c>
      <c r="J17" s="127"/>
      <c r="K17" s="94" t="s">
        <v>11</v>
      </c>
      <c r="L17" s="94" t="s">
        <v>210</v>
      </c>
      <c r="M17" s="127" t="s">
        <v>216</v>
      </c>
      <c r="N17" s="127"/>
      <c r="O17" s="127"/>
      <c r="P17" s="127"/>
      <c r="Q17" s="127"/>
    </row>
    <row r="18" spans="1:17" ht="36.75" customHeight="1">
      <c r="A18" s="90"/>
      <c r="B18" s="92" t="s">
        <v>217</v>
      </c>
      <c r="C18" s="93"/>
      <c r="D18" s="128"/>
      <c r="E18" s="128"/>
      <c r="F18" s="125" t="s">
        <v>218</v>
      </c>
      <c r="G18" s="125"/>
      <c r="H18" s="125"/>
      <c r="I18" s="127" t="s">
        <v>219</v>
      </c>
      <c r="J18" s="127"/>
      <c r="K18" s="94" t="s">
        <v>11</v>
      </c>
      <c r="L18" s="94" t="s">
        <v>220</v>
      </c>
      <c r="M18" s="127" t="s">
        <v>221</v>
      </c>
      <c r="N18" s="127"/>
      <c r="O18" s="127"/>
      <c r="P18" s="127"/>
      <c r="Q18" s="127"/>
    </row>
    <row r="19" spans="1:17" ht="38.25" customHeight="1">
      <c r="A19" s="90"/>
      <c r="B19" s="91"/>
      <c r="C19" s="93"/>
      <c r="D19" s="128"/>
      <c r="E19" s="128"/>
      <c r="F19" s="125" t="s">
        <v>10</v>
      </c>
      <c r="G19" s="125"/>
      <c r="H19" s="125"/>
      <c r="I19" s="127" t="s">
        <v>222</v>
      </c>
      <c r="J19" s="127"/>
      <c r="K19" s="94" t="s">
        <v>11</v>
      </c>
      <c r="L19" s="94" t="s">
        <v>220</v>
      </c>
      <c r="M19" s="127" t="s">
        <v>223</v>
      </c>
      <c r="N19" s="127"/>
      <c r="O19" s="127"/>
      <c r="P19" s="127"/>
      <c r="Q19" s="127"/>
    </row>
    <row r="20" spans="1:17" ht="24.75" customHeight="1">
      <c r="A20" s="90"/>
      <c r="B20" s="93"/>
      <c r="C20" s="92" t="s">
        <v>224</v>
      </c>
      <c r="D20" s="128"/>
      <c r="E20" s="128"/>
      <c r="F20" s="125" t="s">
        <v>60</v>
      </c>
      <c r="G20" s="125"/>
      <c r="H20" s="125"/>
      <c r="I20" s="127" t="s">
        <v>219</v>
      </c>
      <c r="J20" s="127"/>
      <c r="K20" s="94" t="s">
        <v>11</v>
      </c>
      <c r="L20" s="94" t="s">
        <v>220</v>
      </c>
      <c r="M20" s="127" t="s">
        <v>221</v>
      </c>
      <c r="N20" s="127"/>
      <c r="O20" s="127"/>
      <c r="P20" s="127"/>
      <c r="Q20" s="127"/>
    </row>
    <row r="21" spans="1:17" ht="46.5" customHeight="1">
      <c r="A21" s="90"/>
      <c r="B21" s="93"/>
      <c r="C21" s="91"/>
      <c r="D21" s="128"/>
      <c r="E21" s="128"/>
      <c r="F21" s="125" t="s">
        <v>10</v>
      </c>
      <c r="G21" s="125"/>
      <c r="H21" s="125"/>
      <c r="I21" s="127" t="s">
        <v>222</v>
      </c>
      <c r="J21" s="127"/>
      <c r="K21" s="94" t="s">
        <v>11</v>
      </c>
      <c r="L21" s="94" t="s">
        <v>220</v>
      </c>
      <c r="M21" s="127" t="s">
        <v>223</v>
      </c>
      <c r="N21" s="127"/>
      <c r="O21" s="127"/>
      <c r="P21" s="127"/>
      <c r="Q21" s="127"/>
    </row>
    <row r="22" spans="1:17" ht="39.75" customHeight="1">
      <c r="A22" s="90"/>
      <c r="B22" s="93"/>
      <c r="C22" s="93"/>
      <c r="D22" s="126" t="s">
        <v>225</v>
      </c>
      <c r="E22" s="126"/>
      <c r="F22" s="125" t="s">
        <v>226</v>
      </c>
      <c r="G22" s="125"/>
      <c r="H22" s="125"/>
      <c r="I22" s="127" t="s">
        <v>222</v>
      </c>
      <c r="J22" s="127"/>
      <c r="K22" s="94" t="s">
        <v>11</v>
      </c>
      <c r="L22" s="94" t="s">
        <v>220</v>
      </c>
      <c r="M22" s="127" t="s">
        <v>223</v>
      </c>
      <c r="N22" s="127"/>
      <c r="O22" s="127"/>
      <c r="P22" s="127"/>
      <c r="Q22" s="127"/>
    </row>
    <row r="23" spans="1:17" ht="27.75" customHeight="1">
      <c r="A23" s="90"/>
      <c r="B23" s="123" t="s">
        <v>9</v>
      </c>
      <c r="C23" s="123"/>
      <c r="D23" s="123"/>
      <c r="E23" s="123"/>
      <c r="F23" s="123"/>
      <c r="G23" s="123"/>
      <c r="H23" s="95" t="s">
        <v>227</v>
      </c>
      <c r="I23" s="117" t="s">
        <v>228</v>
      </c>
      <c r="J23" s="117"/>
      <c r="K23" s="96" t="s">
        <v>11</v>
      </c>
      <c r="L23" s="96" t="s">
        <v>229</v>
      </c>
      <c r="M23" s="117" t="s">
        <v>230</v>
      </c>
      <c r="N23" s="117"/>
      <c r="O23" s="117"/>
      <c r="P23" s="117"/>
      <c r="Q23" s="117"/>
    </row>
    <row r="24" spans="1:17" ht="42" customHeight="1">
      <c r="A24" s="90"/>
      <c r="B24" s="124"/>
      <c r="C24" s="124"/>
      <c r="D24" s="124"/>
      <c r="E24" s="124"/>
      <c r="F24" s="121" t="s">
        <v>10</v>
      </c>
      <c r="G24" s="121"/>
      <c r="H24" s="121"/>
      <c r="I24" s="122" t="s">
        <v>62</v>
      </c>
      <c r="J24" s="122"/>
      <c r="K24" s="97" t="s">
        <v>11</v>
      </c>
      <c r="L24" s="97" t="s">
        <v>220</v>
      </c>
      <c r="M24" s="122" t="s">
        <v>231</v>
      </c>
      <c r="N24" s="122"/>
      <c r="O24" s="122"/>
      <c r="P24" s="122"/>
      <c r="Q24" s="122"/>
    </row>
    <row r="25" spans="1:17" ht="27.75" customHeight="1">
      <c r="A25" s="90"/>
      <c r="B25" s="120" t="s">
        <v>14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</row>
    <row r="26" spans="1:17" ht="25.5" customHeight="1">
      <c r="A26" s="90"/>
      <c r="B26" s="123" t="s">
        <v>14</v>
      </c>
      <c r="C26" s="123"/>
      <c r="D26" s="123"/>
      <c r="E26" s="123"/>
      <c r="F26" s="123"/>
      <c r="G26" s="123"/>
      <c r="H26" s="95" t="s">
        <v>227</v>
      </c>
      <c r="I26" s="117" t="s">
        <v>232</v>
      </c>
      <c r="J26" s="117"/>
      <c r="K26" s="96" t="s">
        <v>11</v>
      </c>
      <c r="L26" s="96" t="s">
        <v>11</v>
      </c>
      <c r="M26" s="117" t="s">
        <v>232</v>
      </c>
      <c r="N26" s="117"/>
      <c r="O26" s="117"/>
      <c r="P26" s="117"/>
      <c r="Q26" s="117"/>
    </row>
    <row r="27" spans="1:17" ht="39" customHeight="1">
      <c r="A27" s="90"/>
      <c r="B27" s="124"/>
      <c r="C27" s="124"/>
      <c r="D27" s="124"/>
      <c r="E27" s="124"/>
      <c r="F27" s="121" t="s">
        <v>10</v>
      </c>
      <c r="G27" s="121"/>
      <c r="H27" s="121"/>
      <c r="I27" s="122" t="s">
        <v>131</v>
      </c>
      <c r="J27" s="122"/>
      <c r="K27" s="97" t="s">
        <v>11</v>
      </c>
      <c r="L27" s="97" t="s">
        <v>11</v>
      </c>
      <c r="M27" s="122" t="s">
        <v>131</v>
      </c>
      <c r="N27" s="122"/>
      <c r="O27" s="122"/>
      <c r="P27" s="122"/>
      <c r="Q27" s="122"/>
    </row>
    <row r="28" spans="1:17" ht="18.75" customHeight="1">
      <c r="A28" s="90"/>
      <c r="B28" s="120" t="s">
        <v>15</v>
      </c>
      <c r="C28" s="120"/>
      <c r="D28" s="120"/>
      <c r="E28" s="120"/>
      <c r="F28" s="120"/>
      <c r="G28" s="120"/>
      <c r="H28" s="120"/>
      <c r="I28" s="117" t="s">
        <v>233</v>
      </c>
      <c r="J28" s="117"/>
      <c r="K28" s="96" t="s">
        <v>11</v>
      </c>
      <c r="L28" s="96" t="s">
        <v>229</v>
      </c>
      <c r="M28" s="117" t="s">
        <v>234</v>
      </c>
      <c r="N28" s="117"/>
      <c r="O28" s="117"/>
      <c r="P28" s="117"/>
      <c r="Q28" s="117"/>
    </row>
    <row r="29" spans="1:17" ht="50.25" customHeight="1">
      <c r="A29" s="90"/>
      <c r="B29" s="120"/>
      <c r="C29" s="120"/>
      <c r="D29" s="120"/>
      <c r="E29" s="120"/>
      <c r="F29" s="118" t="s">
        <v>10</v>
      </c>
      <c r="G29" s="118"/>
      <c r="H29" s="118"/>
      <c r="I29" s="119" t="s">
        <v>132</v>
      </c>
      <c r="J29" s="119"/>
      <c r="K29" s="98" t="s">
        <v>11</v>
      </c>
      <c r="L29" s="98" t="s">
        <v>220</v>
      </c>
      <c r="M29" s="119" t="s">
        <v>235</v>
      </c>
      <c r="N29" s="119"/>
      <c r="O29" s="119"/>
      <c r="P29" s="119"/>
      <c r="Q29" s="119"/>
    </row>
    <row r="30" spans="1:17" ht="15" customHeight="1">
      <c r="A30" s="90"/>
      <c r="B30" s="115" t="s">
        <v>45</v>
      </c>
      <c r="C30" s="115"/>
      <c r="D30" s="115"/>
      <c r="E30" s="115"/>
      <c r="F30" s="115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12.7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</sheetData>
  <sheetProtection/>
  <mergeCells count="96">
    <mergeCell ref="M8:Q8"/>
    <mergeCell ref="F9:H9"/>
    <mergeCell ref="M6:Q6"/>
    <mergeCell ref="D8:E8"/>
    <mergeCell ref="F8:H8"/>
    <mergeCell ref="B7:Q7"/>
    <mergeCell ref="D6:E6"/>
    <mergeCell ref="F6:H6"/>
    <mergeCell ref="I9:J9"/>
    <mergeCell ref="M9:Q9"/>
    <mergeCell ref="F10:H10"/>
    <mergeCell ref="F5:H5"/>
    <mergeCell ref="O3:P3"/>
    <mergeCell ref="I5:J5"/>
    <mergeCell ref="K1:P1"/>
    <mergeCell ref="A2:P2"/>
    <mergeCell ref="I8:J8"/>
    <mergeCell ref="D5:E5"/>
    <mergeCell ref="M5:Q5"/>
    <mergeCell ref="I6:J6"/>
    <mergeCell ref="M13:Q13"/>
    <mergeCell ref="D12:E12"/>
    <mergeCell ref="F12:H12"/>
    <mergeCell ref="I10:J10"/>
    <mergeCell ref="M10:Q10"/>
    <mergeCell ref="D11:E11"/>
    <mergeCell ref="F11:H11"/>
    <mergeCell ref="I11:J11"/>
    <mergeCell ref="M11:Q11"/>
    <mergeCell ref="D10:E10"/>
    <mergeCell ref="D14:E14"/>
    <mergeCell ref="F14:H14"/>
    <mergeCell ref="I14:J14"/>
    <mergeCell ref="M14:Q14"/>
    <mergeCell ref="D9:E9"/>
    <mergeCell ref="I12:J12"/>
    <mergeCell ref="M12:Q12"/>
    <mergeCell ref="D13:E13"/>
    <mergeCell ref="F13:H13"/>
    <mergeCell ref="I13:J13"/>
    <mergeCell ref="D15:E15"/>
    <mergeCell ref="F15:H15"/>
    <mergeCell ref="I15:J15"/>
    <mergeCell ref="M15:Q15"/>
    <mergeCell ref="D16:E16"/>
    <mergeCell ref="F16:H16"/>
    <mergeCell ref="M16:Q16"/>
    <mergeCell ref="I16:J16"/>
    <mergeCell ref="D18:E18"/>
    <mergeCell ref="F18:H18"/>
    <mergeCell ref="D19:E19"/>
    <mergeCell ref="I19:J19"/>
    <mergeCell ref="M19:Q19"/>
    <mergeCell ref="D17:E17"/>
    <mergeCell ref="I18:J18"/>
    <mergeCell ref="M18:Q18"/>
    <mergeCell ref="F17:H17"/>
    <mergeCell ref="I17:J17"/>
    <mergeCell ref="M17:Q17"/>
    <mergeCell ref="F19:H19"/>
    <mergeCell ref="M23:Q23"/>
    <mergeCell ref="I23:J23"/>
    <mergeCell ref="I21:J21"/>
    <mergeCell ref="M21:Q21"/>
    <mergeCell ref="D20:E20"/>
    <mergeCell ref="F20:H20"/>
    <mergeCell ref="I20:J20"/>
    <mergeCell ref="M20:Q20"/>
    <mergeCell ref="D21:E21"/>
    <mergeCell ref="F21:H21"/>
    <mergeCell ref="B25:Q25"/>
    <mergeCell ref="F24:H24"/>
    <mergeCell ref="I24:J24"/>
    <mergeCell ref="B23:G23"/>
    <mergeCell ref="B24:E24"/>
    <mergeCell ref="F22:H22"/>
    <mergeCell ref="D22:E22"/>
    <mergeCell ref="M24:Q24"/>
    <mergeCell ref="I22:J22"/>
    <mergeCell ref="M22:Q22"/>
    <mergeCell ref="I26:J26"/>
    <mergeCell ref="M26:Q26"/>
    <mergeCell ref="F27:H27"/>
    <mergeCell ref="I27:J27"/>
    <mergeCell ref="M27:Q27"/>
    <mergeCell ref="B26:G26"/>
    <mergeCell ref="B27:E27"/>
    <mergeCell ref="B30:F30"/>
    <mergeCell ref="G30:Q30"/>
    <mergeCell ref="I28:J28"/>
    <mergeCell ref="M28:Q28"/>
    <mergeCell ref="F29:H29"/>
    <mergeCell ref="I29:J29"/>
    <mergeCell ref="M29:Q29"/>
    <mergeCell ref="B28:H28"/>
    <mergeCell ref="B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0"/>
  <sheetViews>
    <sheetView showGridLines="0" zoomScalePageLayoutView="0" workbookViewId="0" topLeftCell="A1">
      <selection activeCell="Z2" sqref="Y2:Z4"/>
    </sheetView>
  </sheetViews>
  <sheetFormatPr defaultColWidth="9.33203125" defaultRowHeight="12.75"/>
  <cols>
    <col min="1" max="1" width="2.66015625" style="0" customWidth="1"/>
    <col min="2" max="2" width="3.16015625" style="0" customWidth="1"/>
    <col min="3" max="3" width="7.66015625" style="0" customWidth="1"/>
    <col min="4" max="4" width="9.66015625" style="0" customWidth="1"/>
    <col min="5" max="5" width="6.16015625" style="0" customWidth="1"/>
    <col min="6" max="6" width="9.5" style="0" customWidth="1"/>
    <col min="7" max="7" width="4.5" style="0" customWidth="1"/>
    <col min="8" max="8" width="7.33203125" style="0" customWidth="1"/>
    <col min="9" max="9" width="10.16015625" style="0" customWidth="1"/>
    <col min="10" max="10" width="11.33203125" style="0" customWidth="1"/>
    <col min="11" max="12" width="10.66015625" style="0" customWidth="1"/>
    <col min="13" max="13" width="9" style="0" customWidth="1"/>
    <col min="14" max="14" width="9.66015625" style="0" customWidth="1"/>
    <col min="15" max="16" width="8.83203125" style="0" customWidth="1"/>
    <col min="17" max="17" width="8.16015625" style="0" customWidth="1"/>
    <col min="18" max="18" width="10.5" style="0" customWidth="1"/>
    <col min="19" max="19" width="9.5" style="0" customWidth="1"/>
    <col min="20" max="20" width="6" style="0" customWidth="1"/>
    <col min="21" max="21" width="3.66015625" style="0" customWidth="1"/>
    <col min="22" max="22" width="2.66015625" style="0" customWidth="1"/>
    <col min="23" max="23" width="5.33203125" style="0" customWidth="1"/>
  </cols>
  <sheetData>
    <row r="1" spans="1:24" ht="63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143" t="s">
        <v>251</v>
      </c>
      <c r="Q1" s="143"/>
      <c r="R1" s="143"/>
      <c r="S1" s="143"/>
      <c r="T1" s="143"/>
      <c r="U1" s="143"/>
      <c r="V1" s="85"/>
      <c r="W1" s="85"/>
      <c r="X1" s="1"/>
    </row>
    <row r="2" spans="1:24" ht="26.25" customHeight="1">
      <c r="A2" s="142" t="s">
        <v>61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"/>
    </row>
    <row r="4" spans="1:23" ht="12.75" customHeight="1">
      <c r="A4" s="139" t="s">
        <v>0</v>
      </c>
      <c r="B4" s="139"/>
      <c r="C4" s="139" t="s">
        <v>1</v>
      </c>
      <c r="D4" s="139" t="s">
        <v>3</v>
      </c>
      <c r="E4" s="139"/>
      <c r="F4" s="139"/>
      <c r="G4" s="139" t="s">
        <v>32</v>
      </c>
      <c r="H4" s="139"/>
      <c r="I4" s="139" t="s">
        <v>31</v>
      </c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ht="12.75" customHeight="1">
      <c r="A5" s="139"/>
      <c r="B5" s="139"/>
      <c r="C5" s="139"/>
      <c r="D5" s="139"/>
      <c r="E5" s="139"/>
      <c r="F5" s="139"/>
      <c r="G5" s="139"/>
      <c r="H5" s="139"/>
      <c r="I5" s="139" t="s">
        <v>30</v>
      </c>
      <c r="J5" s="139" t="s">
        <v>25</v>
      </c>
      <c r="K5" s="139"/>
      <c r="L5" s="139"/>
      <c r="M5" s="139"/>
      <c r="N5" s="139"/>
      <c r="O5" s="139"/>
      <c r="P5" s="139"/>
      <c r="Q5" s="139"/>
      <c r="R5" s="139" t="s">
        <v>29</v>
      </c>
      <c r="S5" s="139" t="s">
        <v>25</v>
      </c>
      <c r="T5" s="139"/>
      <c r="U5" s="139"/>
      <c r="V5" s="139"/>
      <c r="W5" s="139"/>
    </row>
    <row r="6" spans="1:23" ht="10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 t="s">
        <v>28</v>
      </c>
      <c r="T6" s="139" t="s">
        <v>27</v>
      </c>
      <c r="U6" s="139"/>
      <c r="V6" s="139" t="s">
        <v>237</v>
      </c>
      <c r="W6" s="139"/>
    </row>
    <row r="7" spans="1:23" ht="12.75" customHeight="1">
      <c r="A7" s="139"/>
      <c r="B7" s="139"/>
      <c r="C7" s="139"/>
      <c r="D7" s="139"/>
      <c r="E7" s="139"/>
      <c r="F7" s="139"/>
      <c r="G7" s="139"/>
      <c r="H7" s="139"/>
      <c r="I7" s="139"/>
      <c r="J7" s="139" t="s">
        <v>26</v>
      </c>
      <c r="K7" s="139" t="s">
        <v>25</v>
      </c>
      <c r="L7" s="139"/>
      <c r="M7" s="139" t="s">
        <v>24</v>
      </c>
      <c r="N7" s="139" t="s">
        <v>23</v>
      </c>
      <c r="O7" s="139" t="s">
        <v>22</v>
      </c>
      <c r="P7" s="139" t="s">
        <v>21</v>
      </c>
      <c r="Q7" s="139" t="s">
        <v>20</v>
      </c>
      <c r="R7" s="139"/>
      <c r="S7" s="139"/>
      <c r="T7" s="139"/>
      <c r="U7" s="139"/>
      <c r="V7" s="139"/>
      <c r="W7" s="139"/>
    </row>
    <row r="8" spans="1:23" ht="12.7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 t="s">
        <v>19</v>
      </c>
      <c r="U8" s="139"/>
      <c r="V8" s="139"/>
      <c r="W8" s="139"/>
    </row>
    <row r="9" spans="1:23" ht="54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60" t="s">
        <v>18</v>
      </c>
      <c r="L9" s="60" t="s">
        <v>17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</row>
    <row r="10" spans="1:23" ht="12.75">
      <c r="A10" s="141">
        <v>1</v>
      </c>
      <c r="B10" s="141"/>
      <c r="C10" s="79">
        <v>2</v>
      </c>
      <c r="D10" s="141">
        <v>4</v>
      </c>
      <c r="E10" s="141"/>
      <c r="F10" s="141"/>
      <c r="G10" s="141">
        <v>5</v>
      </c>
      <c r="H10" s="141"/>
      <c r="I10" s="79">
        <v>6</v>
      </c>
      <c r="J10" s="79">
        <v>7</v>
      </c>
      <c r="K10" s="79">
        <v>8</v>
      </c>
      <c r="L10" s="79">
        <v>9</v>
      </c>
      <c r="M10" s="79">
        <v>10</v>
      </c>
      <c r="N10" s="79">
        <v>11</v>
      </c>
      <c r="O10" s="79">
        <v>12</v>
      </c>
      <c r="P10" s="79">
        <v>13</v>
      </c>
      <c r="Q10" s="79">
        <v>14</v>
      </c>
      <c r="R10" s="79">
        <v>15</v>
      </c>
      <c r="S10" s="79">
        <v>16</v>
      </c>
      <c r="T10" s="141">
        <v>17</v>
      </c>
      <c r="U10" s="141"/>
      <c r="V10" s="141">
        <v>18</v>
      </c>
      <c r="W10" s="141"/>
    </row>
    <row r="11" spans="1:23" ht="20.25" customHeight="1">
      <c r="A11" s="139">
        <v>754</v>
      </c>
      <c r="B11" s="139"/>
      <c r="C11" s="139"/>
      <c r="D11" s="140" t="s">
        <v>236</v>
      </c>
      <c r="E11" s="140"/>
      <c r="F11" s="80" t="s">
        <v>56</v>
      </c>
      <c r="G11" s="137">
        <v>3596994</v>
      </c>
      <c r="H11" s="137"/>
      <c r="I11" s="81">
        <v>3592094</v>
      </c>
      <c r="J11" s="81">
        <v>3396494</v>
      </c>
      <c r="K11" s="81">
        <v>2936216</v>
      </c>
      <c r="L11" s="81">
        <v>460278</v>
      </c>
      <c r="M11" s="81">
        <v>5000</v>
      </c>
      <c r="N11" s="81">
        <v>190600</v>
      </c>
      <c r="O11" s="81">
        <v>0</v>
      </c>
      <c r="P11" s="81">
        <v>0</v>
      </c>
      <c r="Q11" s="81">
        <v>0</v>
      </c>
      <c r="R11" s="81">
        <v>4900</v>
      </c>
      <c r="S11" s="81">
        <v>4900</v>
      </c>
      <c r="T11" s="137">
        <v>0</v>
      </c>
      <c r="U11" s="137"/>
      <c r="V11" s="137">
        <v>0</v>
      </c>
      <c r="W11" s="137"/>
    </row>
    <row r="12" spans="1:23" ht="18" customHeight="1">
      <c r="A12" s="139"/>
      <c r="B12" s="139"/>
      <c r="C12" s="139"/>
      <c r="D12" s="140"/>
      <c r="E12" s="140"/>
      <c r="F12" s="80" t="s">
        <v>55</v>
      </c>
      <c r="G12" s="137">
        <v>-5000</v>
      </c>
      <c r="H12" s="137"/>
      <c r="I12" s="81">
        <v>-5000</v>
      </c>
      <c r="J12" s="81">
        <v>-3500</v>
      </c>
      <c r="K12" s="81">
        <v>-500</v>
      </c>
      <c r="L12" s="81">
        <v>-3000</v>
      </c>
      <c r="M12" s="81">
        <v>0</v>
      </c>
      <c r="N12" s="81">
        <v>-1500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137">
        <v>0</v>
      </c>
      <c r="U12" s="137"/>
      <c r="V12" s="137">
        <v>0</v>
      </c>
      <c r="W12" s="137"/>
    </row>
    <row r="13" spans="1:23" ht="18" customHeight="1">
      <c r="A13" s="139"/>
      <c r="B13" s="139"/>
      <c r="C13" s="139"/>
      <c r="D13" s="140"/>
      <c r="E13" s="140"/>
      <c r="F13" s="80" t="s">
        <v>54</v>
      </c>
      <c r="G13" s="137">
        <v>5000</v>
      </c>
      <c r="H13" s="137"/>
      <c r="I13" s="81">
        <v>5000</v>
      </c>
      <c r="J13" s="81">
        <v>0</v>
      </c>
      <c r="K13" s="81">
        <v>0</v>
      </c>
      <c r="L13" s="81">
        <v>0</v>
      </c>
      <c r="M13" s="81">
        <v>5000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137">
        <v>0</v>
      </c>
      <c r="U13" s="137"/>
      <c r="V13" s="137">
        <v>0</v>
      </c>
      <c r="W13" s="137"/>
    </row>
    <row r="14" spans="1:23" ht="21" customHeight="1" thickBot="1">
      <c r="A14" s="139"/>
      <c r="B14" s="139"/>
      <c r="C14" s="139"/>
      <c r="D14" s="140"/>
      <c r="E14" s="140"/>
      <c r="F14" s="80" t="s">
        <v>53</v>
      </c>
      <c r="G14" s="137">
        <v>3596994</v>
      </c>
      <c r="H14" s="137"/>
      <c r="I14" s="81">
        <v>3592094</v>
      </c>
      <c r="J14" s="81">
        <v>3392994</v>
      </c>
      <c r="K14" s="81">
        <v>2935716</v>
      </c>
      <c r="L14" s="81">
        <v>457278</v>
      </c>
      <c r="M14" s="81">
        <v>10000</v>
      </c>
      <c r="N14" s="81">
        <v>189100</v>
      </c>
      <c r="O14" s="81">
        <v>0</v>
      </c>
      <c r="P14" s="81">
        <v>0</v>
      </c>
      <c r="Q14" s="81">
        <v>0</v>
      </c>
      <c r="R14" s="81">
        <v>4900</v>
      </c>
      <c r="S14" s="81">
        <v>4900</v>
      </c>
      <c r="T14" s="137">
        <v>0</v>
      </c>
      <c r="U14" s="137"/>
      <c r="V14" s="137">
        <v>0</v>
      </c>
      <c r="W14" s="137"/>
    </row>
    <row r="15" spans="1:23" ht="21" customHeight="1" thickBot="1">
      <c r="A15" s="134"/>
      <c r="B15" s="134"/>
      <c r="C15" s="134">
        <v>75421</v>
      </c>
      <c r="D15" s="135" t="s">
        <v>238</v>
      </c>
      <c r="E15" s="135"/>
      <c r="F15" s="82" t="s">
        <v>56</v>
      </c>
      <c r="G15" s="138">
        <v>153500</v>
      </c>
      <c r="H15" s="138"/>
      <c r="I15" s="83">
        <v>153500</v>
      </c>
      <c r="J15" s="83">
        <v>151500</v>
      </c>
      <c r="K15" s="83">
        <v>1000</v>
      </c>
      <c r="L15" s="83">
        <v>150500</v>
      </c>
      <c r="M15" s="83">
        <v>0</v>
      </c>
      <c r="N15" s="83">
        <v>2000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138">
        <v>0</v>
      </c>
      <c r="U15" s="138"/>
      <c r="V15" s="138">
        <v>0</v>
      </c>
      <c r="W15" s="138"/>
    </row>
    <row r="16" spans="1:23" ht="18.75" customHeight="1" thickBot="1">
      <c r="A16" s="134"/>
      <c r="B16" s="134"/>
      <c r="C16" s="134"/>
      <c r="D16" s="135"/>
      <c r="E16" s="135"/>
      <c r="F16" s="80" t="s">
        <v>55</v>
      </c>
      <c r="G16" s="137">
        <v>-4000</v>
      </c>
      <c r="H16" s="137"/>
      <c r="I16" s="81">
        <v>-4000</v>
      </c>
      <c r="J16" s="81">
        <v>-2500</v>
      </c>
      <c r="K16" s="81">
        <v>-500</v>
      </c>
      <c r="L16" s="81">
        <v>-2000</v>
      </c>
      <c r="M16" s="81">
        <v>0</v>
      </c>
      <c r="N16" s="81">
        <v>-1500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137">
        <v>0</v>
      </c>
      <c r="U16" s="137"/>
      <c r="V16" s="137">
        <v>0</v>
      </c>
      <c r="W16" s="137"/>
    </row>
    <row r="17" spans="1:23" ht="18.75" customHeight="1" thickBot="1">
      <c r="A17" s="134"/>
      <c r="B17" s="134"/>
      <c r="C17" s="134"/>
      <c r="D17" s="135"/>
      <c r="E17" s="135"/>
      <c r="F17" s="80" t="s">
        <v>54</v>
      </c>
      <c r="G17" s="137">
        <v>0</v>
      </c>
      <c r="H17" s="137"/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137">
        <v>0</v>
      </c>
      <c r="U17" s="137"/>
      <c r="V17" s="137">
        <v>0</v>
      </c>
      <c r="W17" s="137"/>
    </row>
    <row r="18" spans="1:23" ht="24.75" customHeight="1" thickBot="1">
      <c r="A18" s="134"/>
      <c r="B18" s="134"/>
      <c r="C18" s="134"/>
      <c r="D18" s="135"/>
      <c r="E18" s="135"/>
      <c r="F18" s="80" t="s">
        <v>53</v>
      </c>
      <c r="G18" s="137">
        <v>149500</v>
      </c>
      <c r="H18" s="137"/>
      <c r="I18" s="81">
        <v>149500</v>
      </c>
      <c r="J18" s="81">
        <v>149000</v>
      </c>
      <c r="K18" s="81">
        <v>500</v>
      </c>
      <c r="L18" s="81">
        <v>148500</v>
      </c>
      <c r="M18" s="81">
        <v>0</v>
      </c>
      <c r="N18" s="81">
        <v>500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137">
        <v>0</v>
      </c>
      <c r="U18" s="137"/>
      <c r="V18" s="137">
        <v>0</v>
      </c>
      <c r="W18" s="137"/>
    </row>
    <row r="19" spans="1:23" ht="20.25" customHeight="1" thickBot="1">
      <c r="A19" s="134"/>
      <c r="B19" s="134"/>
      <c r="C19" s="134">
        <v>75495</v>
      </c>
      <c r="D19" s="135" t="s">
        <v>60</v>
      </c>
      <c r="E19" s="135"/>
      <c r="F19" s="82" t="s">
        <v>56</v>
      </c>
      <c r="G19" s="138">
        <v>12000</v>
      </c>
      <c r="H19" s="138"/>
      <c r="I19" s="83">
        <v>12000</v>
      </c>
      <c r="J19" s="83">
        <v>6000</v>
      </c>
      <c r="K19" s="83">
        <v>1000</v>
      </c>
      <c r="L19" s="83">
        <v>5000</v>
      </c>
      <c r="M19" s="83">
        <v>5000</v>
      </c>
      <c r="N19" s="83">
        <v>1000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138">
        <v>0</v>
      </c>
      <c r="U19" s="138"/>
      <c r="V19" s="138">
        <v>0</v>
      </c>
      <c r="W19" s="138"/>
    </row>
    <row r="20" spans="1:23" ht="20.25" customHeight="1" thickBot="1">
      <c r="A20" s="134"/>
      <c r="B20" s="134"/>
      <c r="C20" s="134"/>
      <c r="D20" s="135"/>
      <c r="E20" s="135"/>
      <c r="F20" s="80" t="s">
        <v>55</v>
      </c>
      <c r="G20" s="137">
        <v>-1000</v>
      </c>
      <c r="H20" s="137"/>
      <c r="I20" s="81">
        <v>-1000</v>
      </c>
      <c r="J20" s="81">
        <v>-1000</v>
      </c>
      <c r="K20" s="81">
        <v>0</v>
      </c>
      <c r="L20" s="81">
        <v>-1000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137">
        <v>0</v>
      </c>
      <c r="U20" s="137"/>
      <c r="V20" s="137">
        <v>0</v>
      </c>
      <c r="W20" s="137"/>
    </row>
    <row r="21" spans="1:23" ht="18.75" customHeight="1" thickBot="1">
      <c r="A21" s="134"/>
      <c r="B21" s="134"/>
      <c r="C21" s="134"/>
      <c r="D21" s="135"/>
      <c r="E21" s="135"/>
      <c r="F21" s="80" t="s">
        <v>54</v>
      </c>
      <c r="G21" s="137">
        <v>5000</v>
      </c>
      <c r="H21" s="137"/>
      <c r="I21" s="81">
        <v>5000</v>
      </c>
      <c r="J21" s="81">
        <v>0</v>
      </c>
      <c r="K21" s="81">
        <v>0</v>
      </c>
      <c r="L21" s="81">
        <v>0</v>
      </c>
      <c r="M21" s="81">
        <v>5000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137">
        <v>0</v>
      </c>
      <c r="U21" s="137"/>
      <c r="V21" s="137">
        <v>0</v>
      </c>
      <c r="W21" s="137"/>
    </row>
    <row r="22" spans="1:23" ht="21" customHeight="1">
      <c r="A22" s="134"/>
      <c r="B22" s="134"/>
      <c r="C22" s="134"/>
      <c r="D22" s="135"/>
      <c r="E22" s="135"/>
      <c r="F22" s="80" t="s">
        <v>53</v>
      </c>
      <c r="G22" s="137">
        <v>16000</v>
      </c>
      <c r="H22" s="137"/>
      <c r="I22" s="81">
        <v>16000</v>
      </c>
      <c r="J22" s="81">
        <v>5000</v>
      </c>
      <c r="K22" s="81">
        <v>1000</v>
      </c>
      <c r="L22" s="81">
        <v>4000</v>
      </c>
      <c r="M22" s="81">
        <v>10000</v>
      </c>
      <c r="N22" s="81">
        <v>1000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137">
        <v>0</v>
      </c>
      <c r="U22" s="137"/>
      <c r="V22" s="137">
        <v>0</v>
      </c>
      <c r="W22" s="137"/>
    </row>
    <row r="23" spans="1:23" ht="21" customHeight="1">
      <c r="A23" s="139">
        <v>853</v>
      </c>
      <c r="B23" s="139"/>
      <c r="C23" s="139"/>
      <c r="D23" s="140" t="s">
        <v>197</v>
      </c>
      <c r="E23" s="140"/>
      <c r="F23" s="80" t="s">
        <v>56</v>
      </c>
      <c r="G23" s="137">
        <v>2625434</v>
      </c>
      <c r="H23" s="137"/>
      <c r="I23" s="81">
        <v>2625434</v>
      </c>
      <c r="J23" s="81">
        <v>1760400</v>
      </c>
      <c r="K23" s="81">
        <v>1539406</v>
      </c>
      <c r="L23" s="81">
        <v>220994</v>
      </c>
      <c r="M23" s="81">
        <v>137520</v>
      </c>
      <c r="N23" s="81">
        <v>2650</v>
      </c>
      <c r="O23" s="81">
        <v>724864</v>
      </c>
      <c r="P23" s="81">
        <v>0</v>
      </c>
      <c r="Q23" s="81">
        <v>0</v>
      </c>
      <c r="R23" s="81">
        <v>0</v>
      </c>
      <c r="S23" s="81">
        <v>0</v>
      </c>
      <c r="T23" s="137">
        <v>0</v>
      </c>
      <c r="U23" s="137"/>
      <c r="V23" s="137">
        <v>0</v>
      </c>
      <c r="W23" s="137"/>
    </row>
    <row r="24" spans="1:23" ht="16.5" customHeight="1">
      <c r="A24" s="139"/>
      <c r="B24" s="139"/>
      <c r="C24" s="139"/>
      <c r="D24" s="140"/>
      <c r="E24" s="140"/>
      <c r="F24" s="80" t="s">
        <v>55</v>
      </c>
      <c r="G24" s="137">
        <v>0</v>
      </c>
      <c r="H24" s="137"/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137">
        <v>0</v>
      </c>
      <c r="U24" s="137"/>
      <c r="V24" s="137">
        <v>0</v>
      </c>
      <c r="W24" s="137"/>
    </row>
    <row r="25" spans="1:23" ht="15.75" customHeight="1">
      <c r="A25" s="139"/>
      <c r="B25" s="139"/>
      <c r="C25" s="139"/>
      <c r="D25" s="140"/>
      <c r="E25" s="140"/>
      <c r="F25" s="80" t="s">
        <v>54</v>
      </c>
      <c r="G25" s="137">
        <v>157700</v>
      </c>
      <c r="H25" s="137"/>
      <c r="I25" s="81">
        <v>157700</v>
      </c>
      <c r="J25" s="81">
        <v>157700</v>
      </c>
      <c r="K25" s="81">
        <v>157700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137">
        <v>0</v>
      </c>
      <c r="U25" s="137"/>
      <c r="V25" s="137">
        <v>0</v>
      </c>
      <c r="W25" s="137"/>
    </row>
    <row r="26" spans="1:23" ht="23.25" customHeight="1" thickBot="1">
      <c r="A26" s="139"/>
      <c r="B26" s="139"/>
      <c r="C26" s="139"/>
      <c r="D26" s="140"/>
      <c r="E26" s="140"/>
      <c r="F26" s="80" t="s">
        <v>53</v>
      </c>
      <c r="G26" s="137">
        <v>2783134</v>
      </c>
      <c r="H26" s="137"/>
      <c r="I26" s="81">
        <v>2783134</v>
      </c>
      <c r="J26" s="81">
        <v>1918100</v>
      </c>
      <c r="K26" s="81">
        <v>1697106</v>
      </c>
      <c r="L26" s="81">
        <v>220994</v>
      </c>
      <c r="M26" s="81">
        <v>137520</v>
      </c>
      <c r="N26" s="81">
        <v>2650</v>
      </c>
      <c r="O26" s="81">
        <v>724864</v>
      </c>
      <c r="P26" s="81">
        <v>0</v>
      </c>
      <c r="Q26" s="81">
        <v>0</v>
      </c>
      <c r="R26" s="81">
        <v>0</v>
      </c>
      <c r="S26" s="81">
        <v>0</v>
      </c>
      <c r="T26" s="137">
        <v>0</v>
      </c>
      <c r="U26" s="137"/>
      <c r="V26" s="137">
        <v>0</v>
      </c>
      <c r="W26" s="137"/>
    </row>
    <row r="27" spans="1:23" ht="18.75" customHeight="1" thickBot="1">
      <c r="A27" s="134"/>
      <c r="B27" s="134"/>
      <c r="C27" s="134">
        <v>85333</v>
      </c>
      <c r="D27" s="135" t="s">
        <v>203</v>
      </c>
      <c r="E27" s="135"/>
      <c r="F27" s="82" t="s">
        <v>56</v>
      </c>
      <c r="G27" s="138">
        <v>1462650</v>
      </c>
      <c r="H27" s="138"/>
      <c r="I27" s="83">
        <v>1462650</v>
      </c>
      <c r="J27" s="83">
        <v>1462000</v>
      </c>
      <c r="K27" s="83">
        <v>1295300</v>
      </c>
      <c r="L27" s="83">
        <v>166700</v>
      </c>
      <c r="M27" s="83">
        <v>0</v>
      </c>
      <c r="N27" s="83">
        <v>650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138">
        <v>0</v>
      </c>
      <c r="U27" s="138"/>
      <c r="V27" s="138">
        <v>0</v>
      </c>
      <c r="W27" s="138"/>
    </row>
    <row r="28" spans="1:23" ht="15" customHeight="1" thickBot="1">
      <c r="A28" s="134"/>
      <c r="B28" s="134"/>
      <c r="C28" s="134"/>
      <c r="D28" s="135"/>
      <c r="E28" s="135"/>
      <c r="F28" s="80" t="s">
        <v>55</v>
      </c>
      <c r="G28" s="137">
        <v>0</v>
      </c>
      <c r="H28" s="137"/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137">
        <v>0</v>
      </c>
      <c r="U28" s="137"/>
      <c r="V28" s="137">
        <v>0</v>
      </c>
      <c r="W28" s="137"/>
    </row>
    <row r="29" spans="1:23" ht="15" customHeight="1" thickBot="1">
      <c r="A29" s="134"/>
      <c r="B29" s="134"/>
      <c r="C29" s="134"/>
      <c r="D29" s="135"/>
      <c r="E29" s="135"/>
      <c r="F29" s="80" t="s">
        <v>54</v>
      </c>
      <c r="G29" s="137">
        <v>157700</v>
      </c>
      <c r="H29" s="137"/>
      <c r="I29" s="81">
        <v>157700</v>
      </c>
      <c r="J29" s="81">
        <v>157700</v>
      </c>
      <c r="K29" s="81">
        <v>157700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137">
        <v>0</v>
      </c>
      <c r="U29" s="137"/>
      <c r="V29" s="137">
        <v>0</v>
      </c>
      <c r="W29" s="137"/>
    </row>
    <row r="30" spans="1:23" ht="22.5" customHeight="1">
      <c r="A30" s="134"/>
      <c r="B30" s="134"/>
      <c r="C30" s="134"/>
      <c r="D30" s="135"/>
      <c r="E30" s="135"/>
      <c r="F30" s="80" t="s">
        <v>53</v>
      </c>
      <c r="G30" s="137">
        <v>1620350</v>
      </c>
      <c r="H30" s="137"/>
      <c r="I30" s="81">
        <v>1620350</v>
      </c>
      <c r="J30" s="81">
        <v>1619700</v>
      </c>
      <c r="K30" s="81">
        <v>1453000</v>
      </c>
      <c r="L30" s="81">
        <v>166700</v>
      </c>
      <c r="M30" s="81">
        <v>0</v>
      </c>
      <c r="N30" s="81">
        <v>650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137">
        <v>0</v>
      </c>
      <c r="U30" s="137"/>
      <c r="V30" s="137">
        <v>0</v>
      </c>
      <c r="W30" s="137"/>
    </row>
    <row r="31" spans="1:23" ht="19.5" customHeight="1">
      <c r="A31" s="139">
        <v>854</v>
      </c>
      <c r="B31" s="139"/>
      <c r="C31" s="139"/>
      <c r="D31" s="140" t="s">
        <v>12</v>
      </c>
      <c r="E31" s="140"/>
      <c r="F31" s="80" t="s">
        <v>56</v>
      </c>
      <c r="G31" s="137">
        <v>8191708</v>
      </c>
      <c r="H31" s="137"/>
      <c r="I31" s="81">
        <v>8090428</v>
      </c>
      <c r="J31" s="81">
        <v>7830873</v>
      </c>
      <c r="K31" s="81">
        <v>6525912</v>
      </c>
      <c r="L31" s="81">
        <v>1304961</v>
      </c>
      <c r="M31" s="81">
        <v>0</v>
      </c>
      <c r="N31" s="81">
        <v>259555</v>
      </c>
      <c r="O31" s="81">
        <v>0</v>
      </c>
      <c r="P31" s="81">
        <v>0</v>
      </c>
      <c r="Q31" s="81">
        <v>0</v>
      </c>
      <c r="R31" s="81">
        <v>101280</v>
      </c>
      <c r="S31" s="81">
        <v>101280</v>
      </c>
      <c r="T31" s="137">
        <v>0</v>
      </c>
      <c r="U31" s="137"/>
      <c r="V31" s="137">
        <v>0</v>
      </c>
      <c r="W31" s="137"/>
    </row>
    <row r="32" spans="1:23" ht="18" customHeight="1">
      <c r="A32" s="139"/>
      <c r="B32" s="139"/>
      <c r="C32" s="139"/>
      <c r="D32" s="140"/>
      <c r="E32" s="140"/>
      <c r="F32" s="80" t="s">
        <v>55</v>
      </c>
      <c r="G32" s="137">
        <v>0</v>
      </c>
      <c r="H32" s="137"/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137">
        <v>0</v>
      </c>
      <c r="U32" s="137"/>
      <c r="V32" s="137">
        <v>0</v>
      </c>
      <c r="W32" s="137"/>
    </row>
    <row r="33" spans="1:23" ht="18.75" customHeight="1">
      <c r="A33" s="139"/>
      <c r="B33" s="139"/>
      <c r="C33" s="139"/>
      <c r="D33" s="140"/>
      <c r="E33" s="140"/>
      <c r="F33" s="80" t="s">
        <v>54</v>
      </c>
      <c r="G33" s="137">
        <v>6400</v>
      </c>
      <c r="H33" s="137"/>
      <c r="I33" s="81">
        <v>6400</v>
      </c>
      <c r="J33" s="81">
        <v>6400</v>
      </c>
      <c r="K33" s="81">
        <v>0</v>
      </c>
      <c r="L33" s="81">
        <v>6400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137">
        <v>0</v>
      </c>
      <c r="U33" s="137"/>
      <c r="V33" s="137">
        <v>0</v>
      </c>
      <c r="W33" s="137"/>
    </row>
    <row r="34" spans="1:23" ht="20.25" customHeight="1" thickBot="1">
      <c r="A34" s="139"/>
      <c r="B34" s="139"/>
      <c r="C34" s="139"/>
      <c r="D34" s="140"/>
      <c r="E34" s="140"/>
      <c r="F34" s="80" t="s">
        <v>53</v>
      </c>
      <c r="G34" s="137">
        <v>8198108</v>
      </c>
      <c r="H34" s="137"/>
      <c r="I34" s="81">
        <v>8096828</v>
      </c>
      <c r="J34" s="81">
        <v>7837273</v>
      </c>
      <c r="K34" s="81">
        <v>6525912</v>
      </c>
      <c r="L34" s="81">
        <v>1311361</v>
      </c>
      <c r="M34" s="81">
        <v>0</v>
      </c>
      <c r="N34" s="81">
        <v>259555</v>
      </c>
      <c r="O34" s="81">
        <v>0</v>
      </c>
      <c r="P34" s="81">
        <v>0</v>
      </c>
      <c r="Q34" s="81">
        <v>0</v>
      </c>
      <c r="R34" s="81">
        <v>101280</v>
      </c>
      <c r="S34" s="81">
        <v>101280</v>
      </c>
      <c r="T34" s="137">
        <v>0</v>
      </c>
      <c r="U34" s="137"/>
      <c r="V34" s="137">
        <v>0</v>
      </c>
      <c r="W34" s="137"/>
    </row>
    <row r="35" spans="1:23" ht="22.5" customHeight="1" thickBot="1">
      <c r="A35" s="134"/>
      <c r="B35" s="134"/>
      <c r="C35" s="134">
        <v>85403</v>
      </c>
      <c r="D35" s="135" t="s">
        <v>13</v>
      </c>
      <c r="E35" s="135"/>
      <c r="F35" s="82" t="s">
        <v>56</v>
      </c>
      <c r="G35" s="138">
        <v>6182814</v>
      </c>
      <c r="H35" s="138"/>
      <c r="I35" s="83">
        <v>6081534</v>
      </c>
      <c r="J35" s="83">
        <v>5865934</v>
      </c>
      <c r="K35" s="83">
        <v>4878910</v>
      </c>
      <c r="L35" s="83">
        <v>987024</v>
      </c>
      <c r="M35" s="83">
        <v>0</v>
      </c>
      <c r="N35" s="83">
        <v>215600</v>
      </c>
      <c r="O35" s="83">
        <v>0</v>
      </c>
      <c r="P35" s="83">
        <v>0</v>
      </c>
      <c r="Q35" s="83">
        <v>0</v>
      </c>
      <c r="R35" s="83">
        <v>101280</v>
      </c>
      <c r="S35" s="83">
        <v>101280</v>
      </c>
      <c r="T35" s="138">
        <v>0</v>
      </c>
      <c r="U35" s="138"/>
      <c r="V35" s="138">
        <v>0</v>
      </c>
      <c r="W35" s="138"/>
    </row>
    <row r="36" spans="1:23" ht="18" customHeight="1" thickBot="1">
      <c r="A36" s="134"/>
      <c r="B36" s="134"/>
      <c r="C36" s="134"/>
      <c r="D36" s="135"/>
      <c r="E36" s="135"/>
      <c r="F36" s="80" t="s">
        <v>55</v>
      </c>
      <c r="G36" s="137">
        <v>0</v>
      </c>
      <c r="H36" s="137"/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137">
        <v>0</v>
      </c>
      <c r="U36" s="137"/>
      <c r="V36" s="137">
        <v>0</v>
      </c>
      <c r="W36" s="137"/>
    </row>
    <row r="37" spans="1:23" ht="15.75" customHeight="1" thickBot="1">
      <c r="A37" s="134"/>
      <c r="B37" s="134"/>
      <c r="C37" s="134"/>
      <c r="D37" s="135"/>
      <c r="E37" s="135"/>
      <c r="F37" s="80" t="s">
        <v>54</v>
      </c>
      <c r="G37" s="137">
        <v>6400</v>
      </c>
      <c r="H37" s="137"/>
      <c r="I37" s="81">
        <v>6400</v>
      </c>
      <c r="J37" s="81">
        <v>6400</v>
      </c>
      <c r="K37" s="81">
        <v>0</v>
      </c>
      <c r="L37" s="81">
        <v>6400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137">
        <v>0</v>
      </c>
      <c r="U37" s="137"/>
      <c r="V37" s="137">
        <v>0</v>
      </c>
      <c r="W37" s="137"/>
    </row>
    <row r="38" spans="1:23" ht="22.5" customHeight="1">
      <c r="A38" s="134"/>
      <c r="B38" s="134"/>
      <c r="C38" s="134"/>
      <c r="D38" s="135"/>
      <c r="E38" s="135"/>
      <c r="F38" s="80" t="s">
        <v>53</v>
      </c>
      <c r="G38" s="137">
        <v>6189214</v>
      </c>
      <c r="H38" s="137"/>
      <c r="I38" s="81">
        <v>6087934</v>
      </c>
      <c r="J38" s="81">
        <v>5872334</v>
      </c>
      <c r="K38" s="81">
        <v>4878910</v>
      </c>
      <c r="L38" s="81">
        <v>993424</v>
      </c>
      <c r="M38" s="81">
        <v>0</v>
      </c>
      <c r="N38" s="81">
        <v>215600</v>
      </c>
      <c r="O38" s="81">
        <v>0</v>
      </c>
      <c r="P38" s="81">
        <v>0</v>
      </c>
      <c r="Q38" s="81">
        <v>0</v>
      </c>
      <c r="R38" s="81">
        <v>101280</v>
      </c>
      <c r="S38" s="81">
        <v>101280</v>
      </c>
      <c r="T38" s="137">
        <v>0</v>
      </c>
      <c r="U38" s="137"/>
      <c r="V38" s="137">
        <v>0</v>
      </c>
      <c r="W38" s="137"/>
    </row>
    <row r="39" spans="1:23" ht="21" customHeight="1">
      <c r="A39" s="139">
        <v>921</v>
      </c>
      <c r="B39" s="139"/>
      <c r="C39" s="139"/>
      <c r="D39" s="140" t="s">
        <v>218</v>
      </c>
      <c r="E39" s="140"/>
      <c r="F39" s="80" t="s">
        <v>56</v>
      </c>
      <c r="G39" s="137">
        <v>146004</v>
      </c>
      <c r="H39" s="137"/>
      <c r="I39" s="81">
        <v>146004</v>
      </c>
      <c r="J39" s="81">
        <v>59296</v>
      </c>
      <c r="K39" s="81">
        <v>4000</v>
      </c>
      <c r="L39" s="81">
        <v>55296</v>
      </c>
      <c r="M39" s="81">
        <v>57000</v>
      </c>
      <c r="N39" s="81">
        <v>4000</v>
      </c>
      <c r="O39" s="81">
        <v>25708</v>
      </c>
      <c r="P39" s="81">
        <v>0</v>
      </c>
      <c r="Q39" s="81">
        <v>0</v>
      </c>
      <c r="R39" s="81">
        <v>0</v>
      </c>
      <c r="S39" s="81">
        <v>0</v>
      </c>
      <c r="T39" s="137">
        <v>0</v>
      </c>
      <c r="U39" s="137"/>
      <c r="V39" s="137">
        <v>0</v>
      </c>
      <c r="W39" s="137"/>
    </row>
    <row r="40" spans="1:23" ht="18.75" customHeight="1">
      <c r="A40" s="139"/>
      <c r="B40" s="139"/>
      <c r="C40" s="139"/>
      <c r="D40" s="140"/>
      <c r="E40" s="140"/>
      <c r="F40" s="80" t="s">
        <v>55</v>
      </c>
      <c r="G40" s="137">
        <v>-3686</v>
      </c>
      <c r="H40" s="137"/>
      <c r="I40" s="81">
        <v>-3686</v>
      </c>
      <c r="J40" s="81">
        <v>-3123</v>
      </c>
      <c r="K40" s="81">
        <v>0</v>
      </c>
      <c r="L40" s="81">
        <v>-3123</v>
      </c>
      <c r="M40" s="81">
        <v>0</v>
      </c>
      <c r="N40" s="81">
        <v>0</v>
      </c>
      <c r="O40" s="81">
        <v>-563</v>
      </c>
      <c r="P40" s="81">
        <v>0</v>
      </c>
      <c r="Q40" s="81">
        <v>0</v>
      </c>
      <c r="R40" s="81">
        <v>0</v>
      </c>
      <c r="S40" s="81">
        <v>0</v>
      </c>
      <c r="T40" s="137">
        <v>0</v>
      </c>
      <c r="U40" s="137"/>
      <c r="V40" s="137">
        <v>0</v>
      </c>
      <c r="W40" s="137"/>
    </row>
    <row r="41" spans="1:23" ht="20.25" customHeight="1">
      <c r="A41" s="139"/>
      <c r="B41" s="139"/>
      <c r="C41" s="139"/>
      <c r="D41" s="140"/>
      <c r="E41" s="140"/>
      <c r="F41" s="80" t="s">
        <v>54</v>
      </c>
      <c r="G41" s="137">
        <v>23445</v>
      </c>
      <c r="H41" s="137"/>
      <c r="I41" s="81">
        <v>23445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23445</v>
      </c>
      <c r="P41" s="81">
        <v>0</v>
      </c>
      <c r="Q41" s="81">
        <v>0</v>
      </c>
      <c r="R41" s="81">
        <v>0</v>
      </c>
      <c r="S41" s="81">
        <v>0</v>
      </c>
      <c r="T41" s="137">
        <v>0</v>
      </c>
      <c r="U41" s="137"/>
      <c r="V41" s="137">
        <v>0</v>
      </c>
      <c r="W41" s="137"/>
    </row>
    <row r="42" spans="1:23" ht="19.5" customHeight="1" thickBot="1">
      <c r="A42" s="139"/>
      <c r="B42" s="139"/>
      <c r="C42" s="139"/>
      <c r="D42" s="140"/>
      <c r="E42" s="140"/>
      <c r="F42" s="80" t="s">
        <v>53</v>
      </c>
      <c r="G42" s="137">
        <v>165763</v>
      </c>
      <c r="H42" s="137"/>
      <c r="I42" s="81">
        <v>165763</v>
      </c>
      <c r="J42" s="81">
        <v>56173</v>
      </c>
      <c r="K42" s="81">
        <v>4000</v>
      </c>
      <c r="L42" s="81">
        <v>52173</v>
      </c>
      <c r="M42" s="81">
        <v>57000</v>
      </c>
      <c r="N42" s="81">
        <v>4000</v>
      </c>
      <c r="O42" s="81">
        <v>48590</v>
      </c>
      <c r="P42" s="81">
        <v>0</v>
      </c>
      <c r="Q42" s="81">
        <v>0</v>
      </c>
      <c r="R42" s="81">
        <v>0</v>
      </c>
      <c r="S42" s="81">
        <v>0</v>
      </c>
      <c r="T42" s="137">
        <v>0</v>
      </c>
      <c r="U42" s="137"/>
      <c r="V42" s="137">
        <v>0</v>
      </c>
      <c r="W42" s="137"/>
    </row>
    <row r="43" spans="1:23" ht="18.75" customHeight="1" thickBot="1">
      <c r="A43" s="134"/>
      <c r="B43" s="134"/>
      <c r="C43" s="134">
        <v>92195</v>
      </c>
      <c r="D43" s="135" t="s">
        <v>60</v>
      </c>
      <c r="E43" s="135"/>
      <c r="F43" s="82" t="s">
        <v>56</v>
      </c>
      <c r="G43" s="138">
        <v>79004</v>
      </c>
      <c r="H43" s="138"/>
      <c r="I43" s="83">
        <v>79004</v>
      </c>
      <c r="J43" s="83">
        <v>49296</v>
      </c>
      <c r="K43" s="83">
        <v>4000</v>
      </c>
      <c r="L43" s="83">
        <v>45296</v>
      </c>
      <c r="M43" s="83">
        <v>0</v>
      </c>
      <c r="N43" s="83">
        <v>4000</v>
      </c>
      <c r="O43" s="83">
        <v>25708</v>
      </c>
      <c r="P43" s="83">
        <v>0</v>
      </c>
      <c r="Q43" s="83">
        <v>0</v>
      </c>
      <c r="R43" s="83">
        <v>0</v>
      </c>
      <c r="S43" s="83">
        <v>0</v>
      </c>
      <c r="T43" s="138">
        <v>0</v>
      </c>
      <c r="U43" s="138"/>
      <c r="V43" s="138">
        <v>0</v>
      </c>
      <c r="W43" s="138"/>
    </row>
    <row r="44" spans="1:23" ht="21" customHeight="1" thickBot="1">
      <c r="A44" s="134"/>
      <c r="B44" s="134"/>
      <c r="C44" s="134"/>
      <c r="D44" s="135"/>
      <c r="E44" s="135"/>
      <c r="F44" s="80" t="s">
        <v>55</v>
      </c>
      <c r="G44" s="137">
        <v>-3686</v>
      </c>
      <c r="H44" s="137"/>
      <c r="I44" s="81">
        <v>-3686</v>
      </c>
      <c r="J44" s="81">
        <v>-3123</v>
      </c>
      <c r="K44" s="81">
        <v>0</v>
      </c>
      <c r="L44" s="81">
        <v>-3123</v>
      </c>
      <c r="M44" s="81">
        <v>0</v>
      </c>
      <c r="N44" s="81">
        <v>0</v>
      </c>
      <c r="O44" s="81">
        <v>-563</v>
      </c>
      <c r="P44" s="81">
        <v>0</v>
      </c>
      <c r="Q44" s="81">
        <v>0</v>
      </c>
      <c r="R44" s="81">
        <v>0</v>
      </c>
      <c r="S44" s="81">
        <v>0</v>
      </c>
      <c r="T44" s="137">
        <v>0</v>
      </c>
      <c r="U44" s="137"/>
      <c r="V44" s="137">
        <v>0</v>
      </c>
      <c r="W44" s="137"/>
    </row>
    <row r="45" spans="1:23" ht="18.75" customHeight="1" thickBot="1">
      <c r="A45" s="134"/>
      <c r="B45" s="134"/>
      <c r="C45" s="134"/>
      <c r="D45" s="135"/>
      <c r="E45" s="135"/>
      <c r="F45" s="80" t="s">
        <v>54</v>
      </c>
      <c r="G45" s="137">
        <v>23445</v>
      </c>
      <c r="H45" s="137"/>
      <c r="I45" s="81">
        <v>23445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23445</v>
      </c>
      <c r="P45" s="81">
        <v>0</v>
      </c>
      <c r="Q45" s="81">
        <v>0</v>
      </c>
      <c r="R45" s="81">
        <v>0</v>
      </c>
      <c r="S45" s="81">
        <v>0</v>
      </c>
      <c r="T45" s="137">
        <v>0</v>
      </c>
      <c r="U45" s="137"/>
      <c r="V45" s="137">
        <v>0</v>
      </c>
      <c r="W45" s="137"/>
    </row>
    <row r="46" spans="1:23" ht="21.75" customHeight="1">
      <c r="A46" s="134"/>
      <c r="B46" s="134"/>
      <c r="C46" s="134"/>
      <c r="D46" s="135"/>
      <c r="E46" s="135"/>
      <c r="F46" s="80" t="s">
        <v>53</v>
      </c>
      <c r="G46" s="137">
        <v>98763</v>
      </c>
      <c r="H46" s="137"/>
      <c r="I46" s="81">
        <v>98763</v>
      </c>
      <c r="J46" s="81">
        <v>46173</v>
      </c>
      <c r="K46" s="81">
        <v>4000</v>
      </c>
      <c r="L46" s="81">
        <v>42173</v>
      </c>
      <c r="M46" s="81">
        <v>0</v>
      </c>
      <c r="N46" s="81">
        <v>4000</v>
      </c>
      <c r="O46" s="81">
        <v>48590</v>
      </c>
      <c r="P46" s="81">
        <v>0</v>
      </c>
      <c r="Q46" s="81">
        <v>0</v>
      </c>
      <c r="R46" s="81">
        <v>0</v>
      </c>
      <c r="S46" s="81">
        <v>0</v>
      </c>
      <c r="T46" s="137">
        <v>0</v>
      </c>
      <c r="U46" s="137"/>
      <c r="V46" s="137">
        <v>0</v>
      </c>
      <c r="W46" s="137"/>
    </row>
    <row r="47" spans="1:23" ht="18" customHeight="1">
      <c r="A47" s="136" t="s">
        <v>16</v>
      </c>
      <c r="B47" s="136"/>
      <c r="C47" s="136"/>
      <c r="D47" s="136"/>
      <c r="E47" s="136"/>
      <c r="F47" s="80" t="s">
        <v>56</v>
      </c>
      <c r="G47" s="133">
        <v>91698067</v>
      </c>
      <c r="H47" s="133"/>
      <c r="I47" s="84">
        <v>70045813</v>
      </c>
      <c r="J47" s="84">
        <v>62824498</v>
      </c>
      <c r="K47" s="84">
        <v>36113007</v>
      </c>
      <c r="L47" s="84">
        <v>26711491</v>
      </c>
      <c r="M47" s="84">
        <v>1830520</v>
      </c>
      <c r="N47" s="84">
        <v>2358342</v>
      </c>
      <c r="O47" s="84">
        <v>2629227</v>
      </c>
      <c r="P47" s="84">
        <v>361621</v>
      </c>
      <c r="Q47" s="84">
        <v>41605</v>
      </c>
      <c r="R47" s="84">
        <v>21652254</v>
      </c>
      <c r="S47" s="84">
        <v>21652254</v>
      </c>
      <c r="T47" s="133">
        <v>14354945</v>
      </c>
      <c r="U47" s="133"/>
      <c r="V47" s="133">
        <v>0</v>
      </c>
      <c r="W47" s="133"/>
    </row>
    <row r="48" spans="1:23" ht="18" customHeight="1">
      <c r="A48" s="136"/>
      <c r="B48" s="136"/>
      <c r="C48" s="136"/>
      <c r="D48" s="136"/>
      <c r="E48" s="136"/>
      <c r="F48" s="80" t="s">
        <v>55</v>
      </c>
      <c r="G48" s="133">
        <v>-8686</v>
      </c>
      <c r="H48" s="133"/>
      <c r="I48" s="84">
        <v>-8686</v>
      </c>
      <c r="J48" s="84">
        <v>-6623</v>
      </c>
      <c r="K48" s="84">
        <v>-500</v>
      </c>
      <c r="L48" s="84">
        <v>-6123</v>
      </c>
      <c r="M48" s="84">
        <v>0</v>
      </c>
      <c r="N48" s="84">
        <v>-1500</v>
      </c>
      <c r="O48" s="84">
        <v>-563</v>
      </c>
      <c r="P48" s="84">
        <v>0</v>
      </c>
      <c r="Q48" s="84">
        <v>0</v>
      </c>
      <c r="R48" s="84">
        <v>0</v>
      </c>
      <c r="S48" s="84">
        <v>0</v>
      </c>
      <c r="T48" s="133">
        <v>0</v>
      </c>
      <c r="U48" s="133"/>
      <c r="V48" s="133">
        <v>0</v>
      </c>
      <c r="W48" s="133"/>
    </row>
    <row r="49" spans="1:23" ht="16.5" customHeight="1">
      <c r="A49" s="136"/>
      <c r="B49" s="136"/>
      <c r="C49" s="136"/>
      <c r="D49" s="136"/>
      <c r="E49" s="136"/>
      <c r="F49" s="80" t="s">
        <v>54</v>
      </c>
      <c r="G49" s="133">
        <v>192545</v>
      </c>
      <c r="H49" s="133"/>
      <c r="I49" s="84">
        <v>192545</v>
      </c>
      <c r="J49" s="84">
        <v>164100</v>
      </c>
      <c r="K49" s="84">
        <v>157700</v>
      </c>
      <c r="L49" s="84">
        <v>6400</v>
      </c>
      <c r="M49" s="84">
        <v>5000</v>
      </c>
      <c r="N49" s="84">
        <v>0</v>
      </c>
      <c r="O49" s="84">
        <v>23445</v>
      </c>
      <c r="P49" s="84">
        <v>0</v>
      </c>
      <c r="Q49" s="84">
        <v>0</v>
      </c>
      <c r="R49" s="84">
        <v>0</v>
      </c>
      <c r="S49" s="84">
        <v>0</v>
      </c>
      <c r="T49" s="133">
        <v>0</v>
      </c>
      <c r="U49" s="133"/>
      <c r="V49" s="133">
        <v>0</v>
      </c>
      <c r="W49" s="133"/>
    </row>
    <row r="50" spans="1:23" ht="22.5" customHeight="1">
      <c r="A50" s="136"/>
      <c r="B50" s="136"/>
      <c r="C50" s="136"/>
      <c r="D50" s="136"/>
      <c r="E50" s="136"/>
      <c r="F50" s="80" t="s">
        <v>53</v>
      </c>
      <c r="G50" s="133">
        <v>91881926</v>
      </c>
      <c r="H50" s="133"/>
      <c r="I50" s="84">
        <v>70229672</v>
      </c>
      <c r="J50" s="84">
        <v>62981975</v>
      </c>
      <c r="K50" s="84">
        <v>36270207</v>
      </c>
      <c r="L50" s="84">
        <v>26711768</v>
      </c>
      <c r="M50" s="84">
        <v>1835520</v>
      </c>
      <c r="N50" s="84">
        <v>2356842</v>
      </c>
      <c r="O50" s="84">
        <v>2652109</v>
      </c>
      <c r="P50" s="84">
        <v>361621</v>
      </c>
      <c r="Q50" s="84">
        <v>41605</v>
      </c>
      <c r="R50" s="84">
        <v>21652254</v>
      </c>
      <c r="S50" s="84">
        <v>21652254</v>
      </c>
      <c r="T50" s="133">
        <v>14354945</v>
      </c>
      <c r="U50" s="133"/>
      <c r="V50" s="133">
        <v>0</v>
      </c>
      <c r="W50" s="133"/>
    </row>
  </sheetData>
  <sheetProtection/>
  <mergeCells count="175">
    <mergeCell ref="V19:W19"/>
    <mergeCell ref="P1:U1"/>
    <mergeCell ref="A4:B9"/>
    <mergeCell ref="C4:C9"/>
    <mergeCell ref="T17:U17"/>
    <mergeCell ref="V17:W17"/>
    <mergeCell ref="P7:P9"/>
    <mergeCell ref="D4:F9"/>
    <mergeCell ref="G4:H9"/>
    <mergeCell ref="I4:W4"/>
    <mergeCell ref="I5:I9"/>
    <mergeCell ref="J5:Q6"/>
    <mergeCell ref="R5:R9"/>
    <mergeCell ref="S5:W5"/>
    <mergeCell ref="S6:S9"/>
    <mergeCell ref="T6:U7"/>
    <mergeCell ref="Q7:Q9"/>
    <mergeCell ref="T8:U9"/>
    <mergeCell ref="V6:W9"/>
    <mergeCell ref="T12:U12"/>
    <mergeCell ref="V12:W12"/>
    <mergeCell ref="D10:F10"/>
    <mergeCell ref="G10:H10"/>
    <mergeCell ref="T10:U10"/>
    <mergeCell ref="J7:J9"/>
    <mergeCell ref="K7:L8"/>
    <mergeCell ref="M7:M9"/>
    <mergeCell ref="N7:N9"/>
    <mergeCell ref="O7:O9"/>
    <mergeCell ref="V15:W15"/>
    <mergeCell ref="G16:H16"/>
    <mergeCell ref="V10:W10"/>
    <mergeCell ref="A11:B14"/>
    <mergeCell ref="C11:C14"/>
    <mergeCell ref="D11:E14"/>
    <mergeCell ref="G11:H11"/>
    <mergeCell ref="T11:U11"/>
    <mergeCell ref="V11:W11"/>
    <mergeCell ref="G12:H12"/>
    <mergeCell ref="G13:H13"/>
    <mergeCell ref="T13:U13"/>
    <mergeCell ref="V13:W13"/>
    <mergeCell ref="G14:H14"/>
    <mergeCell ref="T14:U14"/>
    <mergeCell ref="V14:W14"/>
    <mergeCell ref="V16:W16"/>
    <mergeCell ref="G17:H17"/>
    <mergeCell ref="V18:W18"/>
    <mergeCell ref="V23:W23"/>
    <mergeCell ref="G24:H24"/>
    <mergeCell ref="T24:U24"/>
    <mergeCell ref="V24:W24"/>
    <mergeCell ref="V20:W20"/>
    <mergeCell ref="G21:H21"/>
    <mergeCell ref="G18:H18"/>
    <mergeCell ref="A15:B18"/>
    <mergeCell ref="C15:C18"/>
    <mergeCell ref="D15:E18"/>
    <mergeCell ref="G15:H15"/>
    <mergeCell ref="T15:U15"/>
    <mergeCell ref="T22:U22"/>
    <mergeCell ref="T18:U18"/>
    <mergeCell ref="T16:U16"/>
    <mergeCell ref="G20:H20"/>
    <mergeCell ref="T20:U20"/>
    <mergeCell ref="A27:B30"/>
    <mergeCell ref="C27:C30"/>
    <mergeCell ref="D27:E30"/>
    <mergeCell ref="T21:U21"/>
    <mergeCell ref="V21:W21"/>
    <mergeCell ref="G22:H22"/>
    <mergeCell ref="G30:H30"/>
    <mergeCell ref="T30:U30"/>
    <mergeCell ref="V30:W30"/>
    <mergeCell ref="V22:W22"/>
    <mergeCell ref="A23:B26"/>
    <mergeCell ref="C23:C26"/>
    <mergeCell ref="D23:E26"/>
    <mergeCell ref="G23:H23"/>
    <mergeCell ref="T23:U23"/>
    <mergeCell ref="A19:B22"/>
    <mergeCell ref="C19:C22"/>
    <mergeCell ref="D19:E22"/>
    <mergeCell ref="G19:H19"/>
    <mergeCell ref="T19:U19"/>
    <mergeCell ref="V29:W29"/>
    <mergeCell ref="T25:U25"/>
    <mergeCell ref="V25:W25"/>
    <mergeCell ref="G26:H26"/>
    <mergeCell ref="T26:U26"/>
    <mergeCell ref="V26:W26"/>
    <mergeCell ref="G25:H25"/>
    <mergeCell ref="G27:H27"/>
    <mergeCell ref="T27:U27"/>
    <mergeCell ref="G32:H32"/>
    <mergeCell ref="T32:U32"/>
    <mergeCell ref="V32:W32"/>
    <mergeCell ref="G33:H33"/>
    <mergeCell ref="V27:W27"/>
    <mergeCell ref="G28:H28"/>
    <mergeCell ref="T28:U28"/>
    <mergeCell ref="V28:W28"/>
    <mergeCell ref="G29:H29"/>
    <mergeCell ref="T29:U29"/>
    <mergeCell ref="A10:B10"/>
    <mergeCell ref="A2:W2"/>
    <mergeCell ref="T33:U33"/>
    <mergeCell ref="V33:W33"/>
    <mergeCell ref="G34:H34"/>
    <mergeCell ref="T34:U34"/>
    <mergeCell ref="V34:W34"/>
    <mergeCell ref="G31:H31"/>
    <mergeCell ref="T31:U31"/>
    <mergeCell ref="V31:W31"/>
    <mergeCell ref="A31:B34"/>
    <mergeCell ref="C31:C34"/>
    <mergeCell ref="D31:E34"/>
    <mergeCell ref="A35:B38"/>
    <mergeCell ref="C35:C38"/>
    <mergeCell ref="D35:E38"/>
    <mergeCell ref="G35:H35"/>
    <mergeCell ref="T35:U35"/>
    <mergeCell ref="V35:W35"/>
    <mergeCell ref="G36:H36"/>
    <mergeCell ref="T36:U36"/>
    <mergeCell ref="V36:W36"/>
    <mergeCell ref="G37:H37"/>
    <mergeCell ref="T37:U37"/>
    <mergeCell ref="V37:W37"/>
    <mergeCell ref="G38:H38"/>
    <mergeCell ref="T38:U38"/>
    <mergeCell ref="V38:W38"/>
    <mergeCell ref="A39:B42"/>
    <mergeCell ref="C39:C42"/>
    <mergeCell ref="D39:E42"/>
    <mergeCell ref="G39:H39"/>
    <mergeCell ref="T39:U39"/>
    <mergeCell ref="V39:W39"/>
    <mergeCell ref="G40:H40"/>
    <mergeCell ref="T40:U40"/>
    <mergeCell ref="V40:W40"/>
    <mergeCell ref="G41:H41"/>
    <mergeCell ref="T41:U41"/>
    <mergeCell ref="V41:W41"/>
    <mergeCell ref="G42:H42"/>
    <mergeCell ref="T42:U42"/>
    <mergeCell ref="V42:W42"/>
    <mergeCell ref="G43:H43"/>
    <mergeCell ref="T43:U43"/>
    <mergeCell ref="V46:W46"/>
    <mergeCell ref="V43:W43"/>
    <mergeCell ref="G44:H44"/>
    <mergeCell ref="T44:U44"/>
    <mergeCell ref="V44:W44"/>
    <mergeCell ref="G45:H45"/>
    <mergeCell ref="T45:U45"/>
    <mergeCell ref="V45:W45"/>
    <mergeCell ref="A43:B46"/>
    <mergeCell ref="C43:C46"/>
    <mergeCell ref="D43:E46"/>
    <mergeCell ref="A47:E50"/>
    <mergeCell ref="G46:H46"/>
    <mergeCell ref="T46:U46"/>
    <mergeCell ref="G47:H47"/>
    <mergeCell ref="T47:U47"/>
    <mergeCell ref="G50:H50"/>
    <mergeCell ref="T50:U50"/>
    <mergeCell ref="V50:W50"/>
    <mergeCell ref="V47:W47"/>
    <mergeCell ref="G48:H48"/>
    <mergeCell ref="T48:U48"/>
    <mergeCell ref="V48:W48"/>
    <mergeCell ref="G49:H49"/>
    <mergeCell ref="T49:U49"/>
    <mergeCell ref="V49:W4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9"/>
  <sheetViews>
    <sheetView zoomScalePageLayoutView="0" workbookViewId="0" topLeftCell="A5">
      <pane ySplit="2010" topLeftCell="A1" activePane="bottomLeft" state="split"/>
      <selection pane="topLeft" activeCell="A19" sqref="A19"/>
      <selection pane="bottomLeft" activeCell="O2" sqref="O2"/>
    </sheetView>
  </sheetViews>
  <sheetFormatPr defaultColWidth="9.33203125" defaultRowHeight="12.75"/>
  <cols>
    <col min="1" max="1" width="4.16015625" style="0" customWidth="1"/>
    <col min="2" max="2" width="5.66015625" style="0" customWidth="1"/>
    <col min="3" max="3" width="8.16015625" style="0" customWidth="1"/>
    <col min="4" max="4" width="25" style="0" customWidth="1"/>
    <col min="5" max="5" width="16.66015625" style="0" customWidth="1"/>
    <col min="6" max="6" width="16.16015625" style="0" customWidth="1"/>
    <col min="7" max="7" width="14.83203125" style="0" customWidth="1"/>
    <col min="8" max="8" width="14.33203125" style="0" customWidth="1"/>
    <col min="9" max="9" width="12.33203125" style="0" customWidth="1"/>
    <col min="11" max="11" width="5.83203125" style="0" customWidth="1"/>
    <col min="12" max="12" width="16" style="0" customWidth="1"/>
    <col min="13" max="13" width="14.83203125" style="0" customWidth="1"/>
  </cols>
  <sheetData>
    <row r="1" spans="1:13" ht="54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144" t="s">
        <v>252</v>
      </c>
      <c r="L1" s="144"/>
      <c r="M1" s="144"/>
    </row>
    <row r="2" spans="1:13" ht="15.75">
      <c r="A2" s="207" t="s">
        <v>134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 t="s">
        <v>135</v>
      </c>
    </row>
    <row r="4" spans="1:13" ht="12.75">
      <c r="A4" s="204" t="s">
        <v>136</v>
      </c>
      <c r="B4" s="204" t="s">
        <v>0</v>
      </c>
      <c r="C4" s="204" t="s">
        <v>137</v>
      </c>
      <c r="D4" s="204" t="s">
        <v>138</v>
      </c>
      <c r="E4" s="204" t="s">
        <v>139</v>
      </c>
      <c r="F4" s="161" t="s">
        <v>140</v>
      </c>
      <c r="G4" s="162"/>
      <c r="H4" s="162"/>
      <c r="I4" s="162"/>
      <c r="J4" s="162"/>
      <c r="K4" s="162"/>
      <c r="L4" s="163"/>
      <c r="M4" s="204" t="s">
        <v>43</v>
      </c>
    </row>
    <row r="5" spans="1:13" ht="12.75">
      <c r="A5" s="204"/>
      <c r="B5" s="204"/>
      <c r="C5" s="204"/>
      <c r="D5" s="204"/>
      <c r="E5" s="204"/>
      <c r="F5" s="204" t="s">
        <v>141</v>
      </c>
      <c r="G5" s="204" t="s">
        <v>142</v>
      </c>
      <c r="H5" s="204"/>
      <c r="I5" s="204"/>
      <c r="J5" s="204"/>
      <c r="K5" s="204"/>
      <c r="L5" s="204"/>
      <c r="M5" s="204"/>
    </row>
    <row r="6" spans="1:13" ht="12.75">
      <c r="A6" s="204"/>
      <c r="B6" s="204"/>
      <c r="C6" s="204"/>
      <c r="D6" s="204"/>
      <c r="E6" s="204"/>
      <c r="F6" s="204"/>
      <c r="G6" s="204" t="s">
        <v>143</v>
      </c>
      <c r="H6" s="204" t="s">
        <v>144</v>
      </c>
      <c r="I6" s="9" t="s">
        <v>27</v>
      </c>
      <c r="J6" s="204" t="s">
        <v>145</v>
      </c>
      <c r="K6" s="204"/>
      <c r="L6" s="204" t="s">
        <v>146</v>
      </c>
      <c r="M6" s="204"/>
    </row>
    <row r="7" spans="1:13" ht="12.75">
      <c r="A7" s="204"/>
      <c r="B7" s="204"/>
      <c r="C7" s="204"/>
      <c r="D7" s="204"/>
      <c r="E7" s="204"/>
      <c r="F7" s="204"/>
      <c r="G7" s="204"/>
      <c r="H7" s="204"/>
      <c r="I7" s="204" t="s">
        <v>147</v>
      </c>
      <c r="J7" s="204"/>
      <c r="K7" s="204"/>
      <c r="L7" s="204"/>
      <c r="M7" s="204"/>
    </row>
    <row r="8" spans="1:13" ht="12.75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1:13" ht="59.25" customHeight="1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</row>
    <row r="10" spans="1:13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205">
        <v>10</v>
      </c>
      <c r="K10" s="206"/>
      <c r="L10" s="8">
        <v>11</v>
      </c>
      <c r="M10" s="8">
        <v>12</v>
      </c>
    </row>
    <row r="11" spans="1:13" ht="12.75">
      <c r="A11" s="197" t="s">
        <v>39</v>
      </c>
      <c r="B11" s="199" t="s">
        <v>73</v>
      </c>
      <c r="C11" s="199" t="s">
        <v>74</v>
      </c>
      <c r="D11" s="201" t="s">
        <v>148</v>
      </c>
      <c r="E11" s="182">
        <f>E15+E16</f>
        <v>8070328</v>
      </c>
      <c r="F11" s="182">
        <f>F16</f>
        <v>5679000</v>
      </c>
      <c r="G11" s="182">
        <v>0</v>
      </c>
      <c r="H11" s="182">
        <v>0</v>
      </c>
      <c r="I11" s="184">
        <v>0</v>
      </c>
      <c r="J11" s="186" t="s">
        <v>149</v>
      </c>
      <c r="K11" s="187"/>
      <c r="L11" s="188">
        <v>3259000</v>
      </c>
      <c r="M11" s="190" t="s">
        <v>42</v>
      </c>
    </row>
    <row r="12" spans="1:13" ht="12.75">
      <c r="A12" s="198"/>
      <c r="B12" s="200"/>
      <c r="C12" s="200"/>
      <c r="D12" s="202"/>
      <c r="E12" s="183"/>
      <c r="F12" s="183"/>
      <c r="G12" s="183"/>
      <c r="H12" s="183"/>
      <c r="I12" s="185"/>
      <c r="J12" s="193" t="s">
        <v>150</v>
      </c>
      <c r="K12" s="194"/>
      <c r="L12" s="189"/>
      <c r="M12" s="191"/>
    </row>
    <row r="13" spans="1:13" ht="12.75">
      <c r="A13" s="198"/>
      <c r="B13" s="200"/>
      <c r="C13" s="200"/>
      <c r="D13" s="202"/>
      <c r="E13" s="183"/>
      <c r="F13" s="183"/>
      <c r="G13" s="183"/>
      <c r="H13" s="183"/>
      <c r="I13" s="185"/>
      <c r="J13" s="193" t="s">
        <v>151</v>
      </c>
      <c r="K13" s="194"/>
      <c r="L13" s="189"/>
      <c r="M13" s="191"/>
    </row>
    <row r="14" spans="1:13" ht="12.75">
      <c r="A14" s="198"/>
      <c r="B14" s="200"/>
      <c r="C14" s="200"/>
      <c r="D14" s="203"/>
      <c r="E14" s="183"/>
      <c r="F14" s="183"/>
      <c r="G14" s="183"/>
      <c r="H14" s="183"/>
      <c r="I14" s="185"/>
      <c r="J14" s="195" t="s">
        <v>152</v>
      </c>
      <c r="K14" s="196"/>
      <c r="L14" s="189"/>
      <c r="M14" s="192"/>
    </row>
    <row r="15" spans="1:13" ht="12.75">
      <c r="A15" s="13"/>
      <c r="B15" s="13"/>
      <c r="C15" s="13"/>
      <c r="D15" s="14" t="s">
        <v>153</v>
      </c>
      <c r="E15" s="15">
        <v>2391328</v>
      </c>
      <c r="F15" s="15"/>
      <c r="G15" s="15">
        <v>0</v>
      </c>
      <c r="H15" s="15">
        <v>0</v>
      </c>
      <c r="I15" s="15">
        <v>0</v>
      </c>
      <c r="J15" s="177">
        <v>0</v>
      </c>
      <c r="K15" s="178"/>
      <c r="L15" s="15">
        <v>0</v>
      </c>
      <c r="M15" s="16"/>
    </row>
    <row r="16" spans="1:13" ht="12.75">
      <c r="A16" s="13"/>
      <c r="B16" s="13"/>
      <c r="C16" s="13"/>
      <c r="D16" s="14" t="s">
        <v>154</v>
      </c>
      <c r="E16" s="15">
        <v>5679000</v>
      </c>
      <c r="F16" s="15">
        <v>5679000</v>
      </c>
      <c r="G16" s="15">
        <v>0</v>
      </c>
      <c r="H16" s="15">
        <v>0</v>
      </c>
      <c r="I16" s="15">
        <v>0</v>
      </c>
      <c r="J16" s="177">
        <v>2420000</v>
      </c>
      <c r="K16" s="178"/>
      <c r="L16" s="15">
        <v>3259000</v>
      </c>
      <c r="M16" s="16"/>
    </row>
    <row r="17" spans="1:13" ht="54" customHeight="1">
      <c r="A17" s="13" t="s">
        <v>38</v>
      </c>
      <c r="B17" s="13">
        <v>600</v>
      </c>
      <c r="C17" s="13">
        <v>60014</v>
      </c>
      <c r="D17" s="14" t="s">
        <v>193</v>
      </c>
      <c r="E17" s="15">
        <v>313733</v>
      </c>
      <c r="F17" s="15">
        <v>69550</v>
      </c>
      <c r="G17" s="15">
        <v>69550</v>
      </c>
      <c r="H17" s="15">
        <v>0</v>
      </c>
      <c r="I17" s="15">
        <v>0</v>
      </c>
      <c r="J17" s="173" t="s">
        <v>155</v>
      </c>
      <c r="K17" s="174"/>
      <c r="L17" s="15">
        <v>0</v>
      </c>
      <c r="M17" s="16" t="s">
        <v>194</v>
      </c>
    </row>
    <row r="18" spans="1:13" ht="12.75">
      <c r="A18" s="13"/>
      <c r="B18" s="13"/>
      <c r="C18" s="13"/>
      <c r="D18" s="14" t="s">
        <v>153</v>
      </c>
      <c r="E18" s="15">
        <v>313733</v>
      </c>
      <c r="F18" s="15">
        <v>69550</v>
      </c>
      <c r="G18" s="15">
        <v>69550</v>
      </c>
      <c r="H18" s="15">
        <v>0</v>
      </c>
      <c r="I18" s="15">
        <v>0</v>
      </c>
      <c r="J18" s="177">
        <v>0</v>
      </c>
      <c r="K18" s="178"/>
      <c r="L18" s="15">
        <v>0</v>
      </c>
      <c r="M18" s="16"/>
    </row>
    <row r="19" spans="1:13" ht="12.75">
      <c r="A19" s="13"/>
      <c r="B19" s="13"/>
      <c r="C19" s="13"/>
      <c r="D19" s="14" t="s">
        <v>154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77">
        <v>0</v>
      </c>
      <c r="K19" s="178"/>
      <c r="L19" s="15">
        <v>0</v>
      </c>
      <c r="M19" s="16"/>
    </row>
    <row r="20" spans="1:13" ht="89.25" customHeight="1">
      <c r="A20" s="13" t="s">
        <v>37</v>
      </c>
      <c r="B20" s="13">
        <v>600</v>
      </c>
      <c r="C20" s="13">
        <v>60014</v>
      </c>
      <c r="D20" s="14" t="s">
        <v>173</v>
      </c>
      <c r="E20" s="15">
        <v>6506576</v>
      </c>
      <c r="F20" s="15">
        <v>3564744</v>
      </c>
      <c r="G20" s="15">
        <v>776912</v>
      </c>
      <c r="H20" s="15">
        <v>800008</v>
      </c>
      <c r="I20" s="15">
        <v>0</v>
      </c>
      <c r="J20" s="173" t="s">
        <v>155</v>
      </c>
      <c r="K20" s="174"/>
      <c r="L20" s="15">
        <v>1987824</v>
      </c>
      <c r="M20" s="16" t="s">
        <v>194</v>
      </c>
    </row>
    <row r="21" spans="1:13" ht="12.75">
      <c r="A21" s="13"/>
      <c r="B21" s="13"/>
      <c r="C21" s="13"/>
      <c r="D21" s="14" t="s">
        <v>153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77">
        <v>0</v>
      </c>
      <c r="K21" s="178"/>
      <c r="L21" s="15">
        <v>0</v>
      </c>
      <c r="M21" s="16"/>
    </row>
    <row r="22" spans="1:13" ht="12.75">
      <c r="A22" s="13"/>
      <c r="B22" s="13"/>
      <c r="C22" s="13"/>
      <c r="D22" s="14" t="s">
        <v>154</v>
      </c>
      <c r="E22" s="15">
        <v>6506576</v>
      </c>
      <c r="F22" s="15">
        <v>3564744</v>
      </c>
      <c r="G22" s="15">
        <v>776912</v>
      </c>
      <c r="H22" s="15">
        <v>800008</v>
      </c>
      <c r="I22" s="15">
        <v>0</v>
      </c>
      <c r="J22" s="177">
        <v>0</v>
      </c>
      <c r="K22" s="178"/>
      <c r="L22" s="15">
        <v>1987824</v>
      </c>
      <c r="M22" s="16"/>
    </row>
    <row r="23" spans="1:13" ht="78.75">
      <c r="A23" s="17" t="s">
        <v>36</v>
      </c>
      <c r="B23" s="17">
        <v>700</v>
      </c>
      <c r="C23" s="17">
        <v>70005</v>
      </c>
      <c r="D23" s="14" t="s">
        <v>156</v>
      </c>
      <c r="E23" s="18">
        <v>209396</v>
      </c>
      <c r="F23" s="18">
        <f>G23</f>
        <v>42000</v>
      </c>
      <c r="G23" s="18">
        <v>42000</v>
      </c>
      <c r="H23" s="18">
        <v>0</v>
      </c>
      <c r="I23" s="18">
        <v>0</v>
      </c>
      <c r="J23" s="180" t="s">
        <v>155</v>
      </c>
      <c r="K23" s="181"/>
      <c r="L23" s="18">
        <v>0</v>
      </c>
      <c r="M23" s="19" t="s">
        <v>42</v>
      </c>
    </row>
    <row r="24" spans="1:13" ht="12.75">
      <c r="A24" s="17"/>
      <c r="B24" s="17"/>
      <c r="C24" s="17"/>
      <c r="D24" s="14" t="s">
        <v>153</v>
      </c>
      <c r="E24" s="18">
        <f>E23</f>
        <v>209396</v>
      </c>
      <c r="F24" s="18">
        <f>F23</f>
        <v>42000</v>
      </c>
      <c r="G24" s="18">
        <f>G23</f>
        <v>42000</v>
      </c>
      <c r="H24" s="18">
        <v>0</v>
      </c>
      <c r="I24" s="18">
        <v>0</v>
      </c>
      <c r="J24" s="147">
        <v>0</v>
      </c>
      <c r="K24" s="148"/>
      <c r="L24" s="18">
        <v>0</v>
      </c>
      <c r="M24" s="19"/>
    </row>
    <row r="25" spans="1:13" ht="12.75">
      <c r="A25" s="17"/>
      <c r="B25" s="17"/>
      <c r="C25" s="17"/>
      <c r="D25" s="14" t="s">
        <v>154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47">
        <v>0</v>
      </c>
      <c r="K25" s="148"/>
      <c r="L25" s="18">
        <v>0</v>
      </c>
      <c r="M25" s="19"/>
    </row>
    <row r="26" spans="1:13" ht="101.25">
      <c r="A26" s="13" t="s">
        <v>35</v>
      </c>
      <c r="B26" s="13">
        <v>700</v>
      </c>
      <c r="C26" s="13">
        <v>70005</v>
      </c>
      <c r="D26" s="14" t="s">
        <v>157</v>
      </c>
      <c r="E26" s="15">
        <v>7246966</v>
      </c>
      <c r="F26" s="15">
        <f>G26+H26+L26</f>
        <v>2945068</v>
      </c>
      <c r="G26" s="15">
        <v>2275101</v>
      </c>
      <c r="H26" s="15">
        <v>0</v>
      </c>
      <c r="I26" s="15">
        <v>0</v>
      </c>
      <c r="J26" s="173" t="s">
        <v>155</v>
      </c>
      <c r="K26" s="174"/>
      <c r="L26" s="15">
        <v>669967</v>
      </c>
      <c r="M26" s="16" t="s">
        <v>42</v>
      </c>
    </row>
    <row r="27" spans="1:13" ht="12.75">
      <c r="A27" s="13"/>
      <c r="B27" s="13"/>
      <c r="C27" s="13"/>
      <c r="D27" s="14" t="s">
        <v>153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77">
        <v>0</v>
      </c>
      <c r="K27" s="178"/>
      <c r="L27" s="15">
        <v>0</v>
      </c>
      <c r="M27" s="16"/>
    </row>
    <row r="28" spans="1:13" ht="12.75">
      <c r="A28" s="13"/>
      <c r="B28" s="13"/>
      <c r="C28" s="13"/>
      <c r="D28" s="14" t="s">
        <v>154</v>
      </c>
      <c r="E28" s="15">
        <f>E26</f>
        <v>7246966</v>
      </c>
      <c r="F28" s="15">
        <f>F26</f>
        <v>2945068</v>
      </c>
      <c r="G28" s="15">
        <f>G26</f>
        <v>2275101</v>
      </c>
      <c r="H28" s="15">
        <v>0</v>
      </c>
      <c r="I28" s="15">
        <v>0</v>
      </c>
      <c r="J28" s="177">
        <v>0</v>
      </c>
      <c r="K28" s="178"/>
      <c r="L28" s="15">
        <f>L26</f>
        <v>669967</v>
      </c>
      <c r="M28" s="16"/>
    </row>
    <row r="29" spans="1:13" ht="146.25">
      <c r="A29" s="13" t="s">
        <v>34</v>
      </c>
      <c r="B29" s="13">
        <v>852</v>
      </c>
      <c r="C29" s="13">
        <v>85202</v>
      </c>
      <c r="D29" s="20" t="s">
        <v>158</v>
      </c>
      <c r="E29" s="15">
        <f>SUM(E30:E31)</f>
        <v>4988895</v>
      </c>
      <c r="F29" s="15">
        <f>SUM(F30:F31)</f>
        <v>4826023</v>
      </c>
      <c r="G29" s="15">
        <f>SUM(G30:G31)</f>
        <v>1274381</v>
      </c>
      <c r="H29" s="15">
        <v>0</v>
      </c>
      <c r="I29" s="15">
        <v>0</v>
      </c>
      <c r="J29" s="173" t="s">
        <v>155</v>
      </c>
      <c r="K29" s="174"/>
      <c r="L29" s="15">
        <f>SUM(L30:L31)</f>
        <v>3551642</v>
      </c>
      <c r="M29" s="16" t="s">
        <v>44</v>
      </c>
    </row>
    <row r="30" spans="1:13" ht="12.75">
      <c r="A30" s="13"/>
      <c r="B30" s="13"/>
      <c r="C30" s="13"/>
      <c r="D30" s="14" t="s">
        <v>153</v>
      </c>
      <c r="E30" s="15">
        <v>348074</v>
      </c>
      <c r="F30" s="15">
        <v>265160</v>
      </c>
      <c r="G30" s="15">
        <v>39774</v>
      </c>
      <c r="H30" s="15">
        <v>0</v>
      </c>
      <c r="I30" s="15">
        <v>0</v>
      </c>
      <c r="J30" s="21"/>
      <c r="K30" s="22"/>
      <c r="L30" s="15">
        <v>225386</v>
      </c>
      <c r="M30" s="16"/>
    </row>
    <row r="31" spans="1:13" ht="12.75">
      <c r="A31" s="13"/>
      <c r="B31" s="13"/>
      <c r="C31" s="13"/>
      <c r="D31" s="14" t="s">
        <v>154</v>
      </c>
      <c r="E31" s="15">
        <v>4640821</v>
      </c>
      <c r="F31" s="15">
        <v>4560863</v>
      </c>
      <c r="G31" s="15">
        <v>1234607</v>
      </c>
      <c r="H31" s="15">
        <v>0</v>
      </c>
      <c r="I31" s="15">
        <v>0</v>
      </c>
      <c r="J31" s="21"/>
      <c r="K31" s="22"/>
      <c r="L31" s="15">
        <v>3326256</v>
      </c>
      <c r="M31" s="16"/>
    </row>
    <row r="32" spans="1:13" ht="67.5">
      <c r="A32" s="13" t="s">
        <v>33</v>
      </c>
      <c r="B32" s="13">
        <v>720</v>
      </c>
      <c r="C32" s="13">
        <v>72095</v>
      </c>
      <c r="D32" s="20" t="s">
        <v>159</v>
      </c>
      <c r="E32" s="15">
        <v>337055</v>
      </c>
      <c r="F32" s="15">
        <f>G32+H32+L32</f>
        <v>321657</v>
      </c>
      <c r="G32" s="15">
        <v>56616</v>
      </c>
      <c r="H32" s="15">
        <v>0</v>
      </c>
      <c r="I32" s="15">
        <v>0</v>
      </c>
      <c r="J32" s="173" t="s">
        <v>155</v>
      </c>
      <c r="K32" s="179"/>
      <c r="L32" s="15">
        <v>265041</v>
      </c>
      <c r="M32" s="23" t="s">
        <v>42</v>
      </c>
    </row>
    <row r="33" spans="1:13" ht="12.75">
      <c r="A33" s="13"/>
      <c r="B33" s="13"/>
      <c r="C33" s="13"/>
      <c r="D33" s="14" t="s">
        <v>153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77">
        <v>0</v>
      </c>
      <c r="K33" s="178"/>
      <c r="L33" s="15">
        <v>0</v>
      </c>
      <c r="M33" s="23"/>
    </row>
    <row r="34" spans="1:13" ht="12.75">
      <c r="A34" s="13"/>
      <c r="B34" s="13"/>
      <c r="C34" s="13"/>
      <c r="D34" s="14" t="s">
        <v>154</v>
      </c>
      <c r="E34" s="15">
        <f>E32</f>
        <v>337055</v>
      </c>
      <c r="F34" s="15">
        <v>321657</v>
      </c>
      <c r="G34" s="15">
        <f>G32</f>
        <v>56616</v>
      </c>
      <c r="H34" s="15">
        <v>0</v>
      </c>
      <c r="I34" s="15">
        <v>0</v>
      </c>
      <c r="J34" s="177">
        <v>0</v>
      </c>
      <c r="K34" s="178"/>
      <c r="L34" s="15">
        <f>L32</f>
        <v>265041</v>
      </c>
      <c r="M34" s="23"/>
    </row>
    <row r="35" spans="1:13" ht="103.5" customHeight="1">
      <c r="A35" s="13" t="s">
        <v>41</v>
      </c>
      <c r="B35" s="13">
        <v>720</v>
      </c>
      <c r="C35" s="13">
        <v>72095</v>
      </c>
      <c r="D35" s="20" t="s">
        <v>160</v>
      </c>
      <c r="E35" s="15">
        <v>887567</v>
      </c>
      <c r="F35" s="15">
        <f>G35+H35+L35</f>
        <v>868367</v>
      </c>
      <c r="G35" s="15">
        <v>178406</v>
      </c>
      <c r="H35" s="15">
        <v>0</v>
      </c>
      <c r="I35" s="15">
        <v>0</v>
      </c>
      <c r="J35" s="173" t="s">
        <v>155</v>
      </c>
      <c r="K35" s="174"/>
      <c r="L35" s="15">
        <v>689961</v>
      </c>
      <c r="M35" s="23" t="s">
        <v>42</v>
      </c>
    </row>
    <row r="36" spans="1:13" ht="12.75">
      <c r="A36" s="17"/>
      <c r="B36" s="17"/>
      <c r="C36" s="17"/>
      <c r="D36" s="14" t="s">
        <v>153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47">
        <v>0</v>
      </c>
      <c r="K36" s="148"/>
      <c r="L36" s="18">
        <v>0</v>
      </c>
      <c r="M36" s="19"/>
    </row>
    <row r="37" spans="1:13" ht="12.75">
      <c r="A37" s="17"/>
      <c r="B37" s="17"/>
      <c r="C37" s="17"/>
      <c r="D37" s="14" t="s">
        <v>154</v>
      </c>
      <c r="E37" s="18">
        <f>E35</f>
        <v>887567</v>
      </c>
      <c r="F37" s="18">
        <f>F35</f>
        <v>868367</v>
      </c>
      <c r="G37" s="18">
        <f>G35</f>
        <v>178406</v>
      </c>
      <c r="H37" s="18">
        <v>0</v>
      </c>
      <c r="I37" s="18">
        <v>0</v>
      </c>
      <c r="J37" s="147">
        <v>0</v>
      </c>
      <c r="K37" s="148"/>
      <c r="L37" s="18">
        <f>L35</f>
        <v>689961</v>
      </c>
      <c r="M37" s="19"/>
    </row>
    <row r="38" spans="1:13" ht="101.25">
      <c r="A38" s="17" t="s">
        <v>40</v>
      </c>
      <c r="B38" s="17">
        <v>801</v>
      </c>
      <c r="C38" s="17">
        <v>80195</v>
      </c>
      <c r="D38" s="20" t="s">
        <v>161</v>
      </c>
      <c r="E38" s="18">
        <v>1485609</v>
      </c>
      <c r="F38" s="18">
        <f>G38+H38+L38+J39</f>
        <v>802970</v>
      </c>
      <c r="G38" s="18">
        <v>0</v>
      </c>
      <c r="H38" s="18">
        <v>0</v>
      </c>
      <c r="I38" s="18">
        <v>0</v>
      </c>
      <c r="J38" s="173" t="s">
        <v>162</v>
      </c>
      <c r="K38" s="174"/>
      <c r="L38" s="18">
        <v>682525</v>
      </c>
      <c r="M38" s="19" t="s">
        <v>101</v>
      </c>
    </row>
    <row r="39" spans="1:13" ht="12.75">
      <c r="A39" s="17"/>
      <c r="B39" s="17"/>
      <c r="C39" s="17"/>
      <c r="D39" s="14" t="s">
        <v>153</v>
      </c>
      <c r="E39" s="18">
        <f>E38</f>
        <v>1485609</v>
      </c>
      <c r="F39" s="18">
        <f>F38</f>
        <v>802970</v>
      </c>
      <c r="G39" s="18">
        <f>G38</f>
        <v>0</v>
      </c>
      <c r="H39" s="18">
        <f>H38</f>
        <v>0</v>
      </c>
      <c r="I39" s="18">
        <f>I38</f>
        <v>0</v>
      </c>
      <c r="J39" s="175">
        <v>120445</v>
      </c>
      <c r="K39" s="176"/>
      <c r="L39" s="18">
        <f>L38</f>
        <v>682525</v>
      </c>
      <c r="M39" s="19"/>
    </row>
    <row r="40" spans="1:13" ht="12.75">
      <c r="A40" s="17"/>
      <c r="B40" s="17"/>
      <c r="C40" s="17"/>
      <c r="D40" s="14" t="s">
        <v>154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75">
        <v>0</v>
      </c>
      <c r="K40" s="176"/>
      <c r="L40" s="18">
        <v>0</v>
      </c>
      <c r="M40" s="19"/>
    </row>
    <row r="41" spans="1:13" ht="12.75">
      <c r="A41" s="166" t="s">
        <v>58</v>
      </c>
      <c r="B41" s="166">
        <v>852</v>
      </c>
      <c r="C41" s="166">
        <v>85295</v>
      </c>
      <c r="D41" s="170" t="s">
        <v>163</v>
      </c>
      <c r="E41" s="152">
        <v>3328218</v>
      </c>
      <c r="F41" s="152">
        <f>G41+H41+K41+K42+K43+K44+L41</f>
        <v>18255</v>
      </c>
      <c r="G41" s="152">
        <v>0</v>
      </c>
      <c r="H41" s="152">
        <v>0</v>
      </c>
      <c r="I41" s="168">
        <v>0</v>
      </c>
      <c r="J41" s="10" t="s">
        <v>164</v>
      </c>
      <c r="K41" s="24"/>
      <c r="L41" s="154">
        <v>18255</v>
      </c>
      <c r="M41" s="156" t="s">
        <v>165</v>
      </c>
    </row>
    <row r="42" spans="1:13" ht="12.75">
      <c r="A42" s="167"/>
      <c r="B42" s="167"/>
      <c r="C42" s="167"/>
      <c r="D42" s="171"/>
      <c r="E42" s="153"/>
      <c r="F42" s="153"/>
      <c r="G42" s="153"/>
      <c r="H42" s="153"/>
      <c r="I42" s="169"/>
      <c r="J42" s="25" t="s">
        <v>150</v>
      </c>
      <c r="K42" s="26"/>
      <c r="L42" s="155"/>
      <c r="M42" s="157"/>
    </row>
    <row r="43" spans="1:13" ht="12.75" customHeight="1">
      <c r="A43" s="167"/>
      <c r="B43" s="167"/>
      <c r="C43" s="167"/>
      <c r="D43" s="171"/>
      <c r="E43" s="153"/>
      <c r="F43" s="153"/>
      <c r="G43" s="153"/>
      <c r="H43" s="153"/>
      <c r="I43" s="169"/>
      <c r="J43" s="25" t="s">
        <v>151</v>
      </c>
      <c r="K43" s="26"/>
      <c r="L43" s="155"/>
      <c r="M43" s="157"/>
    </row>
    <row r="44" spans="1:13" ht="9.75" customHeight="1">
      <c r="A44" s="167"/>
      <c r="B44" s="167"/>
      <c r="C44" s="167"/>
      <c r="D44" s="172"/>
      <c r="E44" s="153"/>
      <c r="F44" s="153"/>
      <c r="G44" s="153"/>
      <c r="H44" s="153"/>
      <c r="I44" s="169"/>
      <c r="J44" s="27" t="s">
        <v>152</v>
      </c>
      <c r="K44" s="28"/>
      <c r="L44" s="155"/>
      <c r="M44" s="158"/>
    </row>
    <row r="45" spans="1:13" ht="12.75">
      <c r="A45" s="17"/>
      <c r="B45" s="17"/>
      <c r="C45" s="17"/>
      <c r="D45" s="29" t="s">
        <v>153</v>
      </c>
      <c r="E45" s="18">
        <v>3150468</v>
      </c>
      <c r="F45" s="18">
        <f>F41</f>
        <v>18255</v>
      </c>
      <c r="G45" s="18">
        <f>G41</f>
        <v>0</v>
      </c>
      <c r="H45" s="18">
        <v>0</v>
      </c>
      <c r="I45" s="18">
        <v>0</v>
      </c>
      <c r="J45" s="159">
        <f>K41</f>
        <v>0</v>
      </c>
      <c r="K45" s="160"/>
      <c r="L45" s="18">
        <f>L41</f>
        <v>18255</v>
      </c>
      <c r="M45" s="19"/>
    </row>
    <row r="46" spans="1:13" ht="12.75">
      <c r="A46" s="17"/>
      <c r="B46" s="17"/>
      <c r="C46" s="17"/>
      <c r="D46" s="29" t="s">
        <v>154</v>
      </c>
      <c r="E46" s="18">
        <v>177750</v>
      </c>
      <c r="F46" s="18">
        <v>0</v>
      </c>
      <c r="G46" s="18">
        <v>0</v>
      </c>
      <c r="H46" s="18">
        <v>0</v>
      </c>
      <c r="I46" s="18">
        <v>0</v>
      </c>
      <c r="J46" s="147">
        <v>0</v>
      </c>
      <c r="K46" s="148"/>
      <c r="L46" s="18">
        <v>0</v>
      </c>
      <c r="M46" s="19"/>
    </row>
    <row r="47" spans="1:13" ht="12.75">
      <c r="A47" s="166" t="s">
        <v>57</v>
      </c>
      <c r="B47" s="166">
        <v>630</v>
      </c>
      <c r="C47" s="166">
        <v>63095</v>
      </c>
      <c r="D47" s="149" t="s">
        <v>128</v>
      </c>
      <c r="E47" s="152">
        <v>212339</v>
      </c>
      <c r="F47" s="152">
        <v>1000</v>
      </c>
      <c r="G47" s="152">
        <v>0</v>
      </c>
      <c r="H47" s="152">
        <v>0</v>
      </c>
      <c r="I47" s="168">
        <v>0</v>
      </c>
      <c r="J47" s="10" t="s">
        <v>164</v>
      </c>
      <c r="K47" s="24"/>
      <c r="L47" s="154">
        <v>1000</v>
      </c>
      <c r="M47" s="156" t="s">
        <v>42</v>
      </c>
    </row>
    <row r="48" spans="1:13" ht="12.75">
      <c r="A48" s="167"/>
      <c r="B48" s="167"/>
      <c r="C48" s="167"/>
      <c r="D48" s="150"/>
      <c r="E48" s="153"/>
      <c r="F48" s="153"/>
      <c r="G48" s="153"/>
      <c r="H48" s="153"/>
      <c r="I48" s="169"/>
      <c r="J48" s="25" t="s">
        <v>150</v>
      </c>
      <c r="K48" s="26"/>
      <c r="L48" s="155"/>
      <c r="M48" s="157"/>
    </row>
    <row r="49" spans="1:13" ht="12.75">
      <c r="A49" s="167"/>
      <c r="B49" s="167"/>
      <c r="C49" s="167"/>
      <c r="D49" s="150"/>
      <c r="E49" s="153"/>
      <c r="F49" s="153"/>
      <c r="G49" s="153"/>
      <c r="H49" s="153"/>
      <c r="I49" s="169"/>
      <c r="J49" s="25" t="s">
        <v>151</v>
      </c>
      <c r="K49" s="26"/>
      <c r="L49" s="155"/>
      <c r="M49" s="157"/>
    </row>
    <row r="50" spans="1:13" ht="12.75">
      <c r="A50" s="167"/>
      <c r="B50" s="167"/>
      <c r="C50" s="167"/>
      <c r="D50" s="151"/>
      <c r="E50" s="153"/>
      <c r="F50" s="153"/>
      <c r="G50" s="153"/>
      <c r="H50" s="153"/>
      <c r="I50" s="169"/>
      <c r="J50" s="27" t="s">
        <v>152</v>
      </c>
      <c r="K50" s="28"/>
      <c r="L50" s="155"/>
      <c r="M50" s="158"/>
    </row>
    <row r="51" spans="1:13" ht="12.75">
      <c r="A51" s="17"/>
      <c r="B51" s="17"/>
      <c r="C51" s="17"/>
      <c r="D51" s="29" t="s">
        <v>153</v>
      </c>
      <c r="E51" s="18">
        <v>0</v>
      </c>
      <c r="F51" s="18">
        <v>0</v>
      </c>
      <c r="G51" s="18">
        <f>G47</f>
        <v>0</v>
      </c>
      <c r="H51" s="18">
        <v>0</v>
      </c>
      <c r="I51" s="18">
        <v>0</v>
      </c>
      <c r="J51" s="159">
        <f>K47</f>
        <v>0</v>
      </c>
      <c r="K51" s="160"/>
      <c r="L51" s="18">
        <v>0</v>
      </c>
      <c r="M51" s="19"/>
    </row>
    <row r="52" spans="1:13" ht="12.75">
      <c r="A52" s="17"/>
      <c r="B52" s="17"/>
      <c r="C52" s="17"/>
      <c r="D52" s="29" t="s">
        <v>154</v>
      </c>
      <c r="E52" s="18">
        <v>212339</v>
      </c>
      <c r="F52" s="18">
        <v>1000</v>
      </c>
      <c r="G52" s="18">
        <v>0</v>
      </c>
      <c r="H52" s="18">
        <v>0</v>
      </c>
      <c r="I52" s="18">
        <v>0</v>
      </c>
      <c r="J52" s="147">
        <v>0</v>
      </c>
      <c r="K52" s="148"/>
      <c r="L52" s="18">
        <v>1000</v>
      </c>
      <c r="M52" s="19"/>
    </row>
    <row r="53" spans="1:13" ht="12.75">
      <c r="A53" s="161" t="s">
        <v>166</v>
      </c>
      <c r="B53" s="162"/>
      <c r="C53" s="162"/>
      <c r="D53" s="163"/>
      <c r="E53" s="30">
        <f>SUM(E15+E16+E18+E19+E21+E22+E24+E25+E27+E28+E30+E31+E33+E34+E36+E37+E39+E40+E45+E46+E51+E52)</f>
        <v>33586682</v>
      </c>
      <c r="F53" s="30">
        <f>SUM(F15+F16+F18+F19+F21+F22+F24+F25+F27+F28+F30+F31+F33+F34+F36+F37+F39+F40+F45+F46+F51+F52)</f>
        <v>19138634</v>
      </c>
      <c r="G53" s="30">
        <f>SUM(G15+G16+G18+G19+G21+G22+G24+G25+G27+G28+G30+G31+G33+G34+G36+G37+G39+G40+G45+G46+G51+G52)</f>
        <v>4672966</v>
      </c>
      <c r="H53" s="30">
        <f>SUM(H15+H16+H18+H19+H21+H22+H24+H25+H27+H28+H30+H31+H33+H34+H36+H37+H39+H40+H45+H46+H51+H52)</f>
        <v>800008</v>
      </c>
      <c r="I53" s="30">
        <f>I40+I39+I37+I36+I34+I33+I16+I15</f>
        <v>0</v>
      </c>
      <c r="J53" s="164">
        <v>2540445</v>
      </c>
      <c r="K53" s="165"/>
      <c r="L53" s="30">
        <f>SUM(L15+L16+L18+L19+L21+L22+L24+L25+L27+L28+L30+L31+L33+L34+L36+L37+L39+L40+L45+L46+L51+L52)</f>
        <v>11125215</v>
      </c>
      <c r="M53" s="31" t="s">
        <v>167</v>
      </c>
    </row>
    <row r="54" spans="1:13" ht="12.75">
      <c r="A54" s="32"/>
      <c r="B54" s="32"/>
      <c r="C54" s="32"/>
      <c r="D54" s="32"/>
      <c r="E54" s="32"/>
      <c r="F54" s="32"/>
      <c r="G54" s="33"/>
      <c r="H54" s="32"/>
      <c r="I54" s="32"/>
      <c r="J54" s="145"/>
      <c r="K54" s="145"/>
      <c r="L54" s="32"/>
      <c r="M54" s="32"/>
    </row>
    <row r="55" spans="1:13" ht="12.75">
      <c r="A55" s="146" t="s">
        <v>168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12.75">
      <c r="A56" s="146" t="s">
        <v>169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</row>
    <row r="57" spans="1:13" ht="12.75">
      <c r="A57" s="146" t="s">
        <v>170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</row>
    <row r="58" spans="1:13" ht="12.75">
      <c r="A58" s="146" t="s">
        <v>171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</row>
    <row r="59" spans="1:13" ht="12.75">
      <c r="A59" s="146" t="s">
        <v>172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</row>
  </sheetData>
  <sheetProtection/>
  <mergeCells count="90">
    <mergeCell ref="K1:M1"/>
    <mergeCell ref="A2:M2"/>
    <mergeCell ref="A4:A9"/>
    <mergeCell ref="B4:B9"/>
    <mergeCell ref="C4:C9"/>
    <mergeCell ref="D4:D9"/>
    <mergeCell ref="E4:E9"/>
    <mergeCell ref="F4:L4"/>
    <mergeCell ref="M4:M9"/>
    <mergeCell ref="F5:F9"/>
    <mergeCell ref="G5:L5"/>
    <mergeCell ref="G6:G9"/>
    <mergeCell ref="H6:H9"/>
    <mergeCell ref="J6:K9"/>
    <mergeCell ref="L6:L9"/>
    <mergeCell ref="I7:I9"/>
    <mergeCell ref="J10:K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K11"/>
    <mergeCell ref="L11:L14"/>
    <mergeCell ref="M11:M14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L41:L44"/>
    <mergeCell ref="M41:M44"/>
    <mergeCell ref="J45:K45"/>
    <mergeCell ref="A41:A44"/>
    <mergeCell ref="B41:B44"/>
    <mergeCell ref="C41:C44"/>
    <mergeCell ref="D41:D44"/>
    <mergeCell ref="E41:E44"/>
    <mergeCell ref="F41:F44"/>
    <mergeCell ref="G47:G50"/>
    <mergeCell ref="H47:H50"/>
    <mergeCell ref="I47:I50"/>
    <mergeCell ref="G41:G44"/>
    <mergeCell ref="H41:H44"/>
    <mergeCell ref="I41:I44"/>
    <mergeCell ref="A59:M59"/>
    <mergeCell ref="L47:L50"/>
    <mergeCell ref="M47:M50"/>
    <mergeCell ref="J51:K51"/>
    <mergeCell ref="J52:K52"/>
    <mergeCell ref="A53:D53"/>
    <mergeCell ref="J53:K53"/>
    <mergeCell ref="A47:A50"/>
    <mergeCell ref="B47:B50"/>
    <mergeCell ref="C47:C50"/>
    <mergeCell ref="J54:K54"/>
    <mergeCell ref="A55:M55"/>
    <mergeCell ref="A56:M56"/>
    <mergeCell ref="A57:M57"/>
    <mergeCell ref="A58:M58"/>
    <mergeCell ref="J46:K46"/>
    <mergeCell ref="D47:D50"/>
    <mergeCell ref="E47:E50"/>
    <mergeCell ref="F47:F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166"/>
  <sheetViews>
    <sheetView zoomScalePageLayoutView="0" workbookViewId="0" topLeftCell="A1">
      <selection activeCell="L6" sqref="L6"/>
    </sheetView>
  </sheetViews>
  <sheetFormatPr defaultColWidth="9.33203125" defaultRowHeight="12.75"/>
  <cols>
    <col min="1" max="1" width="4.66015625" style="2" customWidth="1"/>
    <col min="2" max="2" width="23.66015625" style="2" customWidth="1"/>
    <col min="3" max="3" width="10.66015625" style="2" customWidth="1"/>
    <col min="4" max="4" width="10.16015625" style="2" customWidth="1"/>
    <col min="5" max="5" width="7.83203125" style="2" customWidth="1"/>
    <col min="6" max="6" width="9.5" style="2" customWidth="1"/>
    <col min="7" max="7" width="19" style="2" customWidth="1"/>
    <col min="8" max="8" width="13" style="2" customWidth="1"/>
    <col min="9" max="9" width="12.33203125" style="2" customWidth="1"/>
    <col min="10" max="16384" width="9.33203125" style="2" customWidth="1"/>
  </cols>
  <sheetData>
    <row r="2" spans="1:9" ht="38.25" customHeight="1">
      <c r="A2" s="3"/>
      <c r="B2" s="3"/>
      <c r="C2" s="3"/>
      <c r="D2" s="3"/>
      <c r="E2" s="3"/>
      <c r="F2" s="3"/>
      <c r="G2" s="278" t="s">
        <v>253</v>
      </c>
      <c r="H2" s="278"/>
      <c r="I2" s="278"/>
    </row>
    <row r="3" spans="1:9" ht="12.75">
      <c r="A3" s="279" t="s">
        <v>63</v>
      </c>
      <c r="B3" s="279"/>
      <c r="C3" s="279"/>
      <c r="D3" s="279"/>
      <c r="E3" s="279"/>
      <c r="F3" s="279"/>
      <c r="G3" s="279"/>
      <c r="H3" s="279"/>
      <c r="I3" s="279"/>
    </row>
    <row r="4" spans="1:9" ht="12.75">
      <c r="A4" s="279"/>
      <c r="B4" s="279"/>
      <c r="C4" s="279"/>
      <c r="D4" s="279"/>
      <c r="E4" s="279"/>
      <c r="F4" s="279"/>
      <c r="G4" s="279"/>
      <c r="H4" s="279"/>
      <c r="I4" s="279"/>
    </row>
    <row r="5" spans="1:9" ht="12.75">
      <c r="A5" s="279"/>
      <c r="B5" s="279"/>
      <c r="C5" s="279"/>
      <c r="D5" s="279"/>
      <c r="E5" s="279"/>
      <c r="F5" s="279"/>
      <c r="G5" s="279"/>
      <c r="H5" s="279"/>
      <c r="I5" s="279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22.5" customHeight="1">
      <c r="A7" s="280" t="s">
        <v>64</v>
      </c>
      <c r="B7" s="280" t="s">
        <v>65</v>
      </c>
      <c r="C7" s="280" t="s">
        <v>66</v>
      </c>
      <c r="D7" s="280" t="s">
        <v>43</v>
      </c>
      <c r="E7" s="280" t="s">
        <v>0</v>
      </c>
      <c r="F7" s="280" t="s">
        <v>1</v>
      </c>
      <c r="G7" s="280" t="s">
        <v>67</v>
      </c>
      <c r="H7" s="280"/>
      <c r="I7" s="280" t="s">
        <v>68</v>
      </c>
    </row>
    <row r="8" spans="1:9" ht="66" customHeight="1">
      <c r="A8" s="280"/>
      <c r="B8" s="280"/>
      <c r="C8" s="280"/>
      <c r="D8" s="280"/>
      <c r="E8" s="280"/>
      <c r="F8" s="280"/>
      <c r="G8" s="44" t="s">
        <v>69</v>
      </c>
      <c r="H8" s="44" t="s">
        <v>70</v>
      </c>
      <c r="I8" s="280"/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29.25" customHeight="1">
      <c r="A10" s="254" t="s">
        <v>39</v>
      </c>
      <c r="B10" s="39" t="s">
        <v>71</v>
      </c>
      <c r="C10" s="249" t="s">
        <v>72</v>
      </c>
      <c r="D10" s="249" t="s">
        <v>42</v>
      </c>
      <c r="E10" s="277" t="s">
        <v>73</v>
      </c>
      <c r="F10" s="277" t="s">
        <v>74</v>
      </c>
      <c r="G10" s="35" t="s">
        <v>75</v>
      </c>
      <c r="H10" s="54">
        <f>H11+H15</f>
        <v>8070328</v>
      </c>
      <c r="I10" s="54">
        <f>I11+I15</f>
        <v>5679000</v>
      </c>
    </row>
    <row r="11" spans="1:9" ht="35.25" customHeight="1">
      <c r="A11" s="275"/>
      <c r="B11" s="39" t="s">
        <v>76</v>
      </c>
      <c r="C11" s="267"/>
      <c r="D11" s="267"/>
      <c r="E11" s="255"/>
      <c r="F11" s="255"/>
      <c r="G11" s="35" t="s">
        <v>77</v>
      </c>
      <c r="H11" s="54">
        <f>H12+H13+H14</f>
        <v>2391328</v>
      </c>
      <c r="I11" s="54">
        <f>I12+I13+I14</f>
        <v>0</v>
      </c>
    </row>
    <row r="12" spans="1:9" ht="49.5" customHeight="1">
      <c r="A12" s="275"/>
      <c r="B12" s="39" t="s">
        <v>78</v>
      </c>
      <c r="C12" s="267"/>
      <c r="D12" s="267"/>
      <c r="E12" s="255"/>
      <c r="F12" s="255"/>
      <c r="G12" s="37" t="s">
        <v>79</v>
      </c>
      <c r="H12" s="55">
        <v>0</v>
      </c>
      <c r="I12" s="55">
        <v>0</v>
      </c>
    </row>
    <row r="13" spans="1:9" ht="21" customHeight="1">
      <c r="A13" s="275"/>
      <c r="B13" s="39" t="s">
        <v>80</v>
      </c>
      <c r="C13" s="267"/>
      <c r="D13" s="267"/>
      <c r="E13" s="255"/>
      <c r="F13" s="255"/>
      <c r="G13" s="37" t="s">
        <v>81</v>
      </c>
      <c r="H13" s="55">
        <v>597832</v>
      </c>
      <c r="I13" s="55">
        <v>0</v>
      </c>
    </row>
    <row r="14" spans="1:9" ht="35.25" customHeight="1">
      <c r="A14" s="275"/>
      <c r="B14" s="249" t="s">
        <v>82</v>
      </c>
      <c r="C14" s="267"/>
      <c r="D14" s="267"/>
      <c r="E14" s="255"/>
      <c r="F14" s="255"/>
      <c r="G14" s="38" t="s">
        <v>83</v>
      </c>
      <c r="H14" s="55">
        <v>1793496</v>
      </c>
      <c r="I14" s="55">
        <v>0</v>
      </c>
    </row>
    <row r="15" spans="1:9" ht="15.75" customHeight="1">
      <c r="A15" s="275"/>
      <c r="B15" s="270"/>
      <c r="C15" s="267"/>
      <c r="D15" s="267"/>
      <c r="E15" s="255"/>
      <c r="F15" s="255"/>
      <c r="G15" s="35" t="s">
        <v>84</v>
      </c>
      <c r="H15" s="54">
        <f>H16+H17+H18+H19</f>
        <v>5679000</v>
      </c>
      <c r="I15" s="54">
        <f>I16+I17+I18+I19</f>
        <v>5679000</v>
      </c>
    </row>
    <row r="16" spans="1:9" ht="15" customHeight="1">
      <c r="A16" s="275"/>
      <c r="B16" s="270"/>
      <c r="C16" s="267"/>
      <c r="D16" s="267"/>
      <c r="E16" s="255"/>
      <c r="F16" s="255"/>
      <c r="G16" s="37" t="s">
        <v>79</v>
      </c>
      <c r="H16" s="55">
        <v>0</v>
      </c>
      <c r="I16" s="55">
        <v>0</v>
      </c>
    </row>
    <row r="17" spans="1:9" ht="22.5">
      <c r="A17" s="275"/>
      <c r="B17" s="270"/>
      <c r="C17" s="267"/>
      <c r="D17" s="267"/>
      <c r="E17" s="255"/>
      <c r="F17" s="255"/>
      <c r="G17" s="38" t="s">
        <v>81</v>
      </c>
      <c r="H17" s="55">
        <v>2420000</v>
      </c>
      <c r="I17" s="55">
        <v>2420000</v>
      </c>
    </row>
    <row r="18" spans="1:9" ht="33.75">
      <c r="A18" s="275"/>
      <c r="B18" s="270"/>
      <c r="C18" s="267"/>
      <c r="D18" s="267"/>
      <c r="E18" s="255"/>
      <c r="F18" s="255"/>
      <c r="G18" s="38" t="s">
        <v>83</v>
      </c>
      <c r="H18" s="55">
        <v>3259000</v>
      </c>
      <c r="I18" s="55">
        <v>3259000</v>
      </c>
    </row>
    <row r="19" spans="1:9" ht="48.75" customHeight="1">
      <c r="A19" s="276"/>
      <c r="B19" s="271"/>
      <c r="C19" s="268"/>
      <c r="D19" s="268"/>
      <c r="E19" s="256"/>
      <c r="F19" s="256"/>
      <c r="G19" s="39" t="s">
        <v>85</v>
      </c>
      <c r="H19" s="55">
        <v>0</v>
      </c>
      <c r="I19" s="55">
        <v>0</v>
      </c>
    </row>
    <row r="20" spans="1:9" ht="48" customHeight="1">
      <c r="A20" s="246" t="s">
        <v>38</v>
      </c>
      <c r="B20" s="45" t="s">
        <v>86</v>
      </c>
      <c r="C20" s="249" t="s">
        <v>72</v>
      </c>
      <c r="D20" s="249" t="s">
        <v>42</v>
      </c>
      <c r="E20" s="269">
        <v>720</v>
      </c>
      <c r="F20" s="269">
        <v>72095</v>
      </c>
      <c r="G20" s="35" t="s">
        <v>75</v>
      </c>
      <c r="H20" s="56">
        <f>H21+H25</f>
        <v>337055</v>
      </c>
      <c r="I20" s="56">
        <f>I21+I25</f>
        <v>321657</v>
      </c>
    </row>
    <row r="21" spans="1:9" ht="12.75" customHeight="1">
      <c r="A21" s="250"/>
      <c r="B21" s="272" t="s">
        <v>87</v>
      </c>
      <c r="C21" s="267"/>
      <c r="D21" s="267"/>
      <c r="E21" s="270"/>
      <c r="F21" s="270"/>
      <c r="G21" s="35" t="s">
        <v>77</v>
      </c>
      <c r="H21" s="56">
        <f>H23+H24</f>
        <v>0</v>
      </c>
      <c r="I21" s="56">
        <f>I23+I24</f>
        <v>0</v>
      </c>
    </row>
    <row r="22" spans="1:9" ht="49.5" customHeight="1">
      <c r="A22" s="250"/>
      <c r="B22" s="273"/>
      <c r="C22" s="267"/>
      <c r="D22" s="267"/>
      <c r="E22" s="270"/>
      <c r="F22" s="270"/>
      <c r="G22" s="37" t="s">
        <v>79</v>
      </c>
      <c r="H22" s="57"/>
      <c r="I22" s="57">
        <v>0</v>
      </c>
    </row>
    <row r="23" spans="1:9" ht="12.75" customHeight="1">
      <c r="A23" s="250"/>
      <c r="B23" s="272" t="s">
        <v>88</v>
      </c>
      <c r="C23" s="267"/>
      <c r="D23" s="267"/>
      <c r="E23" s="270"/>
      <c r="F23" s="270"/>
      <c r="G23" s="38" t="s">
        <v>81</v>
      </c>
      <c r="H23" s="57">
        <v>0</v>
      </c>
      <c r="I23" s="57">
        <v>0</v>
      </c>
    </row>
    <row r="24" spans="1:9" ht="39" customHeight="1">
      <c r="A24" s="250"/>
      <c r="B24" s="274"/>
      <c r="C24" s="267"/>
      <c r="D24" s="267"/>
      <c r="E24" s="270"/>
      <c r="F24" s="270"/>
      <c r="G24" s="38" t="s">
        <v>83</v>
      </c>
      <c r="H24" s="57">
        <v>0</v>
      </c>
      <c r="I24" s="57">
        <v>0</v>
      </c>
    </row>
    <row r="25" spans="1:9" ht="12.75">
      <c r="A25" s="250"/>
      <c r="B25" s="274"/>
      <c r="C25" s="267"/>
      <c r="D25" s="267"/>
      <c r="E25" s="270"/>
      <c r="F25" s="270"/>
      <c r="G25" s="35" t="s">
        <v>84</v>
      </c>
      <c r="H25" s="56">
        <f>H26+H28</f>
        <v>337055</v>
      </c>
      <c r="I25" s="56">
        <f>I26+I27+I28+I29</f>
        <v>321657</v>
      </c>
    </row>
    <row r="26" spans="1:9" ht="12.75">
      <c r="A26" s="250"/>
      <c r="B26" s="274"/>
      <c r="C26" s="267"/>
      <c r="D26" s="267"/>
      <c r="E26" s="270"/>
      <c r="F26" s="270"/>
      <c r="G26" s="37" t="s">
        <v>79</v>
      </c>
      <c r="H26" s="57">
        <v>58926</v>
      </c>
      <c r="I26" s="57">
        <v>56616</v>
      </c>
    </row>
    <row r="27" spans="1:9" ht="22.5">
      <c r="A27" s="250"/>
      <c r="B27" s="274"/>
      <c r="C27" s="267"/>
      <c r="D27" s="267"/>
      <c r="E27" s="270"/>
      <c r="F27" s="270"/>
      <c r="G27" s="38" t="s">
        <v>81</v>
      </c>
      <c r="H27" s="57">
        <v>0</v>
      </c>
      <c r="I27" s="57">
        <v>0</v>
      </c>
    </row>
    <row r="28" spans="1:9" ht="33.75">
      <c r="A28" s="250"/>
      <c r="B28" s="274"/>
      <c r="C28" s="267"/>
      <c r="D28" s="267"/>
      <c r="E28" s="270"/>
      <c r="F28" s="270"/>
      <c r="G28" s="38" t="s">
        <v>83</v>
      </c>
      <c r="H28" s="57">
        <v>278129</v>
      </c>
      <c r="I28" s="57">
        <v>265041</v>
      </c>
    </row>
    <row r="29" spans="1:9" ht="45">
      <c r="A29" s="266"/>
      <c r="B29" s="273"/>
      <c r="C29" s="268"/>
      <c r="D29" s="268"/>
      <c r="E29" s="271"/>
      <c r="F29" s="271"/>
      <c r="G29" s="39" t="s">
        <v>85</v>
      </c>
      <c r="H29" s="57">
        <v>0</v>
      </c>
      <c r="I29" s="57">
        <v>0</v>
      </c>
    </row>
    <row r="30" spans="1:9" ht="12.75">
      <c r="A30" s="263" t="s">
        <v>37</v>
      </c>
      <c r="B30" s="265" t="s">
        <v>89</v>
      </c>
      <c r="C30" s="234" t="s">
        <v>72</v>
      </c>
      <c r="D30" s="234" t="s">
        <v>42</v>
      </c>
      <c r="E30" s="234">
        <v>720</v>
      </c>
      <c r="F30" s="234">
        <v>72095</v>
      </c>
      <c r="G30" s="35" t="s">
        <v>75</v>
      </c>
      <c r="H30" s="56">
        <f>H31+H35</f>
        <v>887567</v>
      </c>
      <c r="I30" s="58">
        <f>I31+I35</f>
        <v>868367</v>
      </c>
    </row>
    <row r="31" spans="1:9" ht="12.75">
      <c r="A31" s="263"/>
      <c r="B31" s="234"/>
      <c r="C31" s="234"/>
      <c r="D31" s="234"/>
      <c r="E31" s="234"/>
      <c r="F31" s="234"/>
      <c r="G31" s="35" t="s">
        <v>77</v>
      </c>
      <c r="H31" s="56">
        <f>H32+H33+H34</f>
        <v>0</v>
      </c>
      <c r="I31" s="58">
        <f>I32+I33+I34</f>
        <v>0</v>
      </c>
    </row>
    <row r="32" spans="1:9" ht="12.75">
      <c r="A32" s="263"/>
      <c r="B32" s="234"/>
      <c r="C32" s="234"/>
      <c r="D32" s="234"/>
      <c r="E32" s="234"/>
      <c r="F32" s="234"/>
      <c r="G32" s="37" t="s">
        <v>79</v>
      </c>
      <c r="H32" s="57">
        <v>0</v>
      </c>
      <c r="I32" s="59">
        <v>0</v>
      </c>
    </row>
    <row r="33" spans="1:9" ht="22.5">
      <c r="A33" s="263"/>
      <c r="B33" s="234"/>
      <c r="C33" s="234"/>
      <c r="D33" s="234"/>
      <c r="E33" s="234"/>
      <c r="F33" s="234"/>
      <c r="G33" s="38" t="s">
        <v>81</v>
      </c>
      <c r="H33" s="57">
        <v>0</v>
      </c>
      <c r="I33" s="59">
        <v>0</v>
      </c>
    </row>
    <row r="34" spans="1:9" ht="60.75" customHeight="1">
      <c r="A34" s="263"/>
      <c r="B34" s="39" t="s">
        <v>87</v>
      </c>
      <c r="C34" s="234"/>
      <c r="D34" s="234"/>
      <c r="E34" s="234"/>
      <c r="F34" s="234"/>
      <c r="G34" s="38" t="s">
        <v>83</v>
      </c>
      <c r="H34" s="57">
        <v>0</v>
      </c>
      <c r="I34" s="59">
        <v>0</v>
      </c>
    </row>
    <row r="35" spans="1:9" ht="38.25" customHeight="1">
      <c r="A35" s="263"/>
      <c r="B35" s="39" t="s">
        <v>90</v>
      </c>
      <c r="C35" s="234"/>
      <c r="D35" s="234"/>
      <c r="E35" s="234"/>
      <c r="F35" s="234"/>
      <c r="G35" s="35" t="s">
        <v>84</v>
      </c>
      <c r="H35" s="56">
        <f>H36+H37+H38+H39</f>
        <v>887567</v>
      </c>
      <c r="I35" s="58">
        <f>I36+I37+I38+I39</f>
        <v>868367</v>
      </c>
    </row>
    <row r="36" spans="1:9" ht="12.75">
      <c r="A36" s="263"/>
      <c r="B36" s="234" t="s">
        <v>91</v>
      </c>
      <c r="C36" s="234"/>
      <c r="D36" s="234"/>
      <c r="E36" s="234"/>
      <c r="F36" s="234"/>
      <c r="G36" s="38" t="s">
        <v>79</v>
      </c>
      <c r="H36" s="57">
        <v>181286</v>
      </c>
      <c r="I36" s="59">
        <v>178406</v>
      </c>
    </row>
    <row r="37" spans="1:9" ht="22.5">
      <c r="A37" s="263"/>
      <c r="B37" s="234"/>
      <c r="C37" s="234"/>
      <c r="D37" s="234"/>
      <c r="E37" s="234"/>
      <c r="F37" s="234"/>
      <c r="G37" s="38" t="s">
        <v>81</v>
      </c>
      <c r="H37" s="57">
        <v>0</v>
      </c>
      <c r="I37" s="59">
        <v>0</v>
      </c>
    </row>
    <row r="38" spans="1:9" ht="33.75">
      <c r="A38" s="263"/>
      <c r="B38" s="234"/>
      <c r="C38" s="234"/>
      <c r="D38" s="234"/>
      <c r="E38" s="234"/>
      <c r="F38" s="234"/>
      <c r="G38" s="38" t="s">
        <v>83</v>
      </c>
      <c r="H38" s="57">
        <v>706281</v>
      </c>
      <c r="I38" s="59">
        <v>689961</v>
      </c>
    </row>
    <row r="39" spans="1:9" ht="48" customHeight="1">
      <c r="A39" s="263"/>
      <c r="B39" s="234"/>
      <c r="C39" s="234"/>
      <c r="D39" s="234"/>
      <c r="E39" s="234"/>
      <c r="F39" s="234"/>
      <c r="G39" s="39" t="s">
        <v>85</v>
      </c>
      <c r="H39" s="57">
        <v>0</v>
      </c>
      <c r="I39" s="57">
        <v>0</v>
      </c>
    </row>
    <row r="40" spans="1:9" ht="12.75">
      <c r="A40" s="263" t="s">
        <v>36</v>
      </c>
      <c r="B40" s="262" t="s">
        <v>92</v>
      </c>
      <c r="C40" s="239" t="s">
        <v>93</v>
      </c>
      <c r="D40" s="234" t="s">
        <v>94</v>
      </c>
      <c r="E40" s="234">
        <v>852</v>
      </c>
      <c r="F40" s="234">
        <v>85295</v>
      </c>
      <c r="G40" s="35" t="s">
        <v>75</v>
      </c>
      <c r="H40" s="56">
        <f>H41+H45</f>
        <v>3328218</v>
      </c>
      <c r="I40" s="56">
        <f>I41+I45</f>
        <v>18255</v>
      </c>
    </row>
    <row r="41" spans="1:9" ht="12.75">
      <c r="A41" s="264"/>
      <c r="B41" s="262"/>
      <c r="C41" s="239"/>
      <c r="D41" s="234"/>
      <c r="E41" s="234"/>
      <c r="F41" s="234"/>
      <c r="G41" s="35" t="s">
        <v>77</v>
      </c>
      <c r="H41" s="56">
        <f>H42+H43+H44</f>
        <v>3150468</v>
      </c>
      <c r="I41" s="56">
        <f>I42+I43+I44</f>
        <v>18255</v>
      </c>
    </row>
    <row r="42" spans="1:9" ht="12.75">
      <c r="A42" s="264"/>
      <c r="B42" s="262"/>
      <c r="C42" s="239"/>
      <c r="D42" s="234"/>
      <c r="E42" s="234"/>
      <c r="F42" s="234"/>
      <c r="G42" s="37" t="s">
        <v>79</v>
      </c>
      <c r="H42" s="57">
        <v>101563</v>
      </c>
      <c r="I42" s="57"/>
    </row>
    <row r="43" spans="1:9" ht="22.5">
      <c r="A43" s="264"/>
      <c r="B43" s="262"/>
      <c r="C43" s="239"/>
      <c r="D43" s="234"/>
      <c r="E43" s="234"/>
      <c r="F43" s="234"/>
      <c r="G43" s="38" t="s">
        <v>81</v>
      </c>
      <c r="H43" s="57">
        <v>150553</v>
      </c>
      <c r="I43" s="57">
        <v>0</v>
      </c>
    </row>
    <row r="44" spans="1:9" ht="33.75">
      <c r="A44" s="264"/>
      <c r="B44" s="39" t="s">
        <v>95</v>
      </c>
      <c r="C44" s="239"/>
      <c r="D44" s="234"/>
      <c r="E44" s="234"/>
      <c r="F44" s="234"/>
      <c r="G44" s="38" t="s">
        <v>83</v>
      </c>
      <c r="H44" s="57">
        <v>2898352</v>
      </c>
      <c r="I44" s="57">
        <v>18255</v>
      </c>
    </row>
    <row r="45" spans="1:9" ht="17.25" customHeight="1">
      <c r="A45" s="264"/>
      <c r="B45" s="39" t="s">
        <v>96</v>
      </c>
      <c r="C45" s="239"/>
      <c r="D45" s="234"/>
      <c r="E45" s="234"/>
      <c r="F45" s="234"/>
      <c r="G45" s="35" t="s">
        <v>84</v>
      </c>
      <c r="H45" s="56">
        <f>H46+H47+H48+H49</f>
        <v>177750</v>
      </c>
      <c r="I45" s="56">
        <f>I46+I47+I48+I49</f>
        <v>0</v>
      </c>
    </row>
    <row r="46" spans="1:9" ht="33.75" customHeight="1">
      <c r="A46" s="264"/>
      <c r="B46" s="39" t="s">
        <v>97</v>
      </c>
      <c r="C46" s="239"/>
      <c r="D46" s="234"/>
      <c r="E46" s="234"/>
      <c r="F46" s="234"/>
      <c r="G46" s="37" t="s">
        <v>79</v>
      </c>
      <c r="H46" s="57">
        <v>0</v>
      </c>
      <c r="I46" s="57">
        <v>0</v>
      </c>
    </row>
    <row r="47" spans="1:9" ht="22.5">
      <c r="A47" s="264"/>
      <c r="B47" s="234" t="s">
        <v>98</v>
      </c>
      <c r="C47" s="239"/>
      <c r="D47" s="234"/>
      <c r="E47" s="234"/>
      <c r="F47" s="234"/>
      <c r="G47" s="38" t="s">
        <v>81</v>
      </c>
      <c r="H47" s="57">
        <v>8937</v>
      </c>
      <c r="I47" s="57">
        <v>0</v>
      </c>
    </row>
    <row r="48" spans="1:9" ht="33.75">
      <c r="A48" s="264"/>
      <c r="B48" s="234"/>
      <c r="C48" s="239"/>
      <c r="D48" s="234"/>
      <c r="E48" s="234"/>
      <c r="F48" s="234"/>
      <c r="G48" s="38" t="s">
        <v>83</v>
      </c>
      <c r="H48" s="57">
        <v>168813</v>
      </c>
      <c r="I48" s="57">
        <v>0</v>
      </c>
    </row>
    <row r="49" spans="1:9" ht="45">
      <c r="A49" s="264"/>
      <c r="B49" s="234"/>
      <c r="C49" s="239"/>
      <c r="D49" s="234"/>
      <c r="E49" s="234"/>
      <c r="F49" s="234"/>
      <c r="G49" s="39" t="s">
        <v>85</v>
      </c>
      <c r="H49" s="57">
        <v>0</v>
      </c>
      <c r="I49" s="57">
        <v>0</v>
      </c>
    </row>
    <row r="50" spans="1:9" ht="12.75">
      <c r="A50" s="254" t="s">
        <v>35</v>
      </c>
      <c r="B50" s="243" t="s">
        <v>99</v>
      </c>
      <c r="C50" s="215" t="s">
        <v>100</v>
      </c>
      <c r="D50" s="249" t="s">
        <v>101</v>
      </c>
      <c r="E50" s="246">
        <v>801</v>
      </c>
      <c r="F50" s="246">
        <v>80195</v>
      </c>
      <c r="G50" s="35" t="s">
        <v>75</v>
      </c>
      <c r="H50" s="56">
        <f>SUM(H51+H55)</f>
        <v>1485608</v>
      </c>
      <c r="I50" s="56">
        <f>SUM(I51+I55)</f>
        <v>802970</v>
      </c>
    </row>
    <row r="51" spans="1:9" ht="12.75">
      <c r="A51" s="255"/>
      <c r="B51" s="257"/>
      <c r="C51" s="216"/>
      <c r="D51" s="257"/>
      <c r="E51" s="250"/>
      <c r="F51" s="250"/>
      <c r="G51" s="35" t="s">
        <v>77</v>
      </c>
      <c r="H51" s="56">
        <f>SUM(H52:H54)</f>
        <v>1485608</v>
      </c>
      <c r="I51" s="56">
        <f>SUM(I52:I54)</f>
        <v>802970</v>
      </c>
    </row>
    <row r="52" spans="1:9" ht="12.75">
      <c r="A52" s="255"/>
      <c r="B52" s="257"/>
      <c r="C52" s="216"/>
      <c r="D52" s="257"/>
      <c r="E52" s="250"/>
      <c r="F52" s="250"/>
      <c r="G52" s="37" t="s">
        <v>79</v>
      </c>
      <c r="H52" s="57">
        <v>0</v>
      </c>
      <c r="I52" s="57"/>
    </row>
    <row r="53" spans="1:9" ht="47.25" customHeight="1">
      <c r="A53" s="255"/>
      <c r="B53" s="258"/>
      <c r="C53" s="216"/>
      <c r="D53" s="257"/>
      <c r="E53" s="250"/>
      <c r="F53" s="250"/>
      <c r="G53" s="38" t="s">
        <v>81</v>
      </c>
      <c r="H53" s="57">
        <v>222841</v>
      </c>
      <c r="I53" s="57">
        <v>120445</v>
      </c>
    </row>
    <row r="54" spans="1:9" ht="42.75" customHeight="1">
      <c r="A54" s="255"/>
      <c r="B54" s="39" t="s">
        <v>102</v>
      </c>
      <c r="C54" s="216"/>
      <c r="D54" s="257"/>
      <c r="E54" s="250"/>
      <c r="F54" s="250"/>
      <c r="G54" s="38" t="s">
        <v>83</v>
      </c>
      <c r="H54" s="57">
        <v>1262767</v>
      </c>
      <c r="I54" s="57">
        <v>682525</v>
      </c>
    </row>
    <row r="55" spans="1:9" ht="12.75">
      <c r="A55" s="255"/>
      <c r="B55" s="249" t="s">
        <v>103</v>
      </c>
      <c r="C55" s="216"/>
      <c r="D55" s="257"/>
      <c r="E55" s="250"/>
      <c r="F55" s="250"/>
      <c r="G55" s="35" t="s">
        <v>84</v>
      </c>
      <c r="H55" s="56">
        <f>SUM(H56:H59)</f>
        <v>0</v>
      </c>
      <c r="I55" s="56">
        <f>SUM(I56:I59)</f>
        <v>0</v>
      </c>
    </row>
    <row r="56" spans="1:9" ht="12.75">
      <c r="A56" s="255"/>
      <c r="B56" s="257"/>
      <c r="C56" s="216"/>
      <c r="D56" s="257"/>
      <c r="E56" s="250"/>
      <c r="F56" s="250"/>
      <c r="G56" s="37" t="s">
        <v>79</v>
      </c>
      <c r="H56" s="57">
        <v>0</v>
      </c>
      <c r="I56" s="57">
        <v>0</v>
      </c>
    </row>
    <row r="57" spans="1:9" ht="22.5">
      <c r="A57" s="255"/>
      <c r="B57" s="257"/>
      <c r="C57" s="216"/>
      <c r="D57" s="257"/>
      <c r="E57" s="250"/>
      <c r="F57" s="250"/>
      <c r="G57" s="38" t="s">
        <v>81</v>
      </c>
      <c r="H57" s="57">
        <v>0</v>
      </c>
      <c r="I57" s="57">
        <v>0</v>
      </c>
    </row>
    <row r="58" spans="1:9" ht="33.75">
      <c r="A58" s="255"/>
      <c r="B58" s="257"/>
      <c r="C58" s="216"/>
      <c r="D58" s="257"/>
      <c r="E58" s="250"/>
      <c r="F58" s="250"/>
      <c r="G58" s="38" t="s">
        <v>83</v>
      </c>
      <c r="H58" s="57">
        <v>0</v>
      </c>
      <c r="I58" s="57">
        <v>0</v>
      </c>
    </row>
    <row r="59" spans="1:9" ht="45">
      <c r="A59" s="256"/>
      <c r="B59" s="258"/>
      <c r="C59" s="217"/>
      <c r="D59" s="258"/>
      <c r="E59" s="261"/>
      <c r="F59" s="261"/>
      <c r="G59" s="39" t="s">
        <v>85</v>
      </c>
      <c r="H59" s="57">
        <v>0</v>
      </c>
      <c r="I59" s="57">
        <v>0</v>
      </c>
    </row>
    <row r="60" spans="1:9" ht="12.75">
      <c r="A60" s="254" t="s">
        <v>34</v>
      </c>
      <c r="B60" s="243" t="s">
        <v>104</v>
      </c>
      <c r="C60" s="246" t="s">
        <v>105</v>
      </c>
      <c r="D60" s="249" t="s">
        <v>174</v>
      </c>
      <c r="E60" s="246">
        <v>600</v>
      </c>
      <c r="F60" s="246">
        <v>60014</v>
      </c>
      <c r="G60" s="35" t="s">
        <v>75</v>
      </c>
      <c r="H60" s="56">
        <f>SUM(H61+H65)</f>
        <v>6506576</v>
      </c>
      <c r="I60" s="56">
        <f>SUM(I61+I65)</f>
        <v>3564744</v>
      </c>
    </row>
    <row r="61" spans="1:9" ht="12.75">
      <c r="A61" s="255"/>
      <c r="B61" s="257"/>
      <c r="C61" s="259"/>
      <c r="D61" s="257"/>
      <c r="E61" s="250"/>
      <c r="F61" s="250"/>
      <c r="G61" s="35" t="s">
        <v>77</v>
      </c>
      <c r="H61" s="56">
        <f>SUM(H62:H64)</f>
        <v>0</v>
      </c>
      <c r="I61" s="56">
        <f>SUM(I62:I64)</f>
        <v>0</v>
      </c>
    </row>
    <row r="62" spans="1:9" ht="12.75">
      <c r="A62" s="255"/>
      <c r="B62" s="257"/>
      <c r="C62" s="259"/>
      <c r="D62" s="257"/>
      <c r="E62" s="250"/>
      <c r="F62" s="250"/>
      <c r="G62" s="37" t="s">
        <v>79</v>
      </c>
      <c r="H62" s="57">
        <v>0</v>
      </c>
      <c r="I62" s="57"/>
    </row>
    <row r="63" spans="1:9" ht="22.5">
      <c r="A63" s="255"/>
      <c r="B63" s="258"/>
      <c r="C63" s="259"/>
      <c r="D63" s="257"/>
      <c r="E63" s="250"/>
      <c r="F63" s="250"/>
      <c r="G63" s="38" t="s">
        <v>81</v>
      </c>
      <c r="H63" s="57">
        <v>0</v>
      </c>
      <c r="I63" s="57">
        <v>0</v>
      </c>
    </row>
    <row r="64" spans="1:9" ht="33.75">
      <c r="A64" s="255"/>
      <c r="B64" s="262" t="s">
        <v>106</v>
      </c>
      <c r="C64" s="259"/>
      <c r="D64" s="257"/>
      <c r="E64" s="250"/>
      <c r="F64" s="250"/>
      <c r="G64" s="38" t="s">
        <v>83</v>
      </c>
      <c r="H64" s="57">
        <v>0</v>
      </c>
      <c r="I64" s="57"/>
    </row>
    <row r="65" spans="1:9" ht="63.75" customHeight="1">
      <c r="A65" s="255"/>
      <c r="B65" s="262"/>
      <c r="C65" s="259"/>
      <c r="D65" s="257"/>
      <c r="E65" s="250"/>
      <c r="F65" s="250"/>
      <c r="G65" s="35" t="s">
        <v>84</v>
      </c>
      <c r="H65" s="56">
        <f>H66+H68</f>
        <v>6506576</v>
      </c>
      <c r="I65" s="56">
        <f>SUM(I66:I69)</f>
        <v>3564744</v>
      </c>
    </row>
    <row r="66" spans="1:9" ht="12.75" customHeight="1">
      <c r="A66" s="255"/>
      <c r="B66" s="243" t="s">
        <v>175</v>
      </c>
      <c r="C66" s="259"/>
      <c r="D66" s="257"/>
      <c r="E66" s="250"/>
      <c r="F66" s="250"/>
      <c r="G66" s="37" t="s">
        <v>79</v>
      </c>
      <c r="H66" s="57">
        <v>2776372</v>
      </c>
      <c r="I66" s="57">
        <v>1576920</v>
      </c>
    </row>
    <row r="67" spans="1:9" ht="42.75" customHeight="1">
      <c r="A67" s="255"/>
      <c r="B67" s="252"/>
      <c r="C67" s="259"/>
      <c r="D67" s="257"/>
      <c r="E67" s="250"/>
      <c r="F67" s="250"/>
      <c r="G67" s="38" t="s">
        <v>81</v>
      </c>
      <c r="H67" s="57">
        <v>0</v>
      </c>
      <c r="I67" s="57">
        <v>0</v>
      </c>
    </row>
    <row r="68" spans="1:9" ht="33.75">
      <c r="A68" s="255"/>
      <c r="B68" s="252"/>
      <c r="C68" s="259"/>
      <c r="D68" s="257"/>
      <c r="E68" s="250"/>
      <c r="F68" s="250"/>
      <c r="G68" s="38" t="s">
        <v>83</v>
      </c>
      <c r="H68" s="57">
        <v>3730204</v>
      </c>
      <c r="I68" s="57">
        <v>1987824</v>
      </c>
    </row>
    <row r="69" spans="1:9" ht="45">
      <c r="A69" s="256"/>
      <c r="B69" s="253"/>
      <c r="C69" s="260"/>
      <c r="D69" s="258"/>
      <c r="E69" s="261"/>
      <c r="F69" s="261"/>
      <c r="G69" s="39" t="s">
        <v>85</v>
      </c>
      <c r="H69" s="57">
        <v>0</v>
      </c>
      <c r="I69" s="57">
        <v>0</v>
      </c>
    </row>
    <row r="70" spans="1:9" ht="12.75">
      <c r="A70" s="240" t="s">
        <v>33</v>
      </c>
      <c r="B70" s="243" t="s">
        <v>107</v>
      </c>
      <c r="C70" s="246" t="s">
        <v>108</v>
      </c>
      <c r="D70" s="249" t="s">
        <v>44</v>
      </c>
      <c r="E70" s="246">
        <v>852</v>
      </c>
      <c r="F70" s="246">
        <v>85202</v>
      </c>
      <c r="G70" s="35" t="s">
        <v>75</v>
      </c>
      <c r="H70" s="58">
        <f>H71+H75</f>
        <v>4988895</v>
      </c>
      <c r="I70" s="58">
        <f>I71+I75</f>
        <v>4826023</v>
      </c>
    </row>
    <row r="71" spans="1:9" ht="12.75">
      <c r="A71" s="241"/>
      <c r="B71" s="244"/>
      <c r="C71" s="247"/>
      <c r="D71" s="244"/>
      <c r="E71" s="250"/>
      <c r="F71" s="250"/>
      <c r="G71" s="35" t="s">
        <v>77</v>
      </c>
      <c r="H71" s="58">
        <f>H72+H74</f>
        <v>348074</v>
      </c>
      <c r="I71" s="58">
        <f>I72+I74</f>
        <v>265160</v>
      </c>
    </row>
    <row r="72" spans="1:9" ht="12.75">
      <c r="A72" s="241"/>
      <c r="B72" s="244"/>
      <c r="C72" s="247"/>
      <c r="D72" s="244"/>
      <c r="E72" s="250"/>
      <c r="F72" s="250"/>
      <c r="G72" s="37" t="s">
        <v>79</v>
      </c>
      <c r="H72" s="59">
        <v>56340</v>
      </c>
      <c r="I72" s="59">
        <v>39774</v>
      </c>
    </row>
    <row r="73" spans="1:9" ht="22.5">
      <c r="A73" s="241"/>
      <c r="B73" s="245"/>
      <c r="C73" s="247"/>
      <c r="D73" s="244"/>
      <c r="E73" s="250"/>
      <c r="F73" s="250"/>
      <c r="G73" s="38" t="s">
        <v>81</v>
      </c>
      <c r="H73" s="59">
        <v>0</v>
      </c>
      <c r="I73" s="59">
        <f>H73</f>
        <v>0</v>
      </c>
    </row>
    <row r="74" spans="1:9" ht="33.75">
      <c r="A74" s="241"/>
      <c r="B74" s="46" t="s">
        <v>109</v>
      </c>
      <c r="C74" s="247"/>
      <c r="D74" s="244"/>
      <c r="E74" s="250"/>
      <c r="F74" s="250"/>
      <c r="G74" s="38" t="s">
        <v>83</v>
      </c>
      <c r="H74" s="59">
        <v>291734</v>
      </c>
      <c r="I74" s="59">
        <v>225386</v>
      </c>
    </row>
    <row r="75" spans="1:9" ht="18.75" customHeight="1">
      <c r="A75" s="241"/>
      <c r="B75" s="243" t="s">
        <v>110</v>
      </c>
      <c r="C75" s="247"/>
      <c r="D75" s="244"/>
      <c r="E75" s="250"/>
      <c r="F75" s="250"/>
      <c r="G75" s="35" t="s">
        <v>84</v>
      </c>
      <c r="H75" s="58">
        <f>SUM(H76:H79)</f>
        <v>4640821</v>
      </c>
      <c r="I75" s="58">
        <f>SUM(I76:I79)</f>
        <v>4560863</v>
      </c>
    </row>
    <row r="76" spans="1:9" ht="12.75" customHeight="1">
      <c r="A76" s="241"/>
      <c r="B76" s="252"/>
      <c r="C76" s="247"/>
      <c r="D76" s="244"/>
      <c r="E76" s="250"/>
      <c r="F76" s="250"/>
      <c r="G76" s="37" t="s">
        <v>79</v>
      </c>
      <c r="H76" s="59">
        <v>1314565</v>
      </c>
      <c r="I76" s="59">
        <v>1234607</v>
      </c>
    </row>
    <row r="77" spans="1:9" ht="22.5">
      <c r="A77" s="241"/>
      <c r="B77" s="252"/>
      <c r="C77" s="247"/>
      <c r="D77" s="244"/>
      <c r="E77" s="250"/>
      <c r="F77" s="250"/>
      <c r="G77" s="38" t="s">
        <v>81</v>
      </c>
      <c r="H77" s="59">
        <v>0</v>
      </c>
      <c r="I77" s="59">
        <v>0</v>
      </c>
    </row>
    <row r="78" spans="1:9" ht="37.5" customHeight="1">
      <c r="A78" s="241"/>
      <c r="B78" s="252"/>
      <c r="C78" s="247"/>
      <c r="D78" s="244"/>
      <c r="E78" s="250"/>
      <c r="F78" s="250"/>
      <c r="G78" s="38" t="s">
        <v>83</v>
      </c>
      <c r="H78" s="59">
        <v>3326256</v>
      </c>
      <c r="I78" s="59">
        <v>3326256</v>
      </c>
    </row>
    <row r="79" spans="1:9" ht="297" customHeight="1">
      <c r="A79" s="242"/>
      <c r="B79" s="253"/>
      <c r="C79" s="248"/>
      <c r="D79" s="245"/>
      <c r="E79" s="251"/>
      <c r="F79" s="251"/>
      <c r="G79" s="39" t="s">
        <v>85</v>
      </c>
      <c r="H79" s="57">
        <v>0</v>
      </c>
      <c r="I79" s="57">
        <v>0</v>
      </c>
    </row>
    <row r="80" spans="1:9" ht="24.75" customHeight="1">
      <c r="A80" s="208" t="s">
        <v>41</v>
      </c>
      <c r="B80" s="220" t="s">
        <v>104</v>
      </c>
      <c r="C80" s="212" t="s">
        <v>111</v>
      </c>
      <c r="D80" s="215" t="s">
        <v>42</v>
      </c>
      <c r="E80" s="212">
        <v>700</v>
      </c>
      <c r="F80" s="212">
        <v>70005</v>
      </c>
      <c r="G80" s="47" t="s">
        <v>75</v>
      </c>
      <c r="H80" s="58">
        <f>SUM(H81+H85)</f>
        <v>7246966</v>
      </c>
      <c r="I80" s="58">
        <f>SUM(I81+I85)</f>
        <v>2945068</v>
      </c>
    </row>
    <row r="81" spans="1:9" ht="24.75" customHeight="1">
      <c r="A81" s="209"/>
      <c r="B81" s="216"/>
      <c r="C81" s="213"/>
      <c r="D81" s="216"/>
      <c r="E81" s="218"/>
      <c r="F81" s="218"/>
      <c r="G81" s="47" t="s">
        <v>77</v>
      </c>
      <c r="H81" s="58">
        <f>SUM(H82:H84)</f>
        <v>0</v>
      </c>
      <c r="I81" s="58">
        <f>SUM(I82:I84)</f>
        <v>0</v>
      </c>
    </row>
    <row r="82" spans="1:9" ht="24.75" customHeight="1">
      <c r="A82" s="209"/>
      <c r="B82" s="216"/>
      <c r="C82" s="213"/>
      <c r="D82" s="216"/>
      <c r="E82" s="218"/>
      <c r="F82" s="218"/>
      <c r="G82" s="48" t="s">
        <v>79</v>
      </c>
      <c r="H82" s="59">
        <v>0</v>
      </c>
      <c r="I82" s="59">
        <f>H82</f>
        <v>0</v>
      </c>
    </row>
    <row r="83" spans="1:9" ht="24.75" customHeight="1">
      <c r="A83" s="209"/>
      <c r="B83" s="217"/>
      <c r="C83" s="213"/>
      <c r="D83" s="216"/>
      <c r="E83" s="218"/>
      <c r="F83" s="218"/>
      <c r="G83" s="49" t="s">
        <v>81</v>
      </c>
      <c r="H83" s="59">
        <v>0</v>
      </c>
      <c r="I83" s="59">
        <v>0</v>
      </c>
    </row>
    <row r="84" spans="1:9" ht="42.75" customHeight="1">
      <c r="A84" s="209"/>
      <c r="B84" s="220" t="s">
        <v>112</v>
      </c>
      <c r="C84" s="213"/>
      <c r="D84" s="216"/>
      <c r="E84" s="218"/>
      <c r="F84" s="218"/>
      <c r="G84" s="49" t="s">
        <v>83</v>
      </c>
      <c r="H84" s="59">
        <v>0</v>
      </c>
      <c r="I84" s="59">
        <f>H84</f>
        <v>0</v>
      </c>
    </row>
    <row r="85" spans="1:9" ht="25.5" customHeight="1">
      <c r="A85" s="209"/>
      <c r="B85" s="221"/>
      <c r="C85" s="213"/>
      <c r="D85" s="216"/>
      <c r="E85" s="218"/>
      <c r="F85" s="218"/>
      <c r="G85" s="47" t="s">
        <v>84</v>
      </c>
      <c r="H85" s="58">
        <f>H86+H87+H88</f>
        <v>7246966</v>
      </c>
      <c r="I85" s="58">
        <f>SUM(I86:I89)</f>
        <v>2945068</v>
      </c>
    </row>
    <row r="86" spans="1:9" ht="24.75" customHeight="1">
      <c r="A86" s="209"/>
      <c r="B86" s="221" t="s">
        <v>113</v>
      </c>
      <c r="C86" s="213"/>
      <c r="D86" s="216"/>
      <c r="E86" s="218"/>
      <c r="F86" s="218"/>
      <c r="G86" s="48" t="s">
        <v>79</v>
      </c>
      <c r="H86" s="59">
        <v>3226991</v>
      </c>
      <c r="I86" s="59">
        <v>2275101</v>
      </c>
    </row>
    <row r="87" spans="1:9" ht="64.5" customHeight="1">
      <c r="A87" s="209"/>
      <c r="B87" s="221"/>
      <c r="C87" s="213"/>
      <c r="D87" s="216"/>
      <c r="E87" s="218"/>
      <c r="F87" s="218"/>
      <c r="G87" s="49" t="s">
        <v>81</v>
      </c>
      <c r="H87" s="59">
        <v>1199059</v>
      </c>
      <c r="I87" s="59">
        <v>0</v>
      </c>
    </row>
    <row r="88" spans="1:9" ht="25.5" customHeight="1">
      <c r="A88" s="209"/>
      <c r="B88" s="50"/>
      <c r="C88" s="213"/>
      <c r="D88" s="216"/>
      <c r="E88" s="218"/>
      <c r="F88" s="218"/>
      <c r="G88" s="49" t="s">
        <v>83</v>
      </c>
      <c r="H88" s="59">
        <v>2820916</v>
      </c>
      <c r="I88" s="59">
        <v>669967</v>
      </c>
    </row>
    <row r="89" spans="1:9" ht="56.25" customHeight="1">
      <c r="A89" s="210"/>
      <c r="B89" s="51"/>
      <c r="C89" s="214"/>
      <c r="D89" s="217"/>
      <c r="E89" s="219"/>
      <c r="F89" s="219"/>
      <c r="G89" s="52" t="s">
        <v>85</v>
      </c>
      <c r="H89" s="59">
        <v>0</v>
      </c>
      <c r="I89" s="59">
        <v>0</v>
      </c>
    </row>
    <row r="90" spans="1:9" ht="22.5" customHeight="1">
      <c r="A90" s="236" t="s">
        <v>40</v>
      </c>
      <c r="B90" s="211" t="s">
        <v>114</v>
      </c>
      <c r="C90" s="212">
        <v>2014</v>
      </c>
      <c r="D90" s="239" t="s">
        <v>94</v>
      </c>
      <c r="E90" s="239">
        <v>852</v>
      </c>
      <c r="F90" s="212">
        <v>85295</v>
      </c>
      <c r="G90" s="47" t="s">
        <v>75</v>
      </c>
      <c r="H90" s="58">
        <f>H91+H95</f>
        <v>792270</v>
      </c>
      <c r="I90" s="58">
        <f>I91+I95</f>
        <v>792270</v>
      </c>
    </row>
    <row r="91" spans="1:9" ht="22.5" customHeight="1">
      <c r="A91" s="237"/>
      <c r="B91" s="211"/>
      <c r="C91" s="218"/>
      <c r="D91" s="239"/>
      <c r="E91" s="239"/>
      <c r="F91" s="218"/>
      <c r="G91" s="47" t="s">
        <v>77</v>
      </c>
      <c r="H91" s="58">
        <f>H92+H93+H94</f>
        <v>792270</v>
      </c>
      <c r="I91" s="58">
        <f>I92+I93+I94</f>
        <v>792270</v>
      </c>
    </row>
    <row r="92" spans="1:9" ht="22.5" customHeight="1">
      <c r="A92" s="237"/>
      <c r="B92" s="211"/>
      <c r="C92" s="218"/>
      <c r="D92" s="239"/>
      <c r="E92" s="239"/>
      <c r="F92" s="218"/>
      <c r="G92" s="48" t="s">
        <v>79</v>
      </c>
      <c r="H92" s="59">
        <v>68330</v>
      </c>
      <c r="I92" s="59">
        <v>68330</v>
      </c>
    </row>
    <row r="93" spans="1:9" ht="22.5" customHeight="1">
      <c r="A93" s="237"/>
      <c r="B93" s="211"/>
      <c r="C93" s="218"/>
      <c r="D93" s="239"/>
      <c r="E93" s="239"/>
      <c r="F93" s="218"/>
      <c r="G93" s="49" t="s">
        <v>81</v>
      </c>
      <c r="H93" s="59">
        <v>0</v>
      </c>
      <c r="I93" s="59">
        <v>0</v>
      </c>
    </row>
    <row r="94" spans="1:9" ht="36.75" customHeight="1">
      <c r="A94" s="237"/>
      <c r="B94" s="52" t="s">
        <v>115</v>
      </c>
      <c r="C94" s="218"/>
      <c r="D94" s="239"/>
      <c r="E94" s="239"/>
      <c r="F94" s="218"/>
      <c r="G94" s="49" t="s">
        <v>83</v>
      </c>
      <c r="H94" s="59">
        <v>723940</v>
      </c>
      <c r="I94" s="59">
        <v>723940</v>
      </c>
    </row>
    <row r="95" spans="1:9" ht="39.75" customHeight="1">
      <c r="A95" s="237"/>
      <c r="B95" s="52" t="s">
        <v>116</v>
      </c>
      <c r="C95" s="218"/>
      <c r="D95" s="239"/>
      <c r="E95" s="239"/>
      <c r="F95" s="218"/>
      <c r="G95" s="47" t="s">
        <v>84</v>
      </c>
      <c r="H95" s="58">
        <f>H96+H97+H98+H99</f>
        <v>0</v>
      </c>
      <c r="I95" s="58">
        <f>I96+I97+I98+I99</f>
        <v>0</v>
      </c>
    </row>
    <row r="96" spans="1:9" ht="45" customHeight="1">
      <c r="A96" s="237"/>
      <c r="B96" s="52" t="s">
        <v>117</v>
      </c>
      <c r="C96" s="218"/>
      <c r="D96" s="239"/>
      <c r="E96" s="239"/>
      <c r="F96" s="218"/>
      <c r="G96" s="48" t="s">
        <v>79</v>
      </c>
      <c r="H96" s="59">
        <v>0</v>
      </c>
      <c r="I96" s="59">
        <v>0</v>
      </c>
    </row>
    <row r="97" spans="1:9" ht="22.5" customHeight="1">
      <c r="A97" s="237"/>
      <c r="B97" s="239" t="s">
        <v>118</v>
      </c>
      <c r="C97" s="218"/>
      <c r="D97" s="239"/>
      <c r="E97" s="239"/>
      <c r="F97" s="218"/>
      <c r="G97" s="49" t="s">
        <v>81</v>
      </c>
      <c r="H97" s="59">
        <v>0</v>
      </c>
      <c r="I97" s="59">
        <v>0</v>
      </c>
    </row>
    <row r="98" spans="1:9" ht="40.5" customHeight="1">
      <c r="A98" s="237"/>
      <c r="B98" s="239"/>
      <c r="C98" s="218"/>
      <c r="D98" s="239"/>
      <c r="E98" s="239"/>
      <c r="F98" s="218"/>
      <c r="G98" s="49" t="s">
        <v>83</v>
      </c>
      <c r="H98" s="59">
        <v>0</v>
      </c>
      <c r="I98" s="59">
        <v>0</v>
      </c>
    </row>
    <row r="99" spans="1:9" ht="45" customHeight="1">
      <c r="A99" s="237"/>
      <c r="B99" s="239"/>
      <c r="C99" s="238"/>
      <c r="D99" s="239"/>
      <c r="E99" s="239"/>
      <c r="F99" s="238"/>
      <c r="G99" s="52" t="s">
        <v>85</v>
      </c>
      <c r="H99" s="59">
        <v>0</v>
      </c>
      <c r="I99" s="59">
        <v>0</v>
      </c>
    </row>
    <row r="100" spans="1:9" ht="18.75" customHeight="1">
      <c r="A100" s="208" t="s">
        <v>58</v>
      </c>
      <c r="B100" s="211" t="s">
        <v>119</v>
      </c>
      <c r="C100" s="212">
        <v>2014</v>
      </c>
      <c r="D100" s="215" t="s">
        <v>94</v>
      </c>
      <c r="E100" s="212">
        <v>853</v>
      </c>
      <c r="F100" s="212">
        <v>85395</v>
      </c>
      <c r="G100" s="47" t="s">
        <v>75</v>
      </c>
      <c r="H100" s="58">
        <f>SUM(H101+H105)</f>
        <v>724864</v>
      </c>
      <c r="I100" s="58">
        <f>SUM(I101+I105)</f>
        <v>724864</v>
      </c>
    </row>
    <row r="101" spans="1:9" ht="18.75" customHeight="1">
      <c r="A101" s="209"/>
      <c r="B101" s="211"/>
      <c r="C101" s="213"/>
      <c r="D101" s="216"/>
      <c r="E101" s="218"/>
      <c r="F101" s="218"/>
      <c r="G101" s="47" t="s">
        <v>77</v>
      </c>
      <c r="H101" s="58">
        <f>SUM(H102:H104)</f>
        <v>724864</v>
      </c>
      <c r="I101" s="58">
        <f>SUM(I102:I104)</f>
        <v>724864</v>
      </c>
    </row>
    <row r="102" spans="1:9" ht="18.75" customHeight="1">
      <c r="A102" s="209"/>
      <c r="B102" s="211"/>
      <c r="C102" s="213"/>
      <c r="D102" s="216"/>
      <c r="E102" s="218"/>
      <c r="F102" s="218"/>
      <c r="G102" s="48" t="s">
        <v>79</v>
      </c>
      <c r="H102" s="59">
        <v>108731</v>
      </c>
      <c r="I102" s="59">
        <v>108731</v>
      </c>
    </row>
    <row r="103" spans="1:9" ht="26.25" customHeight="1">
      <c r="A103" s="209"/>
      <c r="B103" s="211"/>
      <c r="C103" s="213"/>
      <c r="D103" s="216"/>
      <c r="E103" s="218"/>
      <c r="F103" s="218"/>
      <c r="G103" s="49" t="s">
        <v>81</v>
      </c>
      <c r="H103" s="59">
        <v>0</v>
      </c>
      <c r="I103" s="59">
        <v>0</v>
      </c>
    </row>
    <row r="104" spans="1:9" ht="40.5" customHeight="1">
      <c r="A104" s="209"/>
      <c r="B104" s="211" t="s">
        <v>120</v>
      </c>
      <c r="C104" s="213"/>
      <c r="D104" s="216"/>
      <c r="E104" s="218"/>
      <c r="F104" s="218"/>
      <c r="G104" s="49" t="s">
        <v>83</v>
      </c>
      <c r="H104" s="59">
        <v>616133</v>
      </c>
      <c r="I104" s="59">
        <v>616133</v>
      </c>
    </row>
    <row r="105" spans="1:9" ht="18.75" customHeight="1">
      <c r="A105" s="209"/>
      <c r="B105" s="211"/>
      <c r="C105" s="213"/>
      <c r="D105" s="216"/>
      <c r="E105" s="218"/>
      <c r="F105" s="218"/>
      <c r="G105" s="47" t="s">
        <v>84</v>
      </c>
      <c r="H105" s="58">
        <f>H106+H108</f>
        <v>0</v>
      </c>
      <c r="I105" s="58">
        <f>SUM(I106:I109)</f>
        <v>0</v>
      </c>
    </row>
    <row r="106" spans="1:9" ht="18.75" customHeight="1">
      <c r="A106" s="209"/>
      <c r="B106" s="220" t="s">
        <v>121</v>
      </c>
      <c r="C106" s="213"/>
      <c r="D106" s="216"/>
      <c r="E106" s="218"/>
      <c r="F106" s="218"/>
      <c r="G106" s="48" t="s">
        <v>79</v>
      </c>
      <c r="H106" s="59">
        <v>0</v>
      </c>
      <c r="I106" s="59">
        <v>0</v>
      </c>
    </row>
    <row r="107" spans="1:9" ht="28.5" customHeight="1">
      <c r="A107" s="209"/>
      <c r="B107" s="221"/>
      <c r="C107" s="213"/>
      <c r="D107" s="216"/>
      <c r="E107" s="218"/>
      <c r="F107" s="218"/>
      <c r="G107" s="49" t="s">
        <v>81</v>
      </c>
      <c r="H107" s="59">
        <v>0</v>
      </c>
      <c r="I107" s="59">
        <v>0</v>
      </c>
    </row>
    <row r="108" spans="1:9" ht="38.25" customHeight="1">
      <c r="A108" s="209"/>
      <c r="B108" s="221"/>
      <c r="C108" s="213"/>
      <c r="D108" s="216"/>
      <c r="E108" s="218"/>
      <c r="F108" s="218"/>
      <c r="G108" s="49" t="s">
        <v>83</v>
      </c>
      <c r="H108" s="59">
        <v>0</v>
      </c>
      <c r="I108" s="59">
        <v>0</v>
      </c>
    </row>
    <row r="109" spans="1:9" ht="47.25" customHeight="1">
      <c r="A109" s="210"/>
      <c r="B109" s="222"/>
      <c r="C109" s="214"/>
      <c r="D109" s="217"/>
      <c r="E109" s="219"/>
      <c r="F109" s="219"/>
      <c r="G109" s="52" t="s">
        <v>85</v>
      </c>
      <c r="H109" s="59">
        <v>0</v>
      </c>
      <c r="I109" s="59">
        <v>0</v>
      </c>
    </row>
    <row r="110" spans="1:9" ht="47.25" customHeight="1">
      <c r="A110" s="208" t="s">
        <v>57</v>
      </c>
      <c r="B110" s="211" t="s">
        <v>122</v>
      </c>
      <c r="C110" s="212">
        <v>2014</v>
      </c>
      <c r="D110" s="215" t="s">
        <v>42</v>
      </c>
      <c r="E110" s="212">
        <v>921</v>
      </c>
      <c r="F110" s="212">
        <v>92195</v>
      </c>
      <c r="G110" s="47" t="s">
        <v>75</v>
      </c>
      <c r="H110" s="58">
        <f>SUM(H111+H115)</f>
        <v>28638</v>
      </c>
      <c r="I110" s="58">
        <f>SUM(I111+I115)</f>
        <v>28638</v>
      </c>
    </row>
    <row r="111" spans="1:9" ht="47.25" customHeight="1">
      <c r="A111" s="209"/>
      <c r="B111" s="211"/>
      <c r="C111" s="213"/>
      <c r="D111" s="216"/>
      <c r="E111" s="218"/>
      <c r="F111" s="218"/>
      <c r="G111" s="47" t="s">
        <v>77</v>
      </c>
      <c r="H111" s="58">
        <f>SUM(H112:H114)</f>
        <v>28638</v>
      </c>
      <c r="I111" s="58">
        <f>SUM(I112:I114)</f>
        <v>28638</v>
      </c>
    </row>
    <row r="112" spans="1:9" ht="47.25" customHeight="1">
      <c r="A112" s="209"/>
      <c r="B112" s="211"/>
      <c r="C112" s="213"/>
      <c r="D112" s="216"/>
      <c r="E112" s="218"/>
      <c r="F112" s="218"/>
      <c r="G112" s="48" t="s">
        <v>79</v>
      </c>
      <c r="H112" s="59">
        <v>3641</v>
      </c>
      <c r="I112" s="59">
        <v>3641</v>
      </c>
    </row>
    <row r="113" spans="1:9" ht="47.25" customHeight="1">
      <c r="A113" s="209"/>
      <c r="B113" s="211"/>
      <c r="C113" s="213"/>
      <c r="D113" s="216"/>
      <c r="E113" s="218"/>
      <c r="F113" s="218"/>
      <c r="G113" s="49" t="s">
        <v>81</v>
      </c>
      <c r="H113" s="59">
        <v>0</v>
      </c>
      <c r="I113" s="59">
        <v>0</v>
      </c>
    </row>
    <row r="114" spans="1:9" ht="47.25" customHeight="1">
      <c r="A114" s="209"/>
      <c r="B114" s="211" t="s">
        <v>123</v>
      </c>
      <c r="C114" s="213"/>
      <c r="D114" s="216"/>
      <c r="E114" s="218"/>
      <c r="F114" s="218"/>
      <c r="G114" s="49" t="s">
        <v>83</v>
      </c>
      <c r="H114" s="59">
        <v>24997</v>
      </c>
      <c r="I114" s="59">
        <v>24997</v>
      </c>
    </row>
    <row r="115" spans="1:9" ht="66" customHeight="1">
      <c r="A115" s="209"/>
      <c r="B115" s="211"/>
      <c r="C115" s="213"/>
      <c r="D115" s="216"/>
      <c r="E115" s="218"/>
      <c r="F115" s="218"/>
      <c r="G115" s="47" t="s">
        <v>84</v>
      </c>
      <c r="H115" s="58">
        <f>H116+H118</f>
        <v>0</v>
      </c>
      <c r="I115" s="58">
        <f>SUM(I116:I119)</f>
        <v>0</v>
      </c>
    </row>
    <row r="116" spans="1:9" ht="63" customHeight="1">
      <c r="A116" s="209"/>
      <c r="B116" s="220" t="s">
        <v>195</v>
      </c>
      <c r="C116" s="213"/>
      <c r="D116" s="216"/>
      <c r="E116" s="218"/>
      <c r="F116" s="218"/>
      <c r="G116" s="48" t="s">
        <v>79</v>
      </c>
      <c r="H116" s="59">
        <v>0</v>
      </c>
      <c r="I116" s="59">
        <v>0</v>
      </c>
    </row>
    <row r="117" spans="1:9" ht="47.25" customHeight="1">
      <c r="A117" s="209"/>
      <c r="B117" s="221"/>
      <c r="C117" s="213"/>
      <c r="D117" s="216"/>
      <c r="E117" s="218"/>
      <c r="F117" s="218"/>
      <c r="G117" s="49" t="s">
        <v>81</v>
      </c>
      <c r="H117" s="59">
        <v>0</v>
      </c>
      <c r="I117" s="59">
        <v>0</v>
      </c>
    </row>
    <row r="118" spans="1:9" ht="47.25" customHeight="1">
      <c r="A118" s="209"/>
      <c r="B118" s="221"/>
      <c r="C118" s="213"/>
      <c r="D118" s="216"/>
      <c r="E118" s="218"/>
      <c r="F118" s="218"/>
      <c r="G118" s="49" t="s">
        <v>83</v>
      </c>
      <c r="H118" s="59">
        <v>0</v>
      </c>
      <c r="I118" s="59">
        <v>0</v>
      </c>
    </row>
    <row r="119" spans="1:9" ht="47.25" customHeight="1">
      <c r="A119" s="210"/>
      <c r="B119" s="222"/>
      <c r="C119" s="214"/>
      <c r="D119" s="217"/>
      <c r="E119" s="219"/>
      <c r="F119" s="219"/>
      <c r="G119" s="86" t="s">
        <v>85</v>
      </c>
      <c r="H119" s="59">
        <v>0</v>
      </c>
      <c r="I119" s="59">
        <v>0</v>
      </c>
    </row>
    <row r="120" spans="1:9" ht="33" customHeight="1">
      <c r="A120" s="208" t="s">
        <v>59</v>
      </c>
      <c r="B120" s="211" t="s">
        <v>122</v>
      </c>
      <c r="C120" s="212">
        <v>2014</v>
      </c>
      <c r="D120" s="215" t="s">
        <v>42</v>
      </c>
      <c r="E120" s="212">
        <v>921</v>
      </c>
      <c r="F120" s="212">
        <v>92195</v>
      </c>
      <c r="G120" s="47" t="s">
        <v>75</v>
      </c>
      <c r="H120" s="58">
        <f>SUM(H121+H125)</f>
        <v>8852</v>
      </c>
      <c r="I120" s="58">
        <f>SUM(I121+I125)</f>
        <v>8852</v>
      </c>
    </row>
    <row r="121" spans="1:9" ht="18" customHeight="1">
      <c r="A121" s="209"/>
      <c r="B121" s="211"/>
      <c r="C121" s="213"/>
      <c r="D121" s="216"/>
      <c r="E121" s="218"/>
      <c r="F121" s="218"/>
      <c r="G121" s="47" t="s">
        <v>77</v>
      </c>
      <c r="H121" s="58">
        <f>SUM(H122:H124)</f>
        <v>8852</v>
      </c>
      <c r="I121" s="58">
        <f>SUM(I122:I124)</f>
        <v>8852</v>
      </c>
    </row>
    <row r="122" spans="1:9" ht="15.75" customHeight="1">
      <c r="A122" s="209"/>
      <c r="B122" s="211"/>
      <c r="C122" s="213"/>
      <c r="D122" s="216"/>
      <c r="E122" s="218"/>
      <c r="F122" s="218"/>
      <c r="G122" s="48" t="s">
        <v>79</v>
      </c>
      <c r="H122" s="59">
        <v>63</v>
      </c>
      <c r="I122" s="59">
        <v>63</v>
      </c>
    </row>
    <row r="123" spans="1:9" ht="25.5" customHeight="1">
      <c r="A123" s="209"/>
      <c r="B123" s="211"/>
      <c r="C123" s="213"/>
      <c r="D123" s="216"/>
      <c r="E123" s="218"/>
      <c r="F123" s="218"/>
      <c r="G123" s="49" t="s">
        <v>81</v>
      </c>
      <c r="H123" s="59">
        <v>0</v>
      </c>
      <c r="I123" s="59">
        <v>0</v>
      </c>
    </row>
    <row r="124" spans="1:9" ht="47.25" customHeight="1">
      <c r="A124" s="209"/>
      <c r="B124" s="211" t="s">
        <v>123</v>
      </c>
      <c r="C124" s="213"/>
      <c r="D124" s="216"/>
      <c r="E124" s="218"/>
      <c r="F124" s="218"/>
      <c r="G124" s="49" t="s">
        <v>83</v>
      </c>
      <c r="H124" s="59">
        <v>8789</v>
      </c>
      <c r="I124" s="59">
        <v>8789</v>
      </c>
    </row>
    <row r="125" spans="1:9" ht="60" customHeight="1">
      <c r="A125" s="209"/>
      <c r="B125" s="211"/>
      <c r="C125" s="213"/>
      <c r="D125" s="216"/>
      <c r="E125" s="218"/>
      <c r="F125" s="218"/>
      <c r="G125" s="47" t="s">
        <v>84</v>
      </c>
      <c r="H125" s="58">
        <f>H126+H128</f>
        <v>0</v>
      </c>
      <c r="I125" s="58">
        <f>SUM(I126:I129)</f>
        <v>0</v>
      </c>
    </row>
    <row r="126" spans="1:9" ht="18" customHeight="1">
      <c r="A126" s="209"/>
      <c r="B126" s="220" t="s">
        <v>189</v>
      </c>
      <c r="C126" s="213"/>
      <c r="D126" s="216"/>
      <c r="E126" s="218"/>
      <c r="F126" s="218"/>
      <c r="G126" s="48" t="s">
        <v>79</v>
      </c>
      <c r="H126" s="59">
        <v>0</v>
      </c>
      <c r="I126" s="59">
        <v>0</v>
      </c>
    </row>
    <row r="127" spans="1:9" ht="30" customHeight="1">
      <c r="A127" s="209"/>
      <c r="B127" s="221"/>
      <c r="C127" s="213"/>
      <c r="D127" s="216"/>
      <c r="E127" s="218"/>
      <c r="F127" s="218"/>
      <c r="G127" s="49" t="s">
        <v>81</v>
      </c>
      <c r="H127" s="59">
        <v>0</v>
      </c>
      <c r="I127" s="59">
        <v>0</v>
      </c>
    </row>
    <row r="128" spans="1:9" ht="36" customHeight="1">
      <c r="A128" s="209"/>
      <c r="B128" s="221"/>
      <c r="C128" s="213"/>
      <c r="D128" s="216"/>
      <c r="E128" s="218"/>
      <c r="F128" s="218"/>
      <c r="G128" s="49" t="s">
        <v>83</v>
      </c>
      <c r="H128" s="59">
        <v>0</v>
      </c>
      <c r="I128" s="59">
        <v>0</v>
      </c>
    </row>
    <row r="129" spans="1:9" ht="47.25" customHeight="1">
      <c r="A129" s="210"/>
      <c r="B129" s="222"/>
      <c r="C129" s="214"/>
      <c r="D129" s="217"/>
      <c r="E129" s="219"/>
      <c r="F129" s="219"/>
      <c r="G129" s="86" t="s">
        <v>85</v>
      </c>
      <c r="H129" s="59">
        <v>0</v>
      </c>
      <c r="I129" s="59">
        <v>0</v>
      </c>
    </row>
    <row r="130" spans="1:9" ht="34.5" customHeight="1">
      <c r="A130" s="208" t="s">
        <v>190</v>
      </c>
      <c r="B130" s="211" t="s">
        <v>122</v>
      </c>
      <c r="C130" s="212">
        <v>2014</v>
      </c>
      <c r="D130" s="215" t="s">
        <v>42</v>
      </c>
      <c r="E130" s="212">
        <v>921</v>
      </c>
      <c r="F130" s="212">
        <v>92195</v>
      </c>
      <c r="G130" s="47" t="s">
        <v>75</v>
      </c>
      <c r="H130" s="58">
        <f>SUM(H131+H135)</f>
        <v>11100</v>
      </c>
      <c r="I130" s="58">
        <f>SUM(I131+I135)</f>
        <v>11100</v>
      </c>
    </row>
    <row r="131" spans="1:9" ht="16.5" customHeight="1">
      <c r="A131" s="209"/>
      <c r="B131" s="211"/>
      <c r="C131" s="213"/>
      <c r="D131" s="216"/>
      <c r="E131" s="218"/>
      <c r="F131" s="218"/>
      <c r="G131" s="47" t="s">
        <v>77</v>
      </c>
      <c r="H131" s="58">
        <f>SUM(H132:H134)</f>
        <v>11100</v>
      </c>
      <c r="I131" s="58">
        <f>SUM(I132:I134)</f>
        <v>11100</v>
      </c>
    </row>
    <row r="132" spans="1:9" ht="15.75" customHeight="1">
      <c r="A132" s="209"/>
      <c r="B132" s="211"/>
      <c r="C132" s="213"/>
      <c r="D132" s="216"/>
      <c r="E132" s="218"/>
      <c r="F132" s="218"/>
      <c r="G132" s="48" t="s">
        <v>79</v>
      </c>
      <c r="H132" s="59">
        <v>123</v>
      </c>
      <c r="I132" s="59">
        <v>123</v>
      </c>
    </row>
    <row r="133" spans="1:9" ht="26.25" customHeight="1">
      <c r="A133" s="209"/>
      <c r="B133" s="211"/>
      <c r="C133" s="213"/>
      <c r="D133" s="216"/>
      <c r="E133" s="218"/>
      <c r="F133" s="218"/>
      <c r="G133" s="49" t="s">
        <v>81</v>
      </c>
      <c r="H133" s="59">
        <v>0</v>
      </c>
      <c r="I133" s="59">
        <v>0</v>
      </c>
    </row>
    <row r="134" spans="1:9" ht="47.25" customHeight="1">
      <c r="A134" s="209"/>
      <c r="B134" s="211" t="s">
        <v>123</v>
      </c>
      <c r="C134" s="213"/>
      <c r="D134" s="216"/>
      <c r="E134" s="218"/>
      <c r="F134" s="218"/>
      <c r="G134" s="49" t="s">
        <v>83</v>
      </c>
      <c r="H134" s="59">
        <v>10977</v>
      </c>
      <c r="I134" s="59">
        <v>10977</v>
      </c>
    </row>
    <row r="135" spans="1:9" ht="57" customHeight="1">
      <c r="A135" s="209"/>
      <c r="B135" s="211"/>
      <c r="C135" s="213"/>
      <c r="D135" s="216"/>
      <c r="E135" s="218"/>
      <c r="F135" s="218"/>
      <c r="G135" s="47" t="s">
        <v>84</v>
      </c>
      <c r="H135" s="58">
        <f>H136+H138</f>
        <v>0</v>
      </c>
      <c r="I135" s="58">
        <f>SUM(I136:I139)</f>
        <v>0</v>
      </c>
    </row>
    <row r="136" spans="1:9" ht="47.25" customHeight="1">
      <c r="A136" s="209"/>
      <c r="B136" s="220" t="s">
        <v>192</v>
      </c>
      <c r="C136" s="213"/>
      <c r="D136" s="216"/>
      <c r="E136" s="218"/>
      <c r="F136" s="218"/>
      <c r="G136" s="48" t="s">
        <v>79</v>
      </c>
      <c r="H136" s="59">
        <v>0</v>
      </c>
      <c r="I136" s="59">
        <v>0</v>
      </c>
    </row>
    <row r="137" spans="1:9" ht="24.75" customHeight="1">
      <c r="A137" s="209"/>
      <c r="B137" s="221"/>
      <c r="C137" s="213"/>
      <c r="D137" s="216"/>
      <c r="E137" s="218"/>
      <c r="F137" s="218"/>
      <c r="G137" s="49" t="s">
        <v>81</v>
      </c>
      <c r="H137" s="59">
        <v>0</v>
      </c>
      <c r="I137" s="59">
        <v>0</v>
      </c>
    </row>
    <row r="138" spans="1:9" ht="35.25" customHeight="1">
      <c r="A138" s="209"/>
      <c r="B138" s="221"/>
      <c r="C138" s="213"/>
      <c r="D138" s="216"/>
      <c r="E138" s="218"/>
      <c r="F138" s="218"/>
      <c r="G138" s="49" t="s">
        <v>83</v>
      </c>
      <c r="H138" s="59">
        <v>0</v>
      </c>
      <c r="I138" s="59">
        <v>0</v>
      </c>
    </row>
    <row r="139" spans="1:9" ht="47.25" customHeight="1">
      <c r="A139" s="210"/>
      <c r="B139" s="222"/>
      <c r="C139" s="214"/>
      <c r="D139" s="217"/>
      <c r="E139" s="219"/>
      <c r="F139" s="219"/>
      <c r="G139" s="86" t="s">
        <v>85</v>
      </c>
      <c r="H139" s="59">
        <v>0</v>
      </c>
      <c r="I139" s="59">
        <v>0</v>
      </c>
    </row>
    <row r="140" spans="1:9" ht="38.25" customHeight="1">
      <c r="A140" s="208" t="s">
        <v>191</v>
      </c>
      <c r="B140" s="211" t="s">
        <v>130</v>
      </c>
      <c r="C140" s="212" t="s">
        <v>127</v>
      </c>
      <c r="D140" s="215" t="s">
        <v>42</v>
      </c>
      <c r="E140" s="212">
        <v>630</v>
      </c>
      <c r="F140" s="212">
        <v>63095</v>
      </c>
      <c r="G140" s="47" t="s">
        <v>75</v>
      </c>
      <c r="H140" s="58">
        <f>SUM(H141+H145)</f>
        <v>212339</v>
      </c>
      <c r="I140" s="58">
        <v>1000</v>
      </c>
    </row>
    <row r="141" spans="1:9" ht="38.25" customHeight="1">
      <c r="A141" s="209"/>
      <c r="B141" s="211"/>
      <c r="C141" s="213"/>
      <c r="D141" s="216"/>
      <c r="E141" s="218"/>
      <c r="F141" s="218"/>
      <c r="G141" s="47" t="s">
        <v>77</v>
      </c>
      <c r="H141" s="58">
        <v>0</v>
      </c>
      <c r="I141" s="58">
        <v>0</v>
      </c>
    </row>
    <row r="142" spans="1:9" ht="38.25" customHeight="1">
      <c r="A142" s="209"/>
      <c r="B142" s="211"/>
      <c r="C142" s="213"/>
      <c r="D142" s="216"/>
      <c r="E142" s="218"/>
      <c r="F142" s="218"/>
      <c r="G142" s="48" t="s">
        <v>79</v>
      </c>
      <c r="H142" s="59">
        <v>0</v>
      </c>
      <c r="I142" s="59">
        <v>0</v>
      </c>
    </row>
    <row r="143" spans="1:9" ht="38.25" customHeight="1">
      <c r="A143" s="209"/>
      <c r="B143" s="211"/>
      <c r="C143" s="213"/>
      <c r="D143" s="216"/>
      <c r="E143" s="218"/>
      <c r="F143" s="218"/>
      <c r="G143" s="49" t="s">
        <v>81</v>
      </c>
      <c r="H143" s="59">
        <v>0</v>
      </c>
      <c r="I143" s="59">
        <v>0</v>
      </c>
    </row>
    <row r="144" spans="1:9" ht="38.25" customHeight="1">
      <c r="A144" s="209"/>
      <c r="B144" s="211" t="s">
        <v>129</v>
      </c>
      <c r="C144" s="213"/>
      <c r="D144" s="216"/>
      <c r="E144" s="218"/>
      <c r="F144" s="218"/>
      <c r="G144" s="49" t="s">
        <v>83</v>
      </c>
      <c r="H144" s="59">
        <v>0</v>
      </c>
      <c r="I144" s="59">
        <v>0</v>
      </c>
    </row>
    <row r="145" spans="1:9" ht="38.25" customHeight="1">
      <c r="A145" s="209"/>
      <c r="B145" s="211"/>
      <c r="C145" s="213"/>
      <c r="D145" s="216"/>
      <c r="E145" s="218"/>
      <c r="F145" s="218"/>
      <c r="G145" s="47" t="s">
        <v>84</v>
      </c>
      <c r="H145" s="58">
        <f>H146+H148</f>
        <v>212339</v>
      </c>
      <c r="I145" s="58">
        <f>SUM(I146:I149)</f>
        <v>1000</v>
      </c>
    </row>
    <row r="146" spans="1:9" ht="29.25" customHeight="1">
      <c r="A146" s="209"/>
      <c r="B146" s="220" t="s">
        <v>128</v>
      </c>
      <c r="C146" s="213"/>
      <c r="D146" s="216"/>
      <c r="E146" s="218"/>
      <c r="F146" s="218"/>
      <c r="G146" s="48" t="s">
        <v>79</v>
      </c>
      <c r="H146" s="59">
        <v>0</v>
      </c>
      <c r="I146" s="59">
        <v>0</v>
      </c>
    </row>
    <row r="147" spans="1:9" ht="27" customHeight="1">
      <c r="A147" s="209"/>
      <c r="B147" s="221"/>
      <c r="C147" s="213"/>
      <c r="D147" s="216"/>
      <c r="E147" s="218"/>
      <c r="F147" s="218"/>
      <c r="G147" s="49" t="s">
        <v>81</v>
      </c>
      <c r="H147" s="59">
        <v>0</v>
      </c>
      <c r="I147" s="59">
        <v>0</v>
      </c>
    </row>
    <row r="148" spans="1:9" ht="39.75" customHeight="1">
      <c r="A148" s="209"/>
      <c r="B148" s="221"/>
      <c r="C148" s="213"/>
      <c r="D148" s="216"/>
      <c r="E148" s="218"/>
      <c r="F148" s="218"/>
      <c r="G148" s="49" t="s">
        <v>83</v>
      </c>
      <c r="H148" s="59">
        <v>212339</v>
      </c>
      <c r="I148" s="59">
        <v>1000</v>
      </c>
    </row>
    <row r="149" spans="1:9" ht="55.5" customHeight="1">
      <c r="A149" s="210"/>
      <c r="B149" s="222"/>
      <c r="C149" s="214"/>
      <c r="D149" s="217"/>
      <c r="E149" s="219"/>
      <c r="F149" s="219"/>
      <c r="G149" s="52" t="s">
        <v>85</v>
      </c>
      <c r="H149" s="59">
        <v>0</v>
      </c>
      <c r="I149" s="59">
        <v>0</v>
      </c>
    </row>
    <row r="150" spans="1:9" ht="19.5" customHeight="1">
      <c r="A150" s="34"/>
      <c r="B150" s="35" t="s">
        <v>124</v>
      </c>
      <c r="C150" s="229"/>
      <c r="D150" s="230"/>
      <c r="E150" s="230"/>
      <c r="F150" s="230"/>
      <c r="G150" s="231"/>
      <c r="H150" s="58">
        <f>H151+H157</f>
        <v>34629276</v>
      </c>
      <c r="I150" s="58">
        <f>I151+I157</f>
        <v>20592808</v>
      </c>
    </row>
    <row r="151" spans="1:9" ht="21.75" customHeight="1">
      <c r="A151" s="36"/>
      <c r="B151" s="35" t="s">
        <v>77</v>
      </c>
      <c r="C151" s="229"/>
      <c r="D151" s="230"/>
      <c r="E151" s="230"/>
      <c r="F151" s="230"/>
      <c r="G151" s="231"/>
      <c r="H151" s="58">
        <f>H51+H41+H31+H21+H11+H61+H71+H81+H91+H101+H141+H111+H121+H131</f>
        <v>8941202</v>
      </c>
      <c r="I151" s="58">
        <f>I51+I41+I31+I21+I11+I61+I71+I81+I91+I101+I141+I111+I121+I131</f>
        <v>2652109</v>
      </c>
    </row>
    <row r="152" spans="1:9" ht="18" customHeight="1">
      <c r="A152" s="36"/>
      <c r="B152" s="37" t="s">
        <v>79</v>
      </c>
      <c r="C152" s="226"/>
      <c r="D152" s="227"/>
      <c r="E152" s="227"/>
      <c r="F152" s="227"/>
      <c r="G152" s="228"/>
      <c r="H152" s="59">
        <f>H52+H42+H32+H22+H12+H62+H72+H82+H92+H102+H142+H112+H122+H132</f>
        <v>338791</v>
      </c>
      <c r="I152" s="59">
        <f>I52+I42+I32+I22+I12+I62+I72+I82+I92+I102+I112+I122+I132</f>
        <v>220662</v>
      </c>
    </row>
    <row r="153" spans="1:9" ht="19.5" customHeight="1">
      <c r="A153" s="36"/>
      <c r="B153" s="37" t="s">
        <v>81</v>
      </c>
      <c r="C153" s="226"/>
      <c r="D153" s="227"/>
      <c r="E153" s="227"/>
      <c r="F153" s="227"/>
      <c r="G153" s="228"/>
      <c r="H153" s="59">
        <f>H53+H43+H33+H23+H13+H73+H63+H83+H93+H103+H143</f>
        <v>971226</v>
      </c>
      <c r="I153" s="59">
        <f>I53+I43+I33+I23+I13+I73+I63+I83+I93+I103+I143</f>
        <v>120445</v>
      </c>
    </row>
    <row r="154" spans="1:9" ht="32.25" customHeight="1">
      <c r="A154" s="36"/>
      <c r="B154" s="38" t="s">
        <v>83</v>
      </c>
      <c r="C154" s="226"/>
      <c r="D154" s="227"/>
      <c r="E154" s="227"/>
      <c r="F154" s="227"/>
      <c r="G154" s="228"/>
      <c r="H154" s="59">
        <f>H54+H44+H34+H24+H14+H64+H74+H84+H94+H104+H144+H114+H124+H134</f>
        <v>7631185</v>
      </c>
      <c r="I154" s="59">
        <f>I54+I44+I34+I24+I14+I64+I74+I84+I94+I104+I144+I114+I124+I134</f>
        <v>2311002</v>
      </c>
    </row>
    <row r="155" spans="1:9" ht="32.25" customHeight="1">
      <c r="A155" s="36"/>
      <c r="B155" s="39" t="s">
        <v>85</v>
      </c>
      <c r="C155" s="226"/>
      <c r="D155" s="227"/>
      <c r="E155" s="227"/>
      <c r="F155" s="227"/>
      <c r="G155" s="228"/>
      <c r="H155" s="57">
        <v>0</v>
      </c>
      <c r="I155" s="57">
        <v>0</v>
      </c>
    </row>
    <row r="156" spans="1:9" ht="12.75">
      <c r="A156" s="36"/>
      <c r="B156" s="40"/>
      <c r="C156" s="226"/>
      <c r="D156" s="227"/>
      <c r="E156" s="227"/>
      <c r="F156" s="227"/>
      <c r="G156" s="228"/>
      <c r="H156" s="57"/>
      <c r="I156" s="57"/>
    </row>
    <row r="157" spans="1:9" ht="16.5" customHeight="1">
      <c r="A157" s="36"/>
      <c r="B157" s="41" t="s">
        <v>84</v>
      </c>
      <c r="C157" s="229"/>
      <c r="D157" s="230"/>
      <c r="E157" s="230"/>
      <c r="F157" s="230"/>
      <c r="G157" s="231"/>
      <c r="H157" s="56">
        <f>H55+H45+H35+H25+H15+H65+H75+H85+H95+H105+H145</f>
        <v>25688074</v>
      </c>
      <c r="I157" s="56">
        <f>I55+I45+I35+I25+I15+I65+I75+I85+I95+I105+I145</f>
        <v>17940699</v>
      </c>
    </row>
    <row r="158" spans="1:9" ht="18.75" customHeight="1">
      <c r="A158" s="36"/>
      <c r="B158" s="42" t="s">
        <v>79</v>
      </c>
      <c r="C158" s="226"/>
      <c r="D158" s="227"/>
      <c r="E158" s="227"/>
      <c r="F158" s="227"/>
      <c r="G158" s="228"/>
      <c r="H158" s="57">
        <f>H56+H46+H36+H26+H16+H66+H76+H86+H96+H106+H146</f>
        <v>7558140</v>
      </c>
      <c r="I158" s="57">
        <f>I56+I46+I36+I26+I16+I66+I76+I86+I96+I106+I146</f>
        <v>5321650</v>
      </c>
    </row>
    <row r="159" spans="1:9" ht="20.25" customHeight="1">
      <c r="A159" s="36"/>
      <c r="B159" s="42" t="s">
        <v>81</v>
      </c>
      <c r="C159" s="226"/>
      <c r="D159" s="232"/>
      <c r="E159" s="232"/>
      <c r="F159" s="232"/>
      <c r="G159" s="233"/>
      <c r="H159" s="57">
        <f>H57+H47+H37+H27+H17+H77+H67+H87+H97+H107+H147</f>
        <v>3627996</v>
      </c>
      <c r="I159" s="57">
        <f>I57+I47+I37+I27+I17+I77+I67+I87+I97+I107+I147</f>
        <v>2420000</v>
      </c>
    </row>
    <row r="160" spans="1:9" ht="32.25" customHeight="1">
      <c r="A160" s="36"/>
      <c r="B160" s="43" t="s">
        <v>83</v>
      </c>
      <c r="C160" s="226"/>
      <c r="D160" s="232"/>
      <c r="E160" s="232"/>
      <c r="F160" s="232"/>
      <c r="G160" s="233"/>
      <c r="H160" s="57">
        <f>H58+H48+H38+H28+H18+H68+H78+H88+H98+H108+H148</f>
        <v>14501938</v>
      </c>
      <c r="I160" s="57">
        <f>I58+I48+I38+I28+I18+I68+I78+I88+I98+I108+I148</f>
        <v>10199049</v>
      </c>
    </row>
    <row r="161" spans="1:9" ht="33" customHeight="1">
      <c r="A161" s="36"/>
      <c r="B161" s="40" t="s">
        <v>85</v>
      </c>
      <c r="C161" s="234"/>
      <c r="D161" s="235"/>
      <c r="E161" s="235"/>
      <c r="F161" s="235"/>
      <c r="G161" s="235"/>
      <c r="H161" s="57">
        <f>H59+H49+H39+H29+H19</f>
        <v>0</v>
      </c>
      <c r="I161" s="57">
        <f>I59+I49+I39+I29+I19</f>
        <v>0</v>
      </c>
    </row>
    <row r="162" spans="1:9" ht="12.75">
      <c r="A162" s="53"/>
      <c r="B162" s="53"/>
      <c r="C162" s="53"/>
      <c r="D162" s="53"/>
      <c r="E162" s="53"/>
      <c r="F162" s="53"/>
      <c r="G162" s="53"/>
      <c r="H162" s="53"/>
      <c r="I162" s="53"/>
    </row>
    <row r="163" spans="1:9" ht="12.75" customHeight="1" hidden="1">
      <c r="A163" s="6"/>
      <c r="B163" s="223"/>
      <c r="C163" s="223"/>
      <c r="D163" s="223"/>
      <c r="E163" s="223"/>
      <c r="F163" s="223"/>
      <c r="G163" s="223"/>
      <c r="H163" s="223"/>
      <c r="I163" s="223"/>
    </row>
    <row r="164" spans="1:9" ht="8.25" customHeight="1">
      <c r="A164" s="224" t="s">
        <v>125</v>
      </c>
      <c r="B164" s="225" t="s">
        <v>126</v>
      </c>
      <c r="C164" s="225"/>
      <c r="D164" s="225"/>
      <c r="E164" s="225"/>
      <c r="F164" s="225"/>
      <c r="G164" s="225"/>
      <c r="H164" s="225"/>
      <c r="I164" s="225"/>
    </row>
    <row r="165" spans="1:9" ht="36.75" customHeight="1">
      <c r="A165" s="224"/>
      <c r="B165" s="225"/>
      <c r="C165" s="225"/>
      <c r="D165" s="225"/>
      <c r="E165" s="225"/>
      <c r="F165" s="225"/>
      <c r="G165" s="225"/>
      <c r="H165" s="225"/>
      <c r="I165" s="225"/>
    </row>
    <row r="166" spans="1:9" ht="12.75" hidden="1">
      <c r="A166" s="224"/>
      <c r="B166" s="225"/>
      <c r="C166" s="225"/>
      <c r="D166" s="225"/>
      <c r="E166" s="225"/>
      <c r="F166" s="225"/>
      <c r="G166" s="225"/>
      <c r="H166" s="225"/>
      <c r="I166" s="225"/>
    </row>
  </sheetData>
  <sheetProtection/>
  <mergeCells count="129">
    <mergeCell ref="G2:I2"/>
    <mergeCell ref="A3:I5"/>
    <mergeCell ref="A7:A8"/>
    <mergeCell ref="B7:B8"/>
    <mergeCell ref="C7:C8"/>
    <mergeCell ref="D7:D8"/>
    <mergeCell ref="E7:E8"/>
    <mergeCell ref="F7:F8"/>
    <mergeCell ref="G7:H7"/>
    <mergeCell ref="I7:I8"/>
    <mergeCell ref="A10:A19"/>
    <mergeCell ref="C10:C19"/>
    <mergeCell ref="D10:D19"/>
    <mergeCell ref="E10:E19"/>
    <mergeCell ref="F10:F19"/>
    <mergeCell ref="B14:B19"/>
    <mergeCell ref="A20:A29"/>
    <mergeCell ref="C20:C29"/>
    <mergeCell ref="D20:D29"/>
    <mergeCell ref="E20:E29"/>
    <mergeCell ref="F20:F29"/>
    <mergeCell ref="B21:B22"/>
    <mergeCell ref="B23:B29"/>
    <mergeCell ref="A30:A39"/>
    <mergeCell ref="B30:B33"/>
    <mergeCell ref="C30:C39"/>
    <mergeCell ref="D30:D39"/>
    <mergeCell ref="E30:E39"/>
    <mergeCell ref="F30:F39"/>
    <mergeCell ref="B36:B39"/>
    <mergeCell ref="A40:A49"/>
    <mergeCell ref="B40:B43"/>
    <mergeCell ref="C40:C49"/>
    <mergeCell ref="D40:D49"/>
    <mergeCell ref="E40:E49"/>
    <mergeCell ref="F40:F49"/>
    <mergeCell ref="B47:B49"/>
    <mergeCell ref="A50:A59"/>
    <mergeCell ref="B50:B53"/>
    <mergeCell ref="C50:C59"/>
    <mergeCell ref="D50:D59"/>
    <mergeCell ref="E50:E59"/>
    <mergeCell ref="F50:F59"/>
    <mergeCell ref="B55:B59"/>
    <mergeCell ref="A60:A69"/>
    <mergeCell ref="B60:B63"/>
    <mergeCell ref="C60:C69"/>
    <mergeCell ref="D60:D69"/>
    <mergeCell ref="E60:E69"/>
    <mergeCell ref="F60:F69"/>
    <mergeCell ref="B64:B65"/>
    <mergeCell ref="B66:B69"/>
    <mergeCell ref="A70:A79"/>
    <mergeCell ref="B70:B73"/>
    <mergeCell ref="C70:C79"/>
    <mergeCell ref="D70:D79"/>
    <mergeCell ref="E70:E79"/>
    <mergeCell ref="F70:F79"/>
    <mergeCell ref="B75:B79"/>
    <mergeCell ref="A80:A89"/>
    <mergeCell ref="B80:B83"/>
    <mergeCell ref="C80:C89"/>
    <mergeCell ref="D80:D89"/>
    <mergeCell ref="E80:E89"/>
    <mergeCell ref="F80:F89"/>
    <mergeCell ref="B84:B85"/>
    <mergeCell ref="B86:B87"/>
    <mergeCell ref="A90:A99"/>
    <mergeCell ref="B90:B93"/>
    <mergeCell ref="C90:C99"/>
    <mergeCell ref="D90:D99"/>
    <mergeCell ref="E90:E99"/>
    <mergeCell ref="F90:F99"/>
    <mergeCell ref="B97:B99"/>
    <mergeCell ref="A100:A109"/>
    <mergeCell ref="B100:B103"/>
    <mergeCell ref="C100:C109"/>
    <mergeCell ref="D100:D109"/>
    <mergeCell ref="E100:E109"/>
    <mergeCell ref="F100:F109"/>
    <mergeCell ref="B104:B105"/>
    <mergeCell ref="B106:B109"/>
    <mergeCell ref="A110:A119"/>
    <mergeCell ref="B110:B113"/>
    <mergeCell ref="C110:C119"/>
    <mergeCell ref="D110:D119"/>
    <mergeCell ref="E110:E119"/>
    <mergeCell ref="F110:F119"/>
    <mergeCell ref="B114:B115"/>
    <mergeCell ref="B116:B119"/>
    <mergeCell ref="A140:A149"/>
    <mergeCell ref="B140:B143"/>
    <mergeCell ref="C140:C149"/>
    <mergeCell ref="D140:D149"/>
    <mergeCell ref="E140:E149"/>
    <mergeCell ref="F140:F149"/>
    <mergeCell ref="B144:B145"/>
    <mergeCell ref="B146:B149"/>
    <mergeCell ref="C150:G150"/>
    <mergeCell ref="C151:G151"/>
    <mergeCell ref="C152:G152"/>
    <mergeCell ref="C153:G153"/>
    <mergeCell ref="C154:G154"/>
    <mergeCell ref="C155:G155"/>
    <mergeCell ref="B163:I163"/>
    <mergeCell ref="A164:A166"/>
    <mergeCell ref="B164:I166"/>
    <mergeCell ref="C156:G156"/>
    <mergeCell ref="C157:G157"/>
    <mergeCell ref="C158:G158"/>
    <mergeCell ref="C159:G159"/>
    <mergeCell ref="C160:G160"/>
    <mergeCell ref="C161:G161"/>
    <mergeCell ref="A120:A129"/>
    <mergeCell ref="B120:B123"/>
    <mergeCell ref="C120:C129"/>
    <mergeCell ref="D120:D129"/>
    <mergeCell ref="E120:E129"/>
    <mergeCell ref="F120:F129"/>
    <mergeCell ref="B124:B125"/>
    <mergeCell ref="B126:B129"/>
    <mergeCell ref="A130:A139"/>
    <mergeCell ref="B130:B133"/>
    <mergeCell ref="C130:C139"/>
    <mergeCell ref="D130:D139"/>
    <mergeCell ref="E130:E139"/>
    <mergeCell ref="F130:F139"/>
    <mergeCell ref="B134:B135"/>
    <mergeCell ref="B136:B1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P5" sqref="P5"/>
    </sheetView>
  </sheetViews>
  <sheetFormatPr defaultColWidth="9.33203125" defaultRowHeight="12.75"/>
  <cols>
    <col min="1" max="2" width="9.33203125" style="61" customWidth="1"/>
    <col min="3" max="3" width="13.16015625" style="61" customWidth="1"/>
    <col min="4" max="4" width="24.5" style="61" customWidth="1"/>
    <col min="5" max="5" width="27" style="61" customWidth="1"/>
    <col min="6" max="6" width="18.5" style="61" customWidth="1"/>
    <col min="7" max="16384" width="9.33203125" style="61" customWidth="1"/>
  </cols>
  <sheetData>
    <row r="1" spans="5:8" ht="35.25" customHeight="1">
      <c r="E1" s="288" t="s">
        <v>254</v>
      </c>
      <c r="F1" s="288"/>
      <c r="G1" s="77"/>
      <c r="H1" s="77"/>
    </row>
    <row r="4" spans="1:6" ht="18">
      <c r="A4" s="281" t="s">
        <v>188</v>
      </c>
      <c r="B4" s="281"/>
      <c r="C4" s="281"/>
      <c r="D4" s="281"/>
      <c r="E4" s="281"/>
      <c r="F4" s="281"/>
    </row>
    <row r="5" spans="1:6" ht="12.75">
      <c r="A5" s="76"/>
      <c r="B5" s="76"/>
      <c r="C5" s="76"/>
      <c r="D5" s="75"/>
      <c r="E5" s="75"/>
      <c r="F5" s="74" t="s">
        <v>135</v>
      </c>
    </row>
    <row r="6" spans="1:6" ht="51" customHeight="1">
      <c r="A6" s="73" t="s">
        <v>136</v>
      </c>
      <c r="B6" s="73" t="s">
        <v>0</v>
      </c>
      <c r="C6" s="73" t="s">
        <v>1</v>
      </c>
      <c r="D6" s="72" t="s">
        <v>187</v>
      </c>
      <c r="E6" s="73" t="s">
        <v>186</v>
      </c>
      <c r="F6" s="72" t="s">
        <v>185</v>
      </c>
    </row>
    <row r="7" spans="1:6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ht="15.75" customHeight="1">
      <c r="A8" s="282" t="s">
        <v>184</v>
      </c>
      <c r="B8" s="283"/>
      <c r="C8" s="283"/>
      <c r="D8" s="283"/>
      <c r="E8" s="284"/>
      <c r="F8" s="69">
        <f>SUM(F9:F10)</f>
        <v>137520</v>
      </c>
    </row>
    <row r="9" spans="1:6" ht="57" customHeight="1">
      <c r="A9" s="66" t="s">
        <v>39</v>
      </c>
      <c r="B9" s="66">
        <v>853</v>
      </c>
      <c r="C9" s="66">
        <v>85311</v>
      </c>
      <c r="D9" s="65" t="s">
        <v>183</v>
      </c>
      <c r="E9" s="65" t="s">
        <v>181</v>
      </c>
      <c r="F9" s="64">
        <v>19728</v>
      </c>
    </row>
    <row r="10" spans="1:6" ht="56.25" customHeight="1">
      <c r="A10" s="71" t="s">
        <v>38</v>
      </c>
      <c r="B10" s="71">
        <v>853</v>
      </c>
      <c r="C10" s="71">
        <v>85311</v>
      </c>
      <c r="D10" s="70" t="s">
        <v>182</v>
      </c>
      <c r="E10" s="65" t="s">
        <v>181</v>
      </c>
      <c r="F10" s="64">
        <v>117792</v>
      </c>
    </row>
    <row r="11" spans="1:6" ht="12.75">
      <c r="A11" s="282" t="s">
        <v>180</v>
      </c>
      <c r="B11" s="283"/>
      <c r="C11" s="283"/>
      <c r="D11" s="283"/>
      <c r="E11" s="284"/>
      <c r="F11" s="69">
        <f>SUM(F12:F14)</f>
        <v>1436000</v>
      </c>
    </row>
    <row r="12" spans="1:6" ht="34.5" customHeight="1">
      <c r="A12" s="68" t="s">
        <v>39</v>
      </c>
      <c r="B12" s="68">
        <v>754</v>
      </c>
      <c r="C12" s="68">
        <v>75495</v>
      </c>
      <c r="D12" s="67" t="s">
        <v>179</v>
      </c>
      <c r="E12" s="65" t="s">
        <v>178</v>
      </c>
      <c r="F12" s="64">
        <v>10000</v>
      </c>
    </row>
    <row r="13" spans="1:6" ht="30.75" customHeight="1">
      <c r="A13" s="66" t="s">
        <v>38</v>
      </c>
      <c r="B13" s="66">
        <v>801</v>
      </c>
      <c r="C13" s="66">
        <v>80120</v>
      </c>
      <c r="D13" s="65" t="s">
        <v>177</v>
      </c>
      <c r="E13" s="65" t="s">
        <v>176</v>
      </c>
      <c r="F13" s="64">
        <v>210000</v>
      </c>
    </row>
    <row r="14" spans="1:6" ht="31.5" customHeight="1">
      <c r="A14" s="66" t="s">
        <v>37</v>
      </c>
      <c r="B14" s="66">
        <v>801</v>
      </c>
      <c r="C14" s="66">
        <v>80130</v>
      </c>
      <c r="D14" s="65" t="s">
        <v>177</v>
      </c>
      <c r="E14" s="65" t="s">
        <v>176</v>
      </c>
      <c r="F14" s="64">
        <v>1216000</v>
      </c>
    </row>
    <row r="15" spans="1:6" ht="12.75">
      <c r="A15" s="285" t="s">
        <v>166</v>
      </c>
      <c r="B15" s="286"/>
      <c r="C15" s="286"/>
      <c r="D15" s="287"/>
      <c r="E15" s="63"/>
      <c r="F15" s="62">
        <f>F8+F11</f>
        <v>1573520</v>
      </c>
    </row>
  </sheetData>
  <sheetProtection/>
  <mergeCells count="5">
    <mergeCell ref="A4:F4"/>
    <mergeCell ref="A8:E8"/>
    <mergeCell ref="A11:E11"/>
    <mergeCell ref="A15:D15"/>
    <mergeCell ref="E1:F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F13"/>
  <sheetViews>
    <sheetView tabSelected="1" workbookViewId="0" topLeftCell="A1">
      <selection activeCell="J6" sqref="J6"/>
    </sheetView>
  </sheetViews>
  <sheetFormatPr defaultColWidth="9.33203125" defaultRowHeight="12.75"/>
  <cols>
    <col min="1" max="1" width="5.5" style="61" customWidth="1"/>
    <col min="2" max="2" width="9.33203125" style="61" customWidth="1"/>
    <col min="3" max="3" width="12.33203125" style="61" customWidth="1"/>
    <col min="4" max="4" width="27" style="61" customWidth="1"/>
    <col min="5" max="5" width="28.33203125" style="61" customWidth="1"/>
    <col min="6" max="6" width="17.16015625" style="61" customWidth="1"/>
    <col min="7" max="16384" width="9.33203125" style="61" customWidth="1"/>
  </cols>
  <sheetData>
    <row r="2" spans="1:6" ht="18">
      <c r="A2" s="281" t="s">
        <v>247</v>
      </c>
      <c r="B2" s="281"/>
      <c r="C2" s="281"/>
      <c r="D2" s="281"/>
      <c r="E2" s="281"/>
      <c r="F2" s="281"/>
    </row>
    <row r="3" spans="1:6" ht="12.75">
      <c r="A3" s="114"/>
      <c r="B3" s="114"/>
      <c r="C3" s="114"/>
      <c r="D3" s="113"/>
      <c r="E3" s="113"/>
      <c r="F3" s="112" t="s">
        <v>135</v>
      </c>
    </row>
    <row r="4" spans="1:6" ht="47.25">
      <c r="A4" s="111" t="s">
        <v>136</v>
      </c>
      <c r="B4" s="111" t="s">
        <v>0</v>
      </c>
      <c r="C4" s="111" t="s">
        <v>1</v>
      </c>
      <c r="D4" s="110" t="s">
        <v>187</v>
      </c>
      <c r="E4" s="111" t="s">
        <v>186</v>
      </c>
      <c r="F4" s="110" t="s">
        <v>185</v>
      </c>
    </row>
    <row r="5" spans="1:6" ht="12.75">
      <c r="A5" s="109">
        <v>1</v>
      </c>
      <c r="B5" s="109">
        <v>2</v>
      </c>
      <c r="C5" s="109">
        <v>3</v>
      </c>
      <c r="D5" s="109">
        <v>4</v>
      </c>
      <c r="E5" s="109">
        <v>5</v>
      </c>
      <c r="F5" s="109">
        <v>6</v>
      </c>
    </row>
    <row r="6" spans="1:6" ht="28.5" customHeight="1">
      <c r="A6" s="292" t="s">
        <v>184</v>
      </c>
      <c r="B6" s="293"/>
      <c r="C6" s="293"/>
      <c r="D6" s="293"/>
      <c r="E6" s="294"/>
      <c r="F6" s="108">
        <f>SUM(F7:F9)</f>
        <v>222000</v>
      </c>
    </row>
    <row r="7" spans="1:6" ht="59.25" customHeight="1">
      <c r="A7" s="107">
        <v>1</v>
      </c>
      <c r="B7" s="107">
        <v>852</v>
      </c>
      <c r="C7" s="107">
        <v>85201</v>
      </c>
      <c r="D7" s="106" t="s">
        <v>246</v>
      </c>
      <c r="E7" s="106" t="s">
        <v>245</v>
      </c>
      <c r="F7" s="105">
        <v>110000</v>
      </c>
    </row>
    <row r="8" spans="1:6" ht="43.5" customHeight="1">
      <c r="A8" s="107">
        <v>2</v>
      </c>
      <c r="B8" s="107">
        <v>852</v>
      </c>
      <c r="C8" s="107">
        <v>85204</v>
      </c>
      <c r="D8" s="106" t="s">
        <v>244</v>
      </c>
      <c r="E8" s="106" t="s">
        <v>243</v>
      </c>
      <c r="F8" s="105">
        <v>95000</v>
      </c>
    </row>
    <row r="9" spans="1:6" ht="33.75" customHeight="1">
      <c r="A9" s="107">
        <v>3</v>
      </c>
      <c r="B9" s="107">
        <v>921</v>
      </c>
      <c r="C9" s="107">
        <v>92116</v>
      </c>
      <c r="D9" s="106" t="s">
        <v>242</v>
      </c>
      <c r="E9" s="106" t="s">
        <v>241</v>
      </c>
      <c r="F9" s="105">
        <v>17000</v>
      </c>
    </row>
    <row r="10" spans="1:6" ht="25.5" customHeight="1">
      <c r="A10" s="295" t="s">
        <v>180</v>
      </c>
      <c r="B10" s="296"/>
      <c r="C10" s="296"/>
      <c r="D10" s="296"/>
      <c r="E10" s="297"/>
      <c r="F10" s="104">
        <f>SUM(F11:F12)</f>
        <v>40000</v>
      </c>
    </row>
    <row r="11" spans="1:6" ht="45.75" customHeight="1">
      <c r="A11" s="103">
        <v>1</v>
      </c>
      <c r="B11" s="103">
        <v>921</v>
      </c>
      <c r="C11" s="103">
        <v>92120</v>
      </c>
      <c r="D11" s="102" t="s">
        <v>240</v>
      </c>
      <c r="E11" s="102" t="s">
        <v>239</v>
      </c>
      <c r="F11" s="101">
        <v>15000</v>
      </c>
    </row>
    <row r="12" spans="1:6" ht="58.5" customHeight="1">
      <c r="A12" s="103">
        <v>2</v>
      </c>
      <c r="B12" s="103">
        <v>921</v>
      </c>
      <c r="C12" s="103">
        <v>92120</v>
      </c>
      <c r="D12" s="102" t="s">
        <v>248</v>
      </c>
      <c r="E12" s="102" t="s">
        <v>249</v>
      </c>
      <c r="F12" s="101">
        <v>25000</v>
      </c>
    </row>
    <row r="13" spans="1:6" ht="21" customHeight="1">
      <c r="A13" s="289" t="s">
        <v>166</v>
      </c>
      <c r="B13" s="290"/>
      <c r="C13" s="290"/>
      <c r="D13" s="291"/>
      <c r="E13" s="100"/>
      <c r="F13" s="99">
        <f>SUM(F6+F10)</f>
        <v>262000</v>
      </c>
    </row>
  </sheetData>
  <sheetProtection/>
  <mergeCells count="4">
    <mergeCell ref="A2:F2"/>
    <mergeCell ref="A13:D13"/>
    <mergeCell ref="A6:E6"/>
    <mergeCell ref="A10:E10"/>
  </mergeCells>
  <printOptions/>
  <pageMargins left="0.7480314960629921" right="0.7480314960629921" top="1.1023622047244095" bottom="0.984251968503937" header="0.5118110236220472" footer="0.5118110236220472"/>
  <pageSetup horizontalDpi="600" verticalDpi="600" orientation="portrait" paperSize="9" r:id="rId1"/>
  <headerFooter alignWithMargins="0">
    <oddHeader>&amp;RZałącznik nr &amp;A
do uchwały Rady Powiatu w Opatowie nr XLVII.39.2014
z dnia 29 sierpnia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Kostępska</dc:creator>
  <cp:keywords/>
  <dc:description/>
  <cp:lastModifiedBy>Monika Kostępska</cp:lastModifiedBy>
  <cp:lastPrinted>2014-09-05T07:12:47Z</cp:lastPrinted>
  <dcterms:created xsi:type="dcterms:W3CDTF">2014-06-03T09:30:20Z</dcterms:created>
  <dcterms:modified xsi:type="dcterms:W3CDTF">2014-09-05T07:13:11Z</dcterms:modified>
  <cp:category/>
  <cp:version/>
  <cp:contentType/>
  <cp:contentStatus/>
</cp:coreProperties>
</file>