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<sst xmlns="http://schemas.openxmlformats.org/spreadsheetml/2006/main" count="445" uniqueCount="223">
  <si>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</si>
  <si>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</si>
  <si>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</si>
  <si>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</si>
  <si>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</si>
  <si>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</si>
  <si>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</si>
  <si>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</si>
  <si>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</si>
  <si>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</si>
  <si>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</si>
  <si>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</si>
  <si>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</si>
  <si>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</si>
  <si>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</si>
  <si>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</si>
  <si>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</si>
  <si>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</si>
  <si>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</si>
  <si>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</si>
  <si>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</si>
  <si>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</si>
  <si>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</si>
  <si>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</si>
  <si>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</si>
  <si>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</si>
  <si>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</si>
  <si>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</si>
  <si>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</si>
  <si>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</si>
  <si>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</si>
  <si>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</si>
  <si>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</si>
  <si>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</si>
  <si>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</si>
  <si>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</si>
  <si>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</si>
  <si>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</si>
  <si>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</si>
  <si>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</si>
  <si>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</si>
  <si>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</si>
  <si>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</si>
  <si>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</si>
  <si>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2130</t>
  </si>
  <si>
    <t>Dotacje celowe otrzymane z budżetu państwa na realizację bieżących zadań własnych powiatu</t>
  </si>
  <si>
    <t>zakup i objęcie akcji i udziałów oraz wniesienie wkładów do spółek prawa handlowego.</t>
  </si>
  <si>
    <t>na programy finansowane z udziałem środków, o których mowa w art. 5 ust. 1 pkt 2 i 3,</t>
  </si>
  <si>
    <t>600</t>
  </si>
  <si>
    <t>Transport i łączność</t>
  </si>
  <si>
    <t>60078</t>
  </si>
  <si>
    <t>Usuwanie skutków klęsk żywiołowych</t>
  </si>
  <si>
    <t>Zmiany w planie dochodów budżetowych w 2014 roku</t>
  </si>
  <si>
    <t>Pozostałe zadania w zakresie polityki społecznej</t>
  </si>
  <si>
    <t>Zmiany w planie wydatków budżetowych w 2014 roku</t>
  </si>
  <si>
    <t>Ogółem</t>
  </si>
  <si>
    <t>2710</t>
  </si>
  <si>
    <t>Remont drogi powiatowej nr 0734T Ługi - Wojciechowice - Nikisiałka Duża w m. Ługi w km 0+000 - 1+795 odc. dł. 1,795 km</t>
  </si>
  <si>
    <t>Remonty dróg powiatowych w ramach usuwania skutków klęsk żywiołowych</t>
  </si>
  <si>
    <t>Remont drogi powiatowej nr 0694T Ożarów-Gliniany-Potok-Duranów m.Gliniany w km 3+179-5+719 odc.dł.2,540 km</t>
  </si>
  <si>
    <t>Remonty dróg w gminach Baćkowice, Wojciechowice i Sadowie</t>
  </si>
  <si>
    <t>6300</t>
  </si>
  <si>
    <t>Przebudowa drogi powiatowej nr 0699T Opatów-Kornacice-dr.kraj Nr 9 w m. Opatów i w m. Kornacice w km 0+900-3+200 i w km 3+850-4+774 o łącznej dł.odc.3,224 km</t>
  </si>
  <si>
    <t>Przebudowa drogi powiatowej nr 0734T dr. woj. Nr 755 - Ługi - Mikułowice - Wojciechowice - Zacisze - Mierzanowice - Horochów - Kaliszany - Gierczyce - Nikisiałka Duża w m. Gierczyce w km 14+180 - 14+990 odc. dł. 0,810 km</t>
  </si>
  <si>
    <t>Remont drogi powiatowej nr 0731T Włostów - Osada Cukrowni Włostów - Gozdawa - Żurawniki - Słabuszowice - Międzygórz - Rogal w km 0+000 - 6+170 odc. dł. 6,170 km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</si>
  <si>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</si>
  <si>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</si>
  <si>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</si>
  <si>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</si>
  <si>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</si>
  <si>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</si>
  <si>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</si>
  <si>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wydatki związane z realizacją statutowych zadań</t>
  </si>
  <si>
    <t>wniesienie wkadów do spółek prawa handlowego</t>
  </si>
  <si>
    <t>zakup i objęcie akcji i udziałów</t>
  </si>
  <si>
    <t>Wydatki
z tytułu poręczeń
i gwarancji</t>
  </si>
  <si>
    <t>Wydatki na obsługę długu (odsetki)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</si>
  <si>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</si>
  <si>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</si>
  <si>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</si>
  <si>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</si>
  <si>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</si>
  <si>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</si>
  <si>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 ogółem</t>
  </si>
  <si>
    <t>Dochody ogółem</t>
  </si>
  <si>
    <t>Nazwa zadania</t>
  </si>
  <si>
    <t>w  złotych</t>
  </si>
  <si>
    <t>Dochody i wydatki związane z realizacją zadań realizowanych na podstawie porozumień (umów) między jednostkami samorządu terytorialnego w 2014 r.</t>
  </si>
  <si>
    <t>700</t>
  </si>
  <si>
    <t>01005</t>
  </si>
  <si>
    <t>010</t>
  </si>
  <si>
    <t>wniesienie wkładów do spółek prawa handlowego</t>
  </si>
  <si>
    <t>Wydatki
na 2014 r.</t>
  </si>
  <si>
    <t>Dotacje ogółem</t>
  </si>
  <si>
    <t>Dochody i wydatki związane z realizacją zadań z zakresu administracji rządowej i innych zadań zleconych odrębnymi ustawami w  2014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</si>
  <si>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</si>
  <si>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</si>
  <si>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</si>
  <si>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</si>
  <si>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</si>
  <si>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</si>
  <si>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</si>
  <si>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
B. 
C.
D. </t>
  </si>
  <si>
    <t>Zakup sprzętu do zimowego utrzymania dróg powiatowych (piaskarki oraz pług strzałowy)</t>
  </si>
  <si>
    <t>17.</t>
  </si>
  <si>
    <t xml:space="preserve">A. 349.167     
B. 
C.
D. </t>
  </si>
  <si>
    <t>Przebudowa drogi powiatowej nr 0699T Opatów-Kornacice - dr.kraj Nr 9 w m. Opatów i w m. Kornacice w km 0+900 - 3+200 i w km 3+850 - 4+774 o łącznej dł.odc.3,224 km</t>
  </si>
  <si>
    <t>16.</t>
  </si>
  <si>
    <t>Specjalny Ośrodek Szkolno - Wychowawczy w Sulejowie</t>
  </si>
  <si>
    <t xml:space="preserve">A.     
B. 
C.
D. </t>
  </si>
  <si>
    <t>Zakup samochodu-mikrobus z 9 miejscami do przewozu osób niepełnosprawnych</t>
  </si>
  <si>
    <t>15.</t>
  </si>
  <si>
    <t>Budowa oczyszczalni ścieków dla jednostki</t>
  </si>
  <si>
    <t>14.</t>
  </si>
  <si>
    <t>Zakup zmywarki i patelni elektrycznej</t>
  </si>
  <si>
    <t>13.</t>
  </si>
  <si>
    <t>Zakup schodołazu dla osób niepełnosprawnych</t>
  </si>
  <si>
    <t>12.</t>
  </si>
  <si>
    <t>Dom Pomocy Społecznej w Zochcinku</t>
  </si>
  <si>
    <t xml:space="preserve">A.      
B. 
C.
D. </t>
  </si>
  <si>
    <t>Montaż windy w budynku WTZ w Opatowie</t>
  </si>
  <si>
    <t>11.</t>
  </si>
  <si>
    <t>Dom Pomocy Społecznej w Sobowie</t>
  </si>
  <si>
    <t>Montaż windy w budynku DPS w Sobowie Filia w Suchodółce</t>
  </si>
  <si>
    <t>10.</t>
  </si>
  <si>
    <t xml:space="preserve">Wykonanie dokumentacji na rozbudowę DPS w Sobowie Filia w Suchodółce </t>
  </si>
  <si>
    <t>9.</t>
  </si>
  <si>
    <t>Starostwo Powiatowe w Opatowie</t>
  </si>
  <si>
    <t xml:space="preserve">A.      
B.
C.
D. </t>
  </si>
  <si>
    <t xml:space="preserve"> </t>
  </si>
  <si>
    <t>Zakup sprzętu medycznego</t>
  </si>
  <si>
    <t>8.</t>
  </si>
  <si>
    <t>Termomodernizacja budynku użyteczności publicznej na terenie powiatu opatowskiego przy ul. Sienkiewicza 17 w Opatowie</t>
  </si>
  <si>
    <t>7.</t>
  </si>
  <si>
    <t xml:space="preserve">Wykonanie dokumentacji na rozszerzenie projektu pn. "Termomodernizacja trzech budynków użyteczności publicznej na terenie Powiatu Opatowskiego" o budynek DPS Sobów Filia w Suchodółce </t>
  </si>
  <si>
    <t>6.</t>
  </si>
  <si>
    <t xml:space="preserve">Zespół Szkół Nr 1 w Opatowie </t>
  </si>
  <si>
    <t>Wyposażenie sali komputerowej</t>
  </si>
  <si>
    <t>5.</t>
  </si>
  <si>
    <t xml:space="preserve">A.  
B.
C. 
D. </t>
  </si>
  <si>
    <t>Zakup samochodów używanych z Agencji Mienia Wojskowego oraz dwóch sztuk nowych kosiarek bijakowych do bieżącego utrzymania dróg powiatowych</t>
  </si>
  <si>
    <t>4.</t>
  </si>
  <si>
    <t xml:space="preserve">A.1 017 433
B. 15 375
C. 
D. </t>
  </si>
  <si>
    <t>Przebudowa obiektu mostowego nr 30000604 w km 8+630 wraz z dojazdami w ciągu drogi powiatowej nr 0726T Bodzechów - Opatów odc. dł. 6,480 km</t>
  </si>
  <si>
    <t>3.</t>
  </si>
  <si>
    <t>Zakup programu komputerowego i komputerów</t>
  </si>
  <si>
    <t>2.</t>
  </si>
  <si>
    <t>Zakup komputerów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</si>
  <si>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</si>
  <si>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</si>
  <si>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</si>
  <si>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</si>
  <si>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</si>
  <si>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</si>
  <si>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</si>
  <si>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2014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</si>
  <si>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</si>
  <si>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</si>
  <si>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</si>
  <si>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</si>
  <si>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</si>
  <si>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2014 r.</t>
  </si>
  <si>
    <t>18.</t>
  </si>
  <si>
    <t>Zakup motopompy</t>
  </si>
  <si>
    <t>Komenda Powiatowa Państwowej Straży Pożarnej w Opatowie</t>
  </si>
  <si>
    <t>Remont drogi powiatowej nr 0701T Sarnia Zwola – Mirogonowice – Nagórzyce – Janowice – Szczegło – Duklany – Kolonia Niemienice – Porudzie – Opatów w m. Truskolasy w km 0+950 – 2+205 odc. dł. 1,255 km</t>
  </si>
  <si>
    <t>Remont drogi powiatowej nr 0746T Jakubowice – Józefów – Pawłów – Czyżów Szlachecki w m. Jakubowice, Prusy w km 0+000 – 3+470 odc. dł. 3,470 km</t>
  </si>
  <si>
    <t>6 937 182,00</t>
  </si>
  <si>
    <t>-765 746,00</t>
  </si>
  <si>
    <t>300 000,00</t>
  </si>
  <si>
    <t>6 471 436,00</t>
  </si>
  <si>
    <t>60014</t>
  </si>
  <si>
    <t>Drogi publiczne powiatowe</t>
  </si>
  <si>
    <t>2 792 655,00</t>
  </si>
  <si>
    <t>2 026 909,00</t>
  </si>
  <si>
    <t>1 059 849,00</t>
  </si>
  <si>
    <t>-235 821,00</t>
  </si>
  <si>
    <t>824 028,00</t>
  </si>
  <si>
    <t>Dotacja celowa otrzymana z tytułu pomocy finansowej udzielanej między jednostkami samorządu terytorialnego na dofinansowanie własnych zadań bieżących</t>
  </si>
  <si>
    <t>1 672 806,00</t>
  </si>
  <si>
    <t>-529 925,00</t>
  </si>
  <si>
    <t>1 142 881,00</t>
  </si>
  <si>
    <t>4 144 527,00</t>
  </si>
  <si>
    <t>4 444 527,00</t>
  </si>
  <si>
    <t>344 527,00</t>
  </si>
  <si>
    <t>644 527,00</t>
  </si>
  <si>
    <t>710</t>
  </si>
  <si>
    <t>Działalność usługowa</t>
  </si>
  <si>
    <t>657 300,00</t>
  </si>
  <si>
    <t>6 000,00</t>
  </si>
  <si>
    <t>663 300,00</t>
  </si>
  <si>
    <t>71015</t>
  </si>
  <si>
    <t>Nadzór budowlany</t>
  </si>
  <si>
    <t>257 000,00</t>
  </si>
  <si>
    <t>263 000,00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</si>
  <si>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</si>
  <si>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</si>
  <si>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</si>
  <si>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</si>
  <si>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3 406 344,00</t>
  </si>
  <si>
    <t>20 250,00</t>
  </si>
  <si>
    <t>3 426 594,00</t>
  </si>
  <si>
    <t>75478</t>
  </si>
  <si>
    <t>70 832 176,00</t>
  </si>
  <si>
    <t>326 250,00</t>
  </si>
  <si>
    <t>70 392 680,00</t>
  </si>
  <si>
    <t>2 547 577,00</t>
  </si>
  <si>
    <t>4 900,00</t>
  </si>
  <si>
    <t>6410</t>
  </si>
  <si>
    <t>Dotacje celowe otrzymane z budżetu państwa na inwestycje i zakupy inwestycyjne z zakresu administracji rządowej oraz inne zadania zlecone ustawami realizowane przez powiat</t>
  </si>
  <si>
    <t>14 235 140,00</t>
  </si>
  <si>
    <t>14 240 040,00</t>
  </si>
  <si>
    <t>11 458 623,00</t>
  </si>
  <si>
    <t>85 067 316,00</t>
  </si>
  <si>
    <t>331 150,00</t>
  </si>
  <si>
    <t>84 632 720,00</t>
  </si>
  <si>
    <t>14 006 200,00</t>
  </si>
  <si>
    <t>Komendy powiatowe Państwowej Straży Pożarnej</t>
  </si>
  <si>
    <t>Powiatowe urzędy pracy</t>
  </si>
  <si>
    <t xml:space="preserve">A. 4 900     
B.
C.
D. </t>
  </si>
  <si>
    <t>Załącznik Nr 3                                                                                                       do uchwały Zarządu Powiatu w Opatowie Nr 117.43.2014                                                                                        z dnia 12 sierpnia 2014 r.</t>
  </si>
  <si>
    <t>Załącznik Nr 4                                                                                                   do uchwały Zarządu Powiatu w Opatowie Nr 117.43.2014                                                                                          z dnia 12 sierpnia 2014 r.</t>
  </si>
  <si>
    <t>Załącznik Nr 5                                                                                                        do uchwały Zarządu Powiatu w Opatowie Nr 117.43.2014                                                                                          z dnia 12 sierpnia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</si>
</sst>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2" fillId="0" borderId="0" xfId="50" applyFont="1">
      <alignment/>
      <protection/>
    </xf>
    <xf numFmtId="0" fontId="62" fillId="0" borderId="0" xfId="50" applyFont="1" applyAlignment="1">
      <alignment vertical="center"/>
      <protection/>
    </xf>
    <xf numFmtId="41" fontId="62" fillId="0" borderId="0" xfId="50" applyNumberFormat="1" applyFont="1" applyAlignment="1">
      <alignment vertical="center"/>
      <protection/>
    </xf>
    <xf numFmtId="41" fontId="10" fillId="0" borderId="12" xfId="50" applyNumberFormat="1" applyFont="1" applyFill="1" applyBorder="1" applyAlignment="1">
      <alignment horizontal="center" vertical="center" wrapText="1"/>
      <protection/>
    </xf>
    <xf numFmtId="41" fontId="11" fillId="0" borderId="12" xfId="50" applyNumberFormat="1" applyFont="1" applyFill="1" applyBorder="1" applyAlignment="1">
      <alignment horizontal="right" vertical="center"/>
      <protection/>
    </xf>
    <xf numFmtId="41" fontId="11" fillId="0" borderId="12" xfId="50" applyNumberFormat="1" applyFont="1" applyFill="1" applyBorder="1" applyAlignment="1">
      <alignment horizontal="center" vertical="center" wrapText="1"/>
      <protection/>
    </xf>
    <xf numFmtId="49" fontId="11" fillId="0" borderId="12" xfId="50" applyNumberFormat="1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vertical="center" wrapText="1"/>
      <protection/>
    </xf>
    <xf numFmtId="41" fontId="11" fillId="35" borderId="12" xfId="50" applyNumberFormat="1" applyFont="1" applyFill="1" applyBorder="1" applyAlignment="1">
      <alignment horizontal="center" vertical="center" wrapText="1"/>
      <protection/>
    </xf>
    <xf numFmtId="49" fontId="11" fillId="35" borderId="12" xfId="50" applyNumberFormat="1" applyFont="1" applyFill="1" applyBorder="1" applyAlignment="1">
      <alignment horizontal="center" vertical="center" wrapText="1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0" fontId="11" fillId="35" borderId="12" xfId="50" applyFont="1" applyFill="1" applyBorder="1" applyAlignment="1">
      <alignment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11" fillId="0" borderId="12" xfId="50" applyFont="1" applyBorder="1" applyAlignment="1">
      <alignment vertical="center" wrapText="1"/>
      <protection/>
    </xf>
    <xf numFmtId="49" fontId="10" fillId="0" borderId="12" xfId="50" applyNumberFormat="1" applyFont="1" applyFill="1" applyBorder="1" applyAlignment="1">
      <alignment horizontal="center" vertical="center" wrapText="1"/>
      <protection/>
    </xf>
    <xf numFmtId="41" fontId="11" fillId="0" borderId="12" xfId="50" applyNumberFormat="1" applyFont="1" applyFill="1" applyBorder="1" applyAlignment="1">
      <alignment horizontal="center" vertical="center"/>
      <protection/>
    </xf>
    <xf numFmtId="0" fontId="62" fillId="0" borderId="0" xfId="50" applyFont="1" applyAlignment="1">
      <alignment horizontal="center" vertical="center"/>
      <protection/>
    </xf>
    <xf numFmtId="41" fontId="62" fillId="0" borderId="0" xfId="50" applyNumberFormat="1" applyFont="1">
      <alignment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63" fillId="0" borderId="0" xfId="50" applyFont="1">
      <alignment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12" fillId="0" borderId="0" xfId="50" applyFont="1" applyAlignment="1">
      <alignment horizontal="center"/>
      <protection/>
    </xf>
    <xf numFmtId="0" fontId="13" fillId="0" borderId="0" xfId="50" applyFont="1">
      <alignment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0" fontId="16" fillId="0" borderId="12" xfId="50" applyFont="1" applyFill="1" applyBorder="1" applyAlignment="1">
      <alignment horizontal="center" vertical="center"/>
      <protection/>
    </xf>
    <xf numFmtId="41" fontId="17" fillId="0" borderId="12" xfId="50" applyNumberFormat="1" applyFont="1" applyFill="1" applyBorder="1" applyAlignment="1">
      <alignment vertical="center"/>
      <protection/>
    </xf>
    <xf numFmtId="41" fontId="17" fillId="35" borderId="12" xfId="50" applyNumberFormat="1" applyFont="1" applyFill="1" applyBorder="1" applyAlignment="1">
      <alignment vertical="center"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41" fontId="16" fillId="35" borderId="12" xfId="50" applyNumberFormat="1" applyFont="1" applyFill="1" applyBorder="1" applyAlignment="1">
      <alignment vertical="center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16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41" fontId="19" fillId="0" borderId="0" xfId="50" applyNumberFormat="1" applyFont="1" applyBorder="1">
      <alignment/>
      <protection/>
    </xf>
    <xf numFmtId="0" fontId="20" fillId="0" borderId="0" xfId="50" applyFont="1" applyAlignment="1">
      <alignment horizontal="center" vertical="center"/>
      <protection/>
    </xf>
    <xf numFmtId="41" fontId="16" fillId="0" borderId="12" xfId="50" applyNumberFormat="1" applyFont="1" applyFill="1" applyBorder="1" applyAlignment="1">
      <alignment vertical="center" wrapText="1"/>
      <protection/>
    </xf>
    <xf numFmtId="41" fontId="16" fillId="35" borderId="12" xfId="50" applyNumberFormat="1" applyFont="1" applyFill="1" applyBorder="1" applyAlignment="1">
      <alignment vertical="center" wrapText="1"/>
      <protection/>
    </xf>
    <xf numFmtId="0" fontId="20" fillId="0" borderId="0" xfId="50" applyFont="1">
      <alignment/>
      <protection/>
    </xf>
    <xf numFmtId="0" fontId="20" fillId="0" borderId="0" xfId="50" applyFont="1" applyBorder="1">
      <alignment/>
      <protection/>
    </xf>
    <xf numFmtId="49" fontId="16" fillId="35" borderId="12" xfId="50" applyNumberFormat="1" applyFont="1" applyFill="1" applyBorder="1" applyAlignment="1">
      <alignment horizontal="center" vertical="center" wrapText="1"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1" fontId="17" fillId="0" borderId="12" xfId="50" applyNumberFormat="1" applyFont="1" applyFill="1" applyBorder="1" applyAlignment="1">
      <alignment vertical="center" wrapText="1"/>
      <protection/>
    </xf>
    <xf numFmtId="0" fontId="17" fillId="0" borderId="12" xfId="50" applyFont="1" applyFill="1" applyBorder="1" applyAlignment="1">
      <alignment horizontal="center" vertical="center"/>
      <protection/>
    </xf>
    <xf numFmtId="49" fontId="17" fillId="0" borderId="12" xfId="50" applyNumberFormat="1" applyFont="1" applyFill="1" applyBorder="1" applyAlignment="1">
      <alignment horizontal="center" vertical="center" wrapText="1"/>
      <protection/>
    </xf>
    <xf numFmtId="49" fontId="18" fillId="0" borderId="12" xfId="50" applyNumberFormat="1" applyFont="1" applyFill="1" applyBorder="1" applyAlignment="1">
      <alignment horizontal="center" vertical="center" wrapText="1"/>
      <protection/>
    </xf>
    <xf numFmtId="0" fontId="11" fillId="0" borderId="15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/>
      <protection/>
    </xf>
    <xf numFmtId="0" fontId="11" fillId="0" borderId="0" xfId="50" applyFont="1">
      <alignment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 applyAlignment="1">
      <alignment horizontal="center" vertical="center"/>
      <protection/>
    </xf>
    <xf numFmtId="0" fontId="21" fillId="0" borderId="0" xfId="50" applyFont="1" applyAlignment="1">
      <alignment vertical="center" wrapText="1"/>
      <protection/>
    </xf>
    <xf numFmtId="41" fontId="11" fillId="0" borderId="0" xfId="50" applyNumberFormat="1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41" fontId="23" fillId="0" borderId="12" xfId="50" applyNumberFormat="1" applyFont="1" applyBorder="1" applyAlignment="1">
      <alignment vertical="center"/>
      <protection/>
    </xf>
    <xf numFmtId="41" fontId="17" fillId="35" borderId="12" xfId="50" applyNumberFormat="1" applyFont="1" applyFill="1" applyBorder="1" applyAlignment="1">
      <alignment horizontal="left" vertical="center" wrapText="1"/>
      <protection/>
    </xf>
    <xf numFmtId="41" fontId="20" fillId="0" borderId="12" xfId="50" applyNumberFormat="1" applyFont="1" applyBorder="1" applyAlignment="1">
      <alignment vertical="center" wrapText="1"/>
      <protection/>
    </xf>
    <xf numFmtId="0" fontId="20" fillId="0" borderId="12" xfId="50" applyFont="1" applyBorder="1" applyAlignment="1">
      <alignment vertical="center" wrapText="1"/>
      <protection/>
    </xf>
    <xf numFmtId="41" fontId="20" fillId="0" borderId="12" xfId="50" applyNumberFormat="1" applyFont="1" applyBorder="1" applyAlignment="1">
      <alignment vertical="center"/>
      <protection/>
    </xf>
    <xf numFmtId="0" fontId="17" fillId="0" borderId="12" xfId="50" applyFont="1" applyBorder="1" applyAlignment="1">
      <alignment vertical="center" wrapText="1"/>
      <protection/>
    </xf>
    <xf numFmtId="0" fontId="24" fillId="35" borderId="12" xfId="50" applyFont="1" applyFill="1" applyBorder="1" applyAlignment="1">
      <alignment horizontal="center" vertical="center"/>
      <protection/>
    </xf>
    <xf numFmtId="41" fontId="20" fillId="35" borderId="12" xfId="50" applyNumberFormat="1" applyFont="1" applyFill="1" applyBorder="1" applyAlignment="1">
      <alignment vertical="center"/>
      <protection/>
    </xf>
    <xf numFmtId="0" fontId="17" fillId="35" borderId="12" xfId="50" applyFont="1" applyFill="1" applyBorder="1" applyAlignment="1">
      <alignment vertical="center" wrapText="1"/>
      <protection/>
    </xf>
    <xf numFmtId="41" fontId="20" fillId="35" borderId="12" xfId="50" applyNumberFormat="1" applyFont="1" applyFill="1" applyBorder="1" applyAlignment="1">
      <alignment vertical="center" wrapText="1"/>
      <protection/>
    </xf>
    <xf numFmtId="0" fontId="20" fillId="35" borderId="12" xfId="50" applyFont="1" applyFill="1" applyBorder="1" applyAlignment="1">
      <alignment vertical="center" wrapText="1"/>
      <protection/>
    </xf>
    <xf numFmtId="0" fontId="1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2" xfId="50" applyFont="1" applyFill="1" applyBorder="1" applyAlignment="1">
      <alignment horizontal="center" vertical="center"/>
      <protection/>
    </xf>
    <xf numFmtId="0" fontId="9" fillId="0" borderId="0" xfId="50" applyFont="1" applyAlignment="1">
      <alignment vertical="center"/>
      <protection/>
    </xf>
    <xf numFmtId="0" fontId="10" fillId="35" borderId="14" xfId="50" applyFont="1" applyFill="1" applyBorder="1" applyAlignment="1">
      <alignment horizontal="center" vertical="center" wrapText="1"/>
      <protection/>
    </xf>
    <xf numFmtId="0" fontId="19" fillId="35" borderId="0" xfId="50" applyFont="1" applyFill="1" applyAlignment="1">
      <alignment horizontal="right" vertical="center"/>
      <protection/>
    </xf>
    <xf numFmtId="0" fontId="21" fillId="35" borderId="0" xfId="50" applyFont="1" applyFill="1" applyAlignment="1">
      <alignment horizontal="center" vertical="center" wrapText="1"/>
      <protection/>
    </xf>
    <xf numFmtId="0" fontId="15" fillId="0" borderId="0" xfId="49" applyNumberFormat="1" applyFont="1" applyFill="1" applyBorder="1" applyAlignment="1" applyProtection="1">
      <alignment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1" fontId="23" fillId="35" borderId="12" xfId="50" applyNumberFormat="1" applyFont="1" applyFill="1" applyBorder="1" applyAlignment="1">
      <alignment vertical="center"/>
      <protection/>
    </xf>
    <xf numFmtId="41" fontId="23" fillId="35" borderId="12" xfId="50" applyNumberFormat="1" applyFont="1" applyFill="1" applyBorder="1" applyAlignment="1">
      <alignment vertical="center" wrapText="1"/>
      <protection/>
    </xf>
    <xf numFmtId="0" fontId="11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49" applyNumberFormat="1" applyFont="1" applyFill="1" applyBorder="1" applyAlignment="1" applyProtection="1">
      <alignment horizontal="right" wrapText="1"/>
      <protection locked="0"/>
    </xf>
    <xf numFmtId="0" fontId="10" fillId="35" borderId="18" xfId="50" applyFont="1" applyFill="1" applyBorder="1" applyAlignment="1">
      <alignment horizontal="center" vertical="center" wrapText="1"/>
      <protection/>
    </xf>
    <xf numFmtId="0" fontId="10" fillId="35" borderId="15" xfId="50" applyFont="1" applyFill="1" applyBorder="1" applyAlignment="1">
      <alignment horizontal="center" vertical="center" wrapText="1"/>
      <protection/>
    </xf>
    <xf numFmtId="0" fontId="10" fillId="35" borderId="13" xfId="50" applyFont="1" applyFill="1" applyBorder="1" applyAlignment="1">
      <alignment horizontal="center" vertical="center" wrapText="1"/>
      <protection/>
    </xf>
    <xf numFmtId="0" fontId="10" fillId="35" borderId="19" xfId="50" applyFont="1" applyFill="1" applyBorder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0" fillId="0" borderId="20" xfId="50" applyFont="1" applyBorder="1" applyAlignment="1">
      <alignment horizontal="center" vertical="center"/>
      <protection/>
    </xf>
    <xf numFmtId="0" fontId="10" fillId="0" borderId="21" xfId="50" applyFont="1" applyBorder="1" applyAlignment="1">
      <alignment horizontal="center" vertical="center"/>
      <protection/>
    </xf>
    <xf numFmtId="0" fontId="10" fillId="0" borderId="14" xfId="50" applyFont="1" applyBorder="1" applyAlignment="1">
      <alignment horizontal="center" vertical="center"/>
      <protection/>
    </xf>
    <xf numFmtId="0" fontId="21" fillId="35" borderId="0" xfId="50" applyFont="1" applyFill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6" fillId="35" borderId="12" xfId="50" applyFont="1" applyFill="1" applyBorder="1" applyAlignment="1">
      <alignment horizontal="center" vertical="center"/>
      <protection/>
    </xf>
    <xf numFmtId="0" fontId="10" fillId="0" borderId="18" xfId="50" applyFont="1" applyFill="1" applyBorder="1" applyAlignment="1">
      <alignment horizontal="center" vertical="center" wrapText="1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22" fillId="0" borderId="0" xfId="50" applyFont="1" applyAlignment="1">
      <alignment horizontal="center" vertical="center" wrapText="1"/>
      <protection/>
    </xf>
    <xf numFmtId="0" fontId="10" fillId="0" borderId="21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vertical="center" wrapText="1"/>
      <protection/>
    </xf>
    <xf numFmtId="0" fontId="14" fillId="0" borderId="0" xfId="50" applyFont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S13" sqref="S13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115" t="s">
        <v>2</v>
      </c>
      <c r="E6" s="115"/>
      <c r="F6" s="115" t="s">
        <v>3</v>
      </c>
      <c r="G6" s="115"/>
      <c r="H6" s="115"/>
      <c r="I6" s="115" t="s">
        <v>4</v>
      </c>
      <c r="J6" s="115"/>
      <c r="K6" s="3" t="s">
        <v>5</v>
      </c>
      <c r="L6" s="3" t="s">
        <v>6</v>
      </c>
      <c r="M6" s="115" t="s">
        <v>7</v>
      </c>
      <c r="N6" s="115"/>
      <c r="O6" s="115"/>
      <c r="P6" s="115"/>
      <c r="Q6" s="115"/>
    </row>
    <row r="7" spans="2:17" ht="18" customHeight="1">
      <c r="B7" s="87" t="s">
        <v>8</v>
      </c>
      <c r="C7" s="87" t="s">
        <v>9</v>
      </c>
      <c r="D7" s="113" t="s">
        <v>10</v>
      </c>
      <c r="E7" s="113"/>
      <c r="F7" s="113" t="s">
        <v>11</v>
      </c>
      <c r="G7" s="113"/>
      <c r="H7" s="113"/>
      <c r="I7" s="113" t="s">
        <v>12</v>
      </c>
      <c r="J7" s="113"/>
      <c r="K7" s="87" t="s">
        <v>13</v>
      </c>
      <c r="L7" s="87" t="s">
        <v>14</v>
      </c>
      <c r="M7" s="113" t="s">
        <v>15</v>
      </c>
      <c r="N7" s="113"/>
      <c r="O7" s="113"/>
      <c r="P7" s="113"/>
      <c r="Q7" s="113"/>
    </row>
    <row r="8" spans="2:17" ht="22.5" customHeight="1">
      <c r="B8" s="102" t="s">
        <v>16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2:17" ht="25.5" customHeight="1">
      <c r="B9" s="87" t="s">
        <v>48</v>
      </c>
      <c r="C9" s="88"/>
      <c r="D9" s="110"/>
      <c r="E9" s="110"/>
      <c r="F9" s="111" t="s">
        <v>49</v>
      </c>
      <c r="G9" s="111"/>
      <c r="H9" s="111"/>
      <c r="I9" s="112" t="s">
        <v>167</v>
      </c>
      <c r="J9" s="112"/>
      <c r="K9" s="89" t="s">
        <v>168</v>
      </c>
      <c r="L9" s="89" t="s">
        <v>169</v>
      </c>
      <c r="M9" s="112" t="s">
        <v>170</v>
      </c>
      <c r="N9" s="112"/>
      <c r="O9" s="112"/>
      <c r="P9" s="112"/>
      <c r="Q9" s="112"/>
    </row>
    <row r="10" spans="2:17" ht="36.75" customHeight="1">
      <c r="B10" s="3"/>
      <c r="C10" s="88"/>
      <c r="D10" s="110"/>
      <c r="E10" s="110"/>
      <c r="F10" s="111" t="s">
        <v>18</v>
      </c>
      <c r="G10" s="111"/>
      <c r="H10" s="111"/>
      <c r="I10" s="112" t="s">
        <v>17</v>
      </c>
      <c r="J10" s="112"/>
      <c r="K10" s="89" t="s">
        <v>17</v>
      </c>
      <c r="L10" s="89" t="s">
        <v>17</v>
      </c>
      <c r="M10" s="112" t="s">
        <v>17</v>
      </c>
      <c r="N10" s="112"/>
      <c r="O10" s="112"/>
      <c r="P10" s="112"/>
      <c r="Q10" s="112"/>
    </row>
    <row r="11" spans="2:17" ht="19.5" customHeight="1">
      <c r="B11" s="88"/>
      <c r="C11" s="87" t="s">
        <v>171</v>
      </c>
      <c r="D11" s="110"/>
      <c r="E11" s="110"/>
      <c r="F11" s="111" t="s">
        <v>172</v>
      </c>
      <c r="G11" s="111"/>
      <c r="H11" s="111"/>
      <c r="I11" s="112" t="s">
        <v>173</v>
      </c>
      <c r="J11" s="112"/>
      <c r="K11" s="89" t="s">
        <v>168</v>
      </c>
      <c r="L11" s="89" t="s">
        <v>17</v>
      </c>
      <c r="M11" s="112" t="s">
        <v>174</v>
      </c>
      <c r="N11" s="112"/>
      <c r="O11" s="112"/>
      <c r="P11" s="112"/>
      <c r="Q11" s="112"/>
    </row>
    <row r="12" spans="2:17" ht="36" customHeight="1">
      <c r="B12" s="88"/>
      <c r="C12" s="3"/>
      <c r="D12" s="110"/>
      <c r="E12" s="110"/>
      <c r="F12" s="111" t="s">
        <v>18</v>
      </c>
      <c r="G12" s="111"/>
      <c r="H12" s="111"/>
      <c r="I12" s="112" t="s">
        <v>17</v>
      </c>
      <c r="J12" s="112"/>
      <c r="K12" s="89" t="s">
        <v>17</v>
      </c>
      <c r="L12" s="89" t="s">
        <v>17</v>
      </c>
      <c r="M12" s="112" t="s">
        <v>17</v>
      </c>
      <c r="N12" s="112"/>
      <c r="O12" s="112"/>
      <c r="P12" s="112"/>
      <c r="Q12" s="112"/>
    </row>
    <row r="13" spans="2:17" ht="41.25" customHeight="1">
      <c r="B13" s="88"/>
      <c r="C13" s="88"/>
      <c r="D13" s="113" t="s">
        <v>44</v>
      </c>
      <c r="E13" s="113"/>
      <c r="F13" s="111" t="s">
        <v>45</v>
      </c>
      <c r="G13" s="111"/>
      <c r="H13" s="111"/>
      <c r="I13" s="112" t="s">
        <v>175</v>
      </c>
      <c r="J13" s="112"/>
      <c r="K13" s="89" t="s">
        <v>176</v>
      </c>
      <c r="L13" s="89" t="s">
        <v>17</v>
      </c>
      <c r="M13" s="112" t="s">
        <v>177</v>
      </c>
      <c r="N13" s="112"/>
      <c r="O13" s="112"/>
      <c r="P13" s="112"/>
      <c r="Q13" s="112"/>
    </row>
    <row r="14" spans="2:17" ht="40.5" customHeight="1">
      <c r="B14" s="88"/>
      <c r="C14" s="88"/>
      <c r="D14" s="113" t="s">
        <v>56</v>
      </c>
      <c r="E14" s="113"/>
      <c r="F14" s="111" t="s">
        <v>178</v>
      </c>
      <c r="G14" s="111"/>
      <c r="H14" s="111"/>
      <c r="I14" s="112" t="s">
        <v>179</v>
      </c>
      <c r="J14" s="112"/>
      <c r="K14" s="89" t="s">
        <v>180</v>
      </c>
      <c r="L14" s="89" t="s">
        <v>17</v>
      </c>
      <c r="M14" s="112" t="s">
        <v>181</v>
      </c>
      <c r="N14" s="112"/>
      <c r="O14" s="112"/>
      <c r="P14" s="112"/>
      <c r="Q14" s="112"/>
    </row>
    <row r="15" spans="2:17" ht="27" customHeight="1">
      <c r="B15" s="88"/>
      <c r="C15" s="87" t="s">
        <v>50</v>
      </c>
      <c r="D15" s="110"/>
      <c r="E15" s="110"/>
      <c r="F15" s="111" t="s">
        <v>51</v>
      </c>
      <c r="G15" s="111"/>
      <c r="H15" s="111"/>
      <c r="I15" s="112" t="s">
        <v>182</v>
      </c>
      <c r="J15" s="112"/>
      <c r="K15" s="89" t="s">
        <v>17</v>
      </c>
      <c r="L15" s="89" t="s">
        <v>169</v>
      </c>
      <c r="M15" s="112" t="s">
        <v>183</v>
      </c>
      <c r="N15" s="112"/>
      <c r="O15" s="112"/>
      <c r="P15" s="112"/>
      <c r="Q15" s="112"/>
    </row>
    <row r="16" spans="2:17" ht="36.75" customHeight="1">
      <c r="B16" s="88"/>
      <c r="C16" s="3"/>
      <c r="D16" s="110"/>
      <c r="E16" s="110"/>
      <c r="F16" s="111" t="s">
        <v>18</v>
      </c>
      <c r="G16" s="111"/>
      <c r="H16" s="111"/>
      <c r="I16" s="112" t="s">
        <v>17</v>
      </c>
      <c r="J16" s="112"/>
      <c r="K16" s="89" t="s">
        <v>17</v>
      </c>
      <c r="L16" s="89" t="s">
        <v>17</v>
      </c>
      <c r="M16" s="112" t="s">
        <v>17</v>
      </c>
      <c r="N16" s="112"/>
      <c r="O16" s="112"/>
      <c r="P16" s="112"/>
      <c r="Q16" s="112"/>
    </row>
    <row r="17" spans="2:17" ht="35.25" customHeight="1">
      <c r="B17" s="88"/>
      <c r="C17" s="88"/>
      <c r="D17" s="113" t="s">
        <v>56</v>
      </c>
      <c r="E17" s="113"/>
      <c r="F17" s="111" t="s">
        <v>178</v>
      </c>
      <c r="G17" s="111"/>
      <c r="H17" s="111"/>
      <c r="I17" s="112" t="s">
        <v>184</v>
      </c>
      <c r="J17" s="112"/>
      <c r="K17" s="89" t="s">
        <v>17</v>
      </c>
      <c r="L17" s="89" t="s">
        <v>169</v>
      </c>
      <c r="M17" s="112" t="s">
        <v>185</v>
      </c>
      <c r="N17" s="112"/>
      <c r="O17" s="112"/>
      <c r="P17" s="112"/>
      <c r="Q17" s="112"/>
    </row>
    <row r="18" spans="2:17" ht="22.5" customHeight="1">
      <c r="B18" s="87" t="s">
        <v>186</v>
      </c>
      <c r="C18" s="88"/>
      <c r="D18" s="110"/>
      <c r="E18" s="110"/>
      <c r="F18" s="111" t="s">
        <v>187</v>
      </c>
      <c r="G18" s="111"/>
      <c r="H18" s="111"/>
      <c r="I18" s="112" t="s">
        <v>188</v>
      </c>
      <c r="J18" s="112"/>
      <c r="K18" s="89" t="s">
        <v>17</v>
      </c>
      <c r="L18" s="89" t="s">
        <v>189</v>
      </c>
      <c r="M18" s="112" t="s">
        <v>190</v>
      </c>
      <c r="N18" s="112"/>
      <c r="O18" s="112"/>
      <c r="P18" s="112"/>
      <c r="Q18" s="112"/>
    </row>
    <row r="19" spans="2:17" ht="38.25" customHeight="1">
      <c r="B19" s="3"/>
      <c r="C19" s="88"/>
      <c r="D19" s="110"/>
      <c r="E19" s="110"/>
      <c r="F19" s="111" t="s">
        <v>18</v>
      </c>
      <c r="G19" s="111"/>
      <c r="H19" s="111"/>
      <c r="I19" s="112" t="s">
        <v>17</v>
      </c>
      <c r="J19" s="112"/>
      <c r="K19" s="89" t="s">
        <v>17</v>
      </c>
      <c r="L19" s="89" t="s">
        <v>17</v>
      </c>
      <c r="M19" s="112" t="s">
        <v>17</v>
      </c>
      <c r="N19" s="112"/>
      <c r="O19" s="112"/>
      <c r="P19" s="112"/>
      <c r="Q19" s="112"/>
    </row>
    <row r="20" spans="2:17" ht="26.25" customHeight="1">
      <c r="B20" s="88"/>
      <c r="C20" s="87" t="s">
        <v>191</v>
      </c>
      <c r="D20" s="110"/>
      <c r="E20" s="110"/>
      <c r="F20" s="111" t="s">
        <v>192</v>
      </c>
      <c r="G20" s="111"/>
      <c r="H20" s="111"/>
      <c r="I20" s="112" t="s">
        <v>193</v>
      </c>
      <c r="J20" s="112"/>
      <c r="K20" s="89" t="s">
        <v>17</v>
      </c>
      <c r="L20" s="89" t="s">
        <v>189</v>
      </c>
      <c r="M20" s="112" t="s">
        <v>194</v>
      </c>
      <c r="N20" s="112"/>
      <c r="O20" s="112"/>
      <c r="P20" s="112"/>
      <c r="Q20" s="112"/>
    </row>
    <row r="21" spans="2:17" ht="38.25" customHeight="1">
      <c r="B21" s="88"/>
      <c r="C21" s="3"/>
      <c r="D21" s="110"/>
      <c r="E21" s="110"/>
      <c r="F21" s="111" t="s">
        <v>18</v>
      </c>
      <c r="G21" s="111"/>
      <c r="H21" s="111"/>
      <c r="I21" s="112" t="s">
        <v>17</v>
      </c>
      <c r="J21" s="112"/>
      <c r="K21" s="89" t="s">
        <v>17</v>
      </c>
      <c r="L21" s="89" t="s">
        <v>17</v>
      </c>
      <c r="M21" s="112" t="s">
        <v>17</v>
      </c>
      <c r="N21" s="112"/>
      <c r="O21" s="112"/>
      <c r="P21" s="112"/>
      <c r="Q21" s="112"/>
    </row>
    <row r="22" spans="2:17" ht="34.5" customHeight="1">
      <c r="B22" s="88"/>
      <c r="C22" s="88"/>
      <c r="D22" s="113" t="s">
        <v>195</v>
      </c>
      <c r="E22" s="113"/>
      <c r="F22" s="111" t="s">
        <v>196</v>
      </c>
      <c r="G22" s="111"/>
      <c r="H22" s="111"/>
      <c r="I22" s="112" t="s">
        <v>193</v>
      </c>
      <c r="J22" s="112"/>
      <c r="K22" s="89" t="s">
        <v>17</v>
      </c>
      <c r="L22" s="89" t="s">
        <v>189</v>
      </c>
      <c r="M22" s="112" t="s">
        <v>194</v>
      </c>
      <c r="N22" s="112"/>
      <c r="O22" s="112"/>
      <c r="P22" s="112"/>
      <c r="Q22" s="112"/>
    </row>
    <row r="23" spans="2:17" ht="24" customHeight="1">
      <c r="B23" s="87" t="s">
        <v>197</v>
      </c>
      <c r="C23" s="88"/>
      <c r="D23" s="110"/>
      <c r="E23" s="110"/>
      <c r="F23" s="111" t="s">
        <v>198</v>
      </c>
      <c r="G23" s="111"/>
      <c r="H23" s="111"/>
      <c r="I23" s="112" t="s">
        <v>199</v>
      </c>
      <c r="J23" s="112"/>
      <c r="K23" s="89" t="s">
        <v>17</v>
      </c>
      <c r="L23" s="89" t="s">
        <v>200</v>
      </c>
      <c r="M23" s="112" t="s">
        <v>201</v>
      </c>
      <c r="N23" s="112"/>
      <c r="O23" s="112"/>
      <c r="P23" s="112"/>
      <c r="Q23" s="112"/>
    </row>
    <row r="24" spans="2:17" ht="40.5" customHeight="1">
      <c r="B24" s="3"/>
      <c r="C24" s="88"/>
      <c r="D24" s="110"/>
      <c r="E24" s="110"/>
      <c r="F24" s="111" t="s">
        <v>18</v>
      </c>
      <c r="G24" s="111"/>
      <c r="H24" s="111"/>
      <c r="I24" s="112" t="s">
        <v>17</v>
      </c>
      <c r="J24" s="112"/>
      <c r="K24" s="89" t="s">
        <v>17</v>
      </c>
      <c r="L24" s="89" t="s">
        <v>17</v>
      </c>
      <c r="M24" s="112" t="s">
        <v>17</v>
      </c>
      <c r="N24" s="112"/>
      <c r="O24" s="112"/>
      <c r="P24" s="112"/>
      <c r="Q24" s="112"/>
    </row>
    <row r="25" spans="2:17" ht="15">
      <c r="B25" s="88"/>
      <c r="C25" s="87" t="s">
        <v>202</v>
      </c>
      <c r="D25" s="110"/>
      <c r="E25" s="110"/>
      <c r="F25" s="111" t="s">
        <v>51</v>
      </c>
      <c r="G25" s="111"/>
      <c r="H25" s="111"/>
      <c r="I25" s="112" t="s">
        <v>17</v>
      </c>
      <c r="J25" s="112"/>
      <c r="K25" s="89" t="s">
        <v>17</v>
      </c>
      <c r="L25" s="89" t="s">
        <v>200</v>
      </c>
      <c r="M25" s="112" t="s">
        <v>200</v>
      </c>
      <c r="N25" s="112"/>
      <c r="O25" s="112"/>
      <c r="P25" s="112"/>
      <c r="Q25" s="112"/>
    </row>
    <row r="26" spans="2:17" ht="40.5" customHeight="1">
      <c r="B26" s="88"/>
      <c r="C26" s="3"/>
      <c r="D26" s="110"/>
      <c r="E26" s="110"/>
      <c r="F26" s="111" t="s">
        <v>18</v>
      </c>
      <c r="G26" s="111"/>
      <c r="H26" s="111"/>
      <c r="I26" s="112" t="s">
        <v>17</v>
      </c>
      <c r="J26" s="112"/>
      <c r="K26" s="89" t="s">
        <v>17</v>
      </c>
      <c r="L26" s="89" t="s">
        <v>17</v>
      </c>
      <c r="M26" s="112" t="s">
        <v>17</v>
      </c>
      <c r="N26" s="112"/>
      <c r="O26" s="112"/>
      <c r="P26" s="112"/>
      <c r="Q26" s="112"/>
    </row>
    <row r="27" spans="2:17" ht="32.25" customHeight="1">
      <c r="B27" s="88"/>
      <c r="C27" s="88"/>
      <c r="D27" s="113" t="s">
        <v>195</v>
      </c>
      <c r="E27" s="113"/>
      <c r="F27" s="111" t="s">
        <v>196</v>
      </c>
      <c r="G27" s="111"/>
      <c r="H27" s="111"/>
      <c r="I27" s="112" t="s">
        <v>17</v>
      </c>
      <c r="J27" s="112"/>
      <c r="K27" s="89" t="s">
        <v>17</v>
      </c>
      <c r="L27" s="89" t="s">
        <v>200</v>
      </c>
      <c r="M27" s="112" t="s">
        <v>200</v>
      </c>
      <c r="N27" s="112"/>
      <c r="O27" s="112"/>
      <c r="P27" s="112"/>
      <c r="Q27" s="112"/>
    </row>
    <row r="28" spans="2:17" ht="21" customHeight="1">
      <c r="B28" s="106" t="s">
        <v>16</v>
      </c>
      <c r="C28" s="106"/>
      <c r="D28" s="106"/>
      <c r="E28" s="106"/>
      <c r="F28" s="106"/>
      <c r="G28" s="106"/>
      <c r="H28" s="90" t="s">
        <v>19</v>
      </c>
      <c r="I28" s="103" t="s">
        <v>203</v>
      </c>
      <c r="J28" s="103"/>
      <c r="K28" s="91" t="s">
        <v>168</v>
      </c>
      <c r="L28" s="91" t="s">
        <v>204</v>
      </c>
      <c r="M28" s="103" t="s">
        <v>205</v>
      </c>
      <c r="N28" s="103"/>
      <c r="O28" s="103"/>
      <c r="P28" s="103"/>
      <c r="Q28" s="103"/>
    </row>
    <row r="29" spans="2:17" ht="39" customHeight="1">
      <c r="B29" s="107"/>
      <c r="C29" s="107"/>
      <c r="D29" s="107"/>
      <c r="E29" s="107"/>
      <c r="F29" s="108" t="s">
        <v>18</v>
      </c>
      <c r="G29" s="108"/>
      <c r="H29" s="108"/>
      <c r="I29" s="109" t="s">
        <v>206</v>
      </c>
      <c r="J29" s="109"/>
      <c r="K29" s="92" t="s">
        <v>17</v>
      </c>
      <c r="L29" s="92" t="s">
        <v>17</v>
      </c>
      <c r="M29" s="109" t="s">
        <v>206</v>
      </c>
      <c r="N29" s="109"/>
      <c r="O29" s="109"/>
      <c r="P29" s="109"/>
      <c r="Q29" s="109"/>
    </row>
    <row r="30" spans="2:17" ht="24" customHeight="1">
      <c r="B30" s="102" t="s">
        <v>20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 ht="18.75" customHeight="1">
      <c r="B31" s="87" t="s">
        <v>197</v>
      </c>
      <c r="C31" s="88"/>
      <c r="D31" s="110"/>
      <c r="E31" s="110"/>
      <c r="F31" s="111" t="s">
        <v>198</v>
      </c>
      <c r="G31" s="111"/>
      <c r="H31" s="111"/>
      <c r="I31" s="112" t="s">
        <v>17</v>
      </c>
      <c r="J31" s="112"/>
      <c r="K31" s="89" t="s">
        <v>17</v>
      </c>
      <c r="L31" s="89" t="s">
        <v>207</v>
      </c>
      <c r="M31" s="112" t="s">
        <v>207</v>
      </c>
      <c r="N31" s="112"/>
      <c r="O31" s="112"/>
      <c r="P31" s="112"/>
      <c r="Q31" s="112"/>
    </row>
    <row r="32" spans="2:17" ht="36.75" customHeight="1">
      <c r="B32" s="3"/>
      <c r="C32" s="88"/>
      <c r="D32" s="110"/>
      <c r="E32" s="110"/>
      <c r="F32" s="111" t="s">
        <v>18</v>
      </c>
      <c r="G32" s="111"/>
      <c r="H32" s="111"/>
      <c r="I32" s="112" t="s">
        <v>17</v>
      </c>
      <c r="J32" s="112"/>
      <c r="K32" s="89" t="s">
        <v>17</v>
      </c>
      <c r="L32" s="89" t="s">
        <v>17</v>
      </c>
      <c r="M32" s="112" t="s">
        <v>17</v>
      </c>
      <c r="N32" s="112"/>
      <c r="O32" s="112"/>
      <c r="P32" s="112"/>
      <c r="Q32" s="112"/>
    </row>
    <row r="33" spans="2:17" ht="15">
      <c r="B33" s="88"/>
      <c r="C33" s="87" t="s">
        <v>202</v>
      </c>
      <c r="D33" s="110"/>
      <c r="E33" s="110"/>
      <c r="F33" s="111" t="s">
        <v>51</v>
      </c>
      <c r="G33" s="111"/>
      <c r="H33" s="111"/>
      <c r="I33" s="112" t="s">
        <v>17</v>
      </c>
      <c r="J33" s="112"/>
      <c r="K33" s="89" t="s">
        <v>17</v>
      </c>
      <c r="L33" s="89" t="s">
        <v>207</v>
      </c>
      <c r="M33" s="112" t="s">
        <v>207</v>
      </c>
      <c r="N33" s="112"/>
      <c r="O33" s="112"/>
      <c r="P33" s="112"/>
      <c r="Q33" s="112"/>
    </row>
    <row r="34" spans="2:17" ht="42" customHeight="1">
      <c r="B34" s="88"/>
      <c r="C34" s="3"/>
      <c r="D34" s="110"/>
      <c r="E34" s="110"/>
      <c r="F34" s="111" t="s">
        <v>18</v>
      </c>
      <c r="G34" s="111"/>
      <c r="H34" s="111"/>
      <c r="I34" s="112" t="s">
        <v>17</v>
      </c>
      <c r="J34" s="112"/>
      <c r="K34" s="89" t="s">
        <v>17</v>
      </c>
      <c r="L34" s="89" t="s">
        <v>17</v>
      </c>
      <c r="M34" s="112" t="s">
        <v>17</v>
      </c>
      <c r="N34" s="112"/>
      <c r="O34" s="112"/>
      <c r="P34" s="112"/>
      <c r="Q34" s="112"/>
    </row>
    <row r="35" spans="2:17" ht="33.75" customHeight="1">
      <c r="B35" s="88"/>
      <c r="C35" s="88"/>
      <c r="D35" s="113" t="s">
        <v>208</v>
      </c>
      <c r="E35" s="113"/>
      <c r="F35" s="111" t="s">
        <v>209</v>
      </c>
      <c r="G35" s="111"/>
      <c r="H35" s="111"/>
      <c r="I35" s="112" t="s">
        <v>17</v>
      </c>
      <c r="J35" s="112"/>
      <c r="K35" s="89" t="s">
        <v>17</v>
      </c>
      <c r="L35" s="89" t="s">
        <v>207</v>
      </c>
      <c r="M35" s="112" t="s">
        <v>207</v>
      </c>
      <c r="N35" s="112"/>
      <c r="O35" s="112"/>
      <c r="P35" s="112"/>
      <c r="Q35" s="112"/>
    </row>
    <row r="36" spans="2:17" ht="21.75" customHeight="1">
      <c r="B36" s="106" t="s">
        <v>20</v>
      </c>
      <c r="C36" s="106"/>
      <c r="D36" s="106"/>
      <c r="E36" s="106"/>
      <c r="F36" s="106"/>
      <c r="G36" s="106"/>
      <c r="H36" s="90" t="s">
        <v>19</v>
      </c>
      <c r="I36" s="103" t="s">
        <v>210</v>
      </c>
      <c r="J36" s="103"/>
      <c r="K36" s="91" t="s">
        <v>17</v>
      </c>
      <c r="L36" s="91" t="s">
        <v>207</v>
      </c>
      <c r="M36" s="103" t="s">
        <v>211</v>
      </c>
      <c r="N36" s="103"/>
      <c r="O36" s="103"/>
      <c r="P36" s="103"/>
      <c r="Q36" s="103"/>
    </row>
    <row r="37" spans="2:17" ht="37.5" customHeight="1">
      <c r="B37" s="107"/>
      <c r="C37" s="107"/>
      <c r="D37" s="107"/>
      <c r="E37" s="107"/>
      <c r="F37" s="108" t="s">
        <v>18</v>
      </c>
      <c r="G37" s="108"/>
      <c r="H37" s="108"/>
      <c r="I37" s="109" t="s">
        <v>212</v>
      </c>
      <c r="J37" s="109"/>
      <c r="K37" s="92" t="s">
        <v>17</v>
      </c>
      <c r="L37" s="92" t="s">
        <v>17</v>
      </c>
      <c r="M37" s="109" t="s">
        <v>212</v>
      </c>
      <c r="N37" s="109"/>
      <c r="O37" s="109"/>
      <c r="P37" s="109"/>
      <c r="Q37" s="109"/>
    </row>
    <row r="38" spans="2:17" ht="21.75" customHeight="1">
      <c r="B38" s="102" t="s">
        <v>21</v>
      </c>
      <c r="C38" s="102"/>
      <c r="D38" s="102"/>
      <c r="E38" s="102"/>
      <c r="F38" s="102"/>
      <c r="G38" s="102"/>
      <c r="H38" s="102"/>
      <c r="I38" s="103" t="s">
        <v>213</v>
      </c>
      <c r="J38" s="103"/>
      <c r="K38" s="91" t="s">
        <v>168</v>
      </c>
      <c r="L38" s="91" t="s">
        <v>214</v>
      </c>
      <c r="M38" s="103" t="s">
        <v>215</v>
      </c>
      <c r="N38" s="103"/>
      <c r="O38" s="103"/>
      <c r="P38" s="103"/>
      <c r="Q38" s="103"/>
    </row>
    <row r="39" spans="2:17" ht="43.5" customHeight="1">
      <c r="B39" s="102"/>
      <c r="C39" s="102"/>
      <c r="D39" s="102"/>
      <c r="E39" s="102"/>
      <c r="F39" s="104" t="s">
        <v>18</v>
      </c>
      <c r="G39" s="104"/>
      <c r="H39" s="104"/>
      <c r="I39" s="105" t="s">
        <v>216</v>
      </c>
      <c r="J39" s="105"/>
      <c r="K39" s="93" t="s">
        <v>17</v>
      </c>
      <c r="L39" s="93" t="s">
        <v>17</v>
      </c>
      <c r="M39" s="105" t="s">
        <v>216</v>
      </c>
      <c r="N39" s="105"/>
      <c r="O39" s="105"/>
      <c r="P39" s="105"/>
      <c r="Q39" s="105"/>
    </row>
    <row r="40" spans="2:17" ht="23.25" customHeight="1">
      <c r="B40" s="100" t="s">
        <v>42</v>
      </c>
      <c r="C40" s="100"/>
      <c r="D40" s="100"/>
      <c r="E40" s="100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</sheetData>
  <sheetProtection/>
  <mergeCells count="130">
    <mergeCell ref="D12:E12"/>
    <mergeCell ref="F12:H12"/>
    <mergeCell ref="I12:J12"/>
    <mergeCell ref="M12:Q12"/>
    <mergeCell ref="D13:E13"/>
    <mergeCell ref="M10:Q10"/>
    <mergeCell ref="I11:J11"/>
    <mergeCell ref="M11:Q11"/>
    <mergeCell ref="M13:Q13"/>
    <mergeCell ref="D10:E10"/>
    <mergeCell ref="I14:J14"/>
    <mergeCell ref="M14:Q14"/>
    <mergeCell ref="I15:J15"/>
    <mergeCell ref="M15:Q15"/>
    <mergeCell ref="D9:E9"/>
    <mergeCell ref="F9:H9"/>
    <mergeCell ref="I9:J9"/>
    <mergeCell ref="M9:Q9"/>
    <mergeCell ref="F13:H13"/>
    <mergeCell ref="I13:J13"/>
    <mergeCell ref="D6:E6"/>
    <mergeCell ref="F10:H10"/>
    <mergeCell ref="I10:J10"/>
    <mergeCell ref="F6:H6"/>
    <mergeCell ref="I6:J6"/>
    <mergeCell ref="M6:Q6"/>
    <mergeCell ref="D7:E7"/>
    <mergeCell ref="F7:H7"/>
    <mergeCell ref="I7:J7"/>
    <mergeCell ref="M7:Q7"/>
    <mergeCell ref="F17:H17"/>
    <mergeCell ref="I20:J20"/>
    <mergeCell ref="I19:J19"/>
    <mergeCell ref="M20:Q20"/>
    <mergeCell ref="M16:Q16"/>
    <mergeCell ref="A2:O3"/>
    <mergeCell ref="B8:Q8"/>
    <mergeCell ref="D11:E11"/>
    <mergeCell ref="F11:H11"/>
    <mergeCell ref="F15:H15"/>
    <mergeCell ref="I16:J16"/>
    <mergeCell ref="I17:J17"/>
    <mergeCell ref="M17:Q17"/>
    <mergeCell ref="I18:J18"/>
    <mergeCell ref="M18:Q18"/>
    <mergeCell ref="M19:Q19"/>
    <mergeCell ref="F19:H19"/>
    <mergeCell ref="D20:E20"/>
    <mergeCell ref="D21:E21"/>
    <mergeCell ref="F21:H21"/>
    <mergeCell ref="D14:E14"/>
    <mergeCell ref="F14:H14"/>
    <mergeCell ref="D15:E15"/>
    <mergeCell ref="D16:E16"/>
    <mergeCell ref="F16:H16"/>
    <mergeCell ref="F18:H18"/>
    <mergeCell ref="D17:E17"/>
    <mergeCell ref="F20:H20"/>
    <mergeCell ref="I21:J21"/>
    <mergeCell ref="M21:Q21"/>
    <mergeCell ref="D22:E22"/>
    <mergeCell ref="F22:H22"/>
    <mergeCell ref="I22:J22"/>
    <mergeCell ref="M22:Q22"/>
    <mergeCell ref="D18:E18"/>
    <mergeCell ref="D19:E19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B28:G28"/>
    <mergeCell ref="I28:J28"/>
    <mergeCell ref="M28:Q28"/>
    <mergeCell ref="B29:E29"/>
    <mergeCell ref="F29:H29"/>
    <mergeCell ref="I29:J29"/>
    <mergeCell ref="M29:Q29"/>
    <mergeCell ref="B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B36:G36"/>
    <mergeCell ref="I36:J36"/>
    <mergeCell ref="M36:Q36"/>
    <mergeCell ref="B37:E37"/>
    <mergeCell ref="F37:H37"/>
    <mergeCell ref="I37:J37"/>
    <mergeCell ref="M37:Q37"/>
    <mergeCell ref="B40:F40"/>
    <mergeCell ref="G40:Q40"/>
    <mergeCell ref="B38:H38"/>
    <mergeCell ref="I38:J38"/>
    <mergeCell ref="M38:Q38"/>
    <mergeCell ref="B39:E39"/>
    <mergeCell ref="F39:H39"/>
    <mergeCell ref="I39:J39"/>
    <mergeCell ref="M39:Q39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117.43.2014
z dnia 12 sierpnia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O18" sqref="O18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9.660156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2.75">
      <c r="A3" s="1"/>
      <c r="B3" s="123"/>
      <c r="C3" s="123"/>
      <c r="D3" s="123"/>
      <c r="E3" s="124"/>
      <c r="F3" s="124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5" spans="1:23" ht="12.75">
      <c r="A5" s="122" t="s">
        <v>0</v>
      </c>
      <c r="B5" s="122"/>
      <c r="C5" s="122" t="s">
        <v>1</v>
      </c>
      <c r="D5" s="122" t="s">
        <v>3</v>
      </c>
      <c r="E5" s="122"/>
      <c r="F5" s="122"/>
      <c r="G5" s="122" t="s">
        <v>22</v>
      </c>
      <c r="H5" s="122"/>
      <c r="I5" s="122" t="s">
        <v>23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ht="12.75" customHeight="1">
      <c r="A6" s="122"/>
      <c r="B6" s="122"/>
      <c r="C6" s="122"/>
      <c r="D6" s="122"/>
      <c r="E6" s="122"/>
      <c r="F6" s="122"/>
      <c r="G6" s="122"/>
      <c r="H6" s="122"/>
      <c r="I6" s="122" t="s">
        <v>24</v>
      </c>
      <c r="J6" s="122" t="s">
        <v>25</v>
      </c>
      <c r="K6" s="122"/>
      <c r="L6" s="122"/>
      <c r="M6" s="122"/>
      <c r="N6" s="122"/>
      <c r="O6" s="122"/>
      <c r="P6" s="122"/>
      <c r="Q6" s="122"/>
      <c r="R6" s="122" t="s">
        <v>26</v>
      </c>
      <c r="S6" s="122" t="s">
        <v>25</v>
      </c>
      <c r="T6" s="122"/>
      <c r="U6" s="122"/>
      <c r="V6" s="122"/>
      <c r="W6" s="122"/>
    </row>
    <row r="7" spans="1:23" ht="4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 t="s">
        <v>27</v>
      </c>
      <c r="T7" s="122" t="s">
        <v>28</v>
      </c>
      <c r="U7" s="122"/>
      <c r="V7" s="122" t="s">
        <v>46</v>
      </c>
      <c r="W7" s="122"/>
    </row>
    <row r="8" spans="1:23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 t="s">
        <v>29</v>
      </c>
      <c r="K8" s="122" t="s">
        <v>25</v>
      </c>
      <c r="L8" s="122"/>
      <c r="M8" s="122" t="s">
        <v>30</v>
      </c>
      <c r="N8" s="122" t="s">
        <v>31</v>
      </c>
      <c r="O8" s="122" t="s">
        <v>32</v>
      </c>
      <c r="P8" s="122" t="s">
        <v>33</v>
      </c>
      <c r="Q8" s="122" t="s">
        <v>34</v>
      </c>
      <c r="R8" s="122"/>
      <c r="S8" s="122"/>
      <c r="T8" s="122"/>
      <c r="U8" s="122"/>
      <c r="V8" s="122"/>
      <c r="W8" s="122"/>
    </row>
    <row r="9" spans="1:23" ht="9.7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 t="s">
        <v>47</v>
      </c>
      <c r="U9" s="122"/>
      <c r="V9" s="122"/>
      <c r="W9" s="122"/>
    </row>
    <row r="10" spans="1:23" ht="57.7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94" t="s">
        <v>35</v>
      </c>
      <c r="L10" s="94" t="s">
        <v>36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3" ht="12.75">
      <c r="A11" s="122">
        <v>1</v>
      </c>
      <c r="B11" s="122"/>
      <c r="C11" s="94">
        <v>2</v>
      </c>
      <c r="D11" s="122">
        <v>4</v>
      </c>
      <c r="E11" s="122"/>
      <c r="F11" s="122"/>
      <c r="G11" s="122">
        <v>5</v>
      </c>
      <c r="H11" s="122"/>
      <c r="I11" s="94">
        <v>6</v>
      </c>
      <c r="J11" s="94">
        <v>7</v>
      </c>
      <c r="K11" s="94">
        <v>8</v>
      </c>
      <c r="L11" s="94">
        <v>9</v>
      </c>
      <c r="M11" s="94">
        <v>10</v>
      </c>
      <c r="N11" s="94">
        <v>11</v>
      </c>
      <c r="O11" s="94">
        <v>12</v>
      </c>
      <c r="P11" s="94">
        <v>13</v>
      </c>
      <c r="Q11" s="94">
        <v>14</v>
      </c>
      <c r="R11" s="94">
        <v>15</v>
      </c>
      <c r="S11" s="94">
        <v>16</v>
      </c>
      <c r="T11" s="122">
        <v>17</v>
      </c>
      <c r="U11" s="122"/>
      <c r="V11" s="122">
        <v>18</v>
      </c>
      <c r="W11" s="122"/>
    </row>
    <row r="12" spans="1:23" ht="20.25" customHeight="1">
      <c r="A12" s="122">
        <v>600</v>
      </c>
      <c r="B12" s="122"/>
      <c r="C12" s="122"/>
      <c r="D12" s="126" t="s">
        <v>49</v>
      </c>
      <c r="E12" s="126"/>
      <c r="F12" s="95" t="s">
        <v>37</v>
      </c>
      <c r="G12" s="118">
        <v>19952585</v>
      </c>
      <c r="H12" s="118"/>
      <c r="I12" s="4">
        <v>13246268</v>
      </c>
      <c r="J12" s="4">
        <v>13233268</v>
      </c>
      <c r="K12" s="4">
        <v>1028200</v>
      </c>
      <c r="L12" s="4">
        <v>12205068</v>
      </c>
      <c r="M12" s="4">
        <v>0</v>
      </c>
      <c r="N12" s="4">
        <v>13000</v>
      </c>
      <c r="O12" s="4">
        <v>0</v>
      </c>
      <c r="P12" s="4">
        <v>0</v>
      </c>
      <c r="Q12" s="4">
        <v>0</v>
      </c>
      <c r="R12" s="4">
        <v>6706317</v>
      </c>
      <c r="S12" s="4">
        <v>6706317</v>
      </c>
      <c r="T12" s="118">
        <v>3564744</v>
      </c>
      <c r="U12" s="118"/>
      <c r="V12" s="118">
        <v>0</v>
      </c>
      <c r="W12" s="118"/>
    </row>
    <row r="13" spans="1:23" ht="18.75" customHeight="1">
      <c r="A13" s="122"/>
      <c r="B13" s="122"/>
      <c r="C13" s="122"/>
      <c r="D13" s="126"/>
      <c r="E13" s="126"/>
      <c r="F13" s="95" t="s">
        <v>38</v>
      </c>
      <c r="G13" s="118">
        <v>-765746</v>
      </c>
      <c r="H13" s="118"/>
      <c r="I13" s="4">
        <v>-765746</v>
      </c>
      <c r="J13" s="4">
        <v>-765746</v>
      </c>
      <c r="K13" s="4">
        <v>0</v>
      </c>
      <c r="L13" s="4">
        <v>-765746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118">
        <v>0</v>
      </c>
      <c r="U13" s="118"/>
      <c r="V13" s="118">
        <v>0</v>
      </c>
      <c r="W13" s="118"/>
    </row>
    <row r="14" spans="1:23" ht="21.75" customHeight="1">
      <c r="A14" s="122"/>
      <c r="B14" s="122"/>
      <c r="C14" s="122"/>
      <c r="D14" s="126"/>
      <c r="E14" s="126"/>
      <c r="F14" s="95" t="s">
        <v>39</v>
      </c>
      <c r="G14" s="118">
        <v>300000</v>
      </c>
      <c r="H14" s="118"/>
      <c r="I14" s="4">
        <v>300000</v>
      </c>
      <c r="J14" s="4">
        <v>300000</v>
      </c>
      <c r="K14" s="4">
        <v>0</v>
      </c>
      <c r="L14" s="4">
        <v>300000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118">
        <v>0</v>
      </c>
      <c r="U14" s="118"/>
      <c r="V14" s="118">
        <v>0</v>
      </c>
      <c r="W14" s="118"/>
    </row>
    <row r="15" spans="1:23" ht="21.75" customHeight="1" thickBot="1">
      <c r="A15" s="122"/>
      <c r="B15" s="122"/>
      <c r="C15" s="122"/>
      <c r="D15" s="126"/>
      <c r="E15" s="126"/>
      <c r="F15" s="95" t="s">
        <v>40</v>
      </c>
      <c r="G15" s="118">
        <v>19486839</v>
      </c>
      <c r="H15" s="118"/>
      <c r="I15" s="4">
        <v>12780522</v>
      </c>
      <c r="J15" s="4">
        <v>12767522</v>
      </c>
      <c r="K15" s="4">
        <v>1028200</v>
      </c>
      <c r="L15" s="4">
        <v>11739322</v>
      </c>
      <c r="M15" s="4">
        <v>0</v>
      </c>
      <c r="N15" s="4">
        <v>13000</v>
      </c>
      <c r="O15" s="4">
        <v>0</v>
      </c>
      <c r="P15" s="4">
        <v>0</v>
      </c>
      <c r="Q15" s="4">
        <v>0</v>
      </c>
      <c r="R15" s="4">
        <v>6706317</v>
      </c>
      <c r="S15" s="4">
        <v>6706317</v>
      </c>
      <c r="T15" s="118">
        <v>3564744</v>
      </c>
      <c r="U15" s="118"/>
      <c r="V15" s="118">
        <v>0</v>
      </c>
      <c r="W15" s="118"/>
    </row>
    <row r="16" spans="1:23" ht="23.25" customHeight="1" thickBot="1">
      <c r="A16" s="120"/>
      <c r="B16" s="120"/>
      <c r="C16" s="120">
        <v>60014</v>
      </c>
      <c r="D16" s="117" t="s">
        <v>172</v>
      </c>
      <c r="E16" s="117"/>
      <c r="F16" s="96" t="s">
        <v>37</v>
      </c>
      <c r="G16" s="121">
        <v>15108078</v>
      </c>
      <c r="H16" s="121"/>
      <c r="I16" s="5">
        <v>8401761</v>
      </c>
      <c r="J16" s="5">
        <v>8388761</v>
      </c>
      <c r="K16" s="5">
        <v>1028200</v>
      </c>
      <c r="L16" s="5">
        <v>7360561</v>
      </c>
      <c r="M16" s="5">
        <v>0</v>
      </c>
      <c r="N16" s="5">
        <v>13000</v>
      </c>
      <c r="O16" s="5">
        <v>0</v>
      </c>
      <c r="P16" s="5">
        <v>0</v>
      </c>
      <c r="Q16" s="5">
        <v>0</v>
      </c>
      <c r="R16" s="5">
        <v>6706317</v>
      </c>
      <c r="S16" s="5">
        <v>6706317</v>
      </c>
      <c r="T16" s="121">
        <v>3564744</v>
      </c>
      <c r="U16" s="121"/>
      <c r="V16" s="121">
        <v>0</v>
      </c>
      <c r="W16" s="121"/>
    </row>
    <row r="17" spans="1:23" ht="19.5" customHeight="1" thickBot="1">
      <c r="A17" s="120"/>
      <c r="B17" s="120"/>
      <c r="C17" s="120"/>
      <c r="D17" s="117"/>
      <c r="E17" s="117"/>
      <c r="F17" s="95" t="s">
        <v>38</v>
      </c>
      <c r="G17" s="118">
        <v>-765746</v>
      </c>
      <c r="H17" s="118"/>
      <c r="I17" s="4">
        <v>-765746</v>
      </c>
      <c r="J17" s="4">
        <v>-765746</v>
      </c>
      <c r="K17" s="4">
        <v>0</v>
      </c>
      <c r="L17" s="4">
        <v>-765746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118">
        <v>0</v>
      </c>
      <c r="U17" s="118"/>
      <c r="V17" s="118">
        <v>0</v>
      </c>
      <c r="W17" s="118"/>
    </row>
    <row r="18" spans="1:23" ht="18.75" customHeight="1" thickBot="1">
      <c r="A18" s="120"/>
      <c r="B18" s="120"/>
      <c r="C18" s="120"/>
      <c r="D18" s="117"/>
      <c r="E18" s="117"/>
      <c r="F18" s="95" t="s">
        <v>39</v>
      </c>
      <c r="G18" s="118">
        <v>0</v>
      </c>
      <c r="H18" s="118"/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118">
        <v>0</v>
      </c>
      <c r="U18" s="118"/>
      <c r="V18" s="118">
        <v>0</v>
      </c>
      <c r="W18" s="118"/>
    </row>
    <row r="19" spans="1:23" ht="19.5" customHeight="1" thickBot="1">
      <c r="A19" s="120"/>
      <c r="B19" s="120"/>
      <c r="C19" s="120"/>
      <c r="D19" s="117"/>
      <c r="E19" s="117"/>
      <c r="F19" s="95" t="s">
        <v>40</v>
      </c>
      <c r="G19" s="118">
        <v>14342332</v>
      </c>
      <c r="H19" s="118"/>
      <c r="I19" s="4">
        <v>7636015</v>
      </c>
      <c r="J19" s="4">
        <v>7623015</v>
      </c>
      <c r="K19" s="4">
        <v>1028200</v>
      </c>
      <c r="L19" s="4">
        <v>6594815</v>
      </c>
      <c r="M19" s="4">
        <v>0</v>
      </c>
      <c r="N19" s="4">
        <v>13000</v>
      </c>
      <c r="O19" s="4">
        <v>0</v>
      </c>
      <c r="P19" s="4">
        <v>0</v>
      </c>
      <c r="Q19" s="4">
        <v>0</v>
      </c>
      <c r="R19" s="4">
        <v>6706317</v>
      </c>
      <c r="S19" s="4">
        <v>6706317</v>
      </c>
      <c r="T19" s="118">
        <v>3564744</v>
      </c>
      <c r="U19" s="118"/>
      <c r="V19" s="118">
        <v>0</v>
      </c>
      <c r="W19" s="118"/>
    </row>
    <row r="20" spans="1:23" ht="22.5" customHeight="1" thickBot="1">
      <c r="A20" s="120"/>
      <c r="B20" s="120"/>
      <c r="C20" s="120">
        <v>60078</v>
      </c>
      <c r="D20" s="117" t="s">
        <v>51</v>
      </c>
      <c r="E20" s="117"/>
      <c r="F20" s="96" t="s">
        <v>37</v>
      </c>
      <c r="G20" s="121">
        <v>4844507</v>
      </c>
      <c r="H20" s="121"/>
      <c r="I20" s="5">
        <v>4844507</v>
      </c>
      <c r="J20" s="5">
        <v>4844507</v>
      </c>
      <c r="K20" s="5">
        <v>0</v>
      </c>
      <c r="L20" s="5">
        <v>4844507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121">
        <v>0</v>
      </c>
      <c r="U20" s="121"/>
      <c r="V20" s="121">
        <v>0</v>
      </c>
      <c r="W20" s="121"/>
    </row>
    <row r="21" spans="1:23" ht="17.25" customHeight="1" thickBot="1">
      <c r="A21" s="120"/>
      <c r="B21" s="120"/>
      <c r="C21" s="120"/>
      <c r="D21" s="117"/>
      <c r="E21" s="117"/>
      <c r="F21" s="95" t="s">
        <v>38</v>
      </c>
      <c r="G21" s="118">
        <v>0</v>
      </c>
      <c r="H21" s="118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118">
        <v>0</v>
      </c>
      <c r="U21" s="118"/>
      <c r="V21" s="118">
        <v>0</v>
      </c>
      <c r="W21" s="118"/>
    </row>
    <row r="22" spans="1:23" ht="19.5" customHeight="1" thickBot="1">
      <c r="A22" s="120"/>
      <c r="B22" s="120"/>
      <c r="C22" s="120"/>
      <c r="D22" s="117"/>
      <c r="E22" s="117"/>
      <c r="F22" s="95" t="s">
        <v>39</v>
      </c>
      <c r="G22" s="118">
        <v>300000</v>
      </c>
      <c r="H22" s="118"/>
      <c r="I22" s="4">
        <v>300000</v>
      </c>
      <c r="J22" s="4">
        <v>300000</v>
      </c>
      <c r="K22" s="4">
        <v>0</v>
      </c>
      <c r="L22" s="4">
        <v>300000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118">
        <v>0</v>
      </c>
      <c r="U22" s="118"/>
      <c r="V22" s="118">
        <v>0</v>
      </c>
      <c r="W22" s="118"/>
    </row>
    <row r="23" spans="1:23" ht="27" customHeight="1">
      <c r="A23" s="120"/>
      <c r="B23" s="120"/>
      <c r="C23" s="120"/>
      <c r="D23" s="117"/>
      <c r="E23" s="117"/>
      <c r="F23" s="95" t="s">
        <v>40</v>
      </c>
      <c r="G23" s="118">
        <v>5144507</v>
      </c>
      <c r="H23" s="118"/>
      <c r="I23" s="4">
        <v>5144507</v>
      </c>
      <c r="J23" s="4">
        <v>5144507</v>
      </c>
      <c r="K23" s="4">
        <v>0</v>
      </c>
      <c r="L23" s="4">
        <v>5144507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118">
        <v>0</v>
      </c>
      <c r="U23" s="118"/>
      <c r="V23" s="118">
        <v>0</v>
      </c>
      <c r="W23" s="118"/>
    </row>
    <row r="24" spans="1:23" ht="18.75" customHeight="1">
      <c r="A24" s="122">
        <v>710</v>
      </c>
      <c r="B24" s="122"/>
      <c r="C24" s="122"/>
      <c r="D24" s="126" t="s">
        <v>187</v>
      </c>
      <c r="E24" s="126"/>
      <c r="F24" s="95" t="s">
        <v>37</v>
      </c>
      <c r="G24" s="118">
        <v>467000</v>
      </c>
      <c r="H24" s="118"/>
      <c r="I24" s="4">
        <v>457000</v>
      </c>
      <c r="J24" s="4">
        <v>455000</v>
      </c>
      <c r="K24" s="4">
        <v>242900</v>
      </c>
      <c r="L24" s="4">
        <v>212100</v>
      </c>
      <c r="M24" s="4">
        <v>0</v>
      </c>
      <c r="N24" s="4">
        <v>2000</v>
      </c>
      <c r="O24" s="4">
        <v>0</v>
      </c>
      <c r="P24" s="4">
        <v>0</v>
      </c>
      <c r="Q24" s="4">
        <v>0</v>
      </c>
      <c r="R24" s="4">
        <v>10000</v>
      </c>
      <c r="S24" s="4">
        <v>10000</v>
      </c>
      <c r="T24" s="118">
        <v>0</v>
      </c>
      <c r="U24" s="118"/>
      <c r="V24" s="118">
        <v>0</v>
      </c>
      <c r="W24" s="118"/>
    </row>
    <row r="25" spans="1:23" ht="19.5" customHeight="1">
      <c r="A25" s="122"/>
      <c r="B25" s="122"/>
      <c r="C25" s="122"/>
      <c r="D25" s="126"/>
      <c r="E25" s="126"/>
      <c r="F25" s="95" t="s">
        <v>38</v>
      </c>
      <c r="G25" s="118">
        <v>0</v>
      </c>
      <c r="H25" s="118"/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118">
        <v>0</v>
      </c>
      <c r="U25" s="118"/>
      <c r="V25" s="118">
        <v>0</v>
      </c>
      <c r="W25" s="118"/>
    </row>
    <row r="26" spans="1:23" ht="19.5" customHeight="1">
      <c r="A26" s="122"/>
      <c r="B26" s="122"/>
      <c r="C26" s="122"/>
      <c r="D26" s="126"/>
      <c r="E26" s="126"/>
      <c r="F26" s="95" t="s">
        <v>39</v>
      </c>
      <c r="G26" s="118">
        <v>6000</v>
      </c>
      <c r="H26" s="118"/>
      <c r="I26" s="4">
        <v>6000</v>
      </c>
      <c r="J26" s="4">
        <v>6000</v>
      </c>
      <c r="K26" s="4">
        <v>0</v>
      </c>
      <c r="L26" s="4">
        <v>6000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118">
        <v>0</v>
      </c>
      <c r="U26" s="118"/>
      <c r="V26" s="118">
        <v>0</v>
      </c>
      <c r="W26" s="118"/>
    </row>
    <row r="27" spans="1:23" ht="20.25" customHeight="1" thickBot="1">
      <c r="A27" s="122"/>
      <c r="B27" s="122"/>
      <c r="C27" s="122"/>
      <c r="D27" s="126"/>
      <c r="E27" s="126"/>
      <c r="F27" s="95" t="s">
        <v>40</v>
      </c>
      <c r="G27" s="118">
        <v>473000</v>
      </c>
      <c r="H27" s="118"/>
      <c r="I27" s="4">
        <v>463000</v>
      </c>
      <c r="J27" s="4">
        <v>461000</v>
      </c>
      <c r="K27" s="4">
        <v>242900</v>
      </c>
      <c r="L27" s="4">
        <v>218100</v>
      </c>
      <c r="M27" s="4">
        <v>0</v>
      </c>
      <c r="N27" s="4">
        <v>2000</v>
      </c>
      <c r="O27" s="4">
        <v>0</v>
      </c>
      <c r="P27" s="4">
        <v>0</v>
      </c>
      <c r="Q27" s="4">
        <v>0</v>
      </c>
      <c r="R27" s="4">
        <v>10000</v>
      </c>
      <c r="S27" s="4">
        <v>10000</v>
      </c>
      <c r="T27" s="118">
        <v>0</v>
      </c>
      <c r="U27" s="118"/>
      <c r="V27" s="118">
        <v>0</v>
      </c>
      <c r="W27" s="118"/>
    </row>
    <row r="28" spans="1:23" ht="20.25" customHeight="1" thickBot="1">
      <c r="A28" s="120"/>
      <c r="B28" s="120"/>
      <c r="C28" s="120">
        <v>71015</v>
      </c>
      <c r="D28" s="117" t="s">
        <v>192</v>
      </c>
      <c r="E28" s="117"/>
      <c r="F28" s="96" t="s">
        <v>37</v>
      </c>
      <c r="G28" s="121">
        <v>257000</v>
      </c>
      <c r="H28" s="121"/>
      <c r="I28" s="5">
        <v>257000</v>
      </c>
      <c r="J28" s="5">
        <v>257000</v>
      </c>
      <c r="K28" s="5">
        <v>212900</v>
      </c>
      <c r="L28" s="5">
        <v>44100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121">
        <v>0</v>
      </c>
      <c r="U28" s="121"/>
      <c r="V28" s="121">
        <v>0</v>
      </c>
      <c r="W28" s="121"/>
    </row>
    <row r="29" spans="1:23" ht="19.5" customHeight="1" thickBot="1">
      <c r="A29" s="120"/>
      <c r="B29" s="120"/>
      <c r="C29" s="120"/>
      <c r="D29" s="117"/>
      <c r="E29" s="117"/>
      <c r="F29" s="95" t="s">
        <v>38</v>
      </c>
      <c r="G29" s="118">
        <v>0</v>
      </c>
      <c r="H29" s="118"/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118">
        <v>0</v>
      </c>
      <c r="U29" s="118"/>
      <c r="V29" s="118">
        <v>0</v>
      </c>
      <c r="W29" s="118"/>
    </row>
    <row r="30" spans="1:23" ht="21" customHeight="1" thickBot="1">
      <c r="A30" s="120"/>
      <c r="B30" s="120"/>
      <c r="C30" s="120"/>
      <c r="D30" s="117"/>
      <c r="E30" s="117"/>
      <c r="F30" s="95" t="s">
        <v>39</v>
      </c>
      <c r="G30" s="118">
        <v>6000</v>
      </c>
      <c r="H30" s="118"/>
      <c r="I30" s="4">
        <v>6000</v>
      </c>
      <c r="J30" s="4">
        <v>6000</v>
      </c>
      <c r="K30" s="4">
        <v>0</v>
      </c>
      <c r="L30" s="4">
        <v>6000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118">
        <v>0</v>
      </c>
      <c r="U30" s="118"/>
      <c r="V30" s="118">
        <v>0</v>
      </c>
      <c r="W30" s="118"/>
    </row>
    <row r="31" spans="1:23" ht="19.5" customHeight="1">
      <c r="A31" s="120"/>
      <c r="B31" s="120"/>
      <c r="C31" s="120"/>
      <c r="D31" s="117"/>
      <c r="E31" s="117"/>
      <c r="F31" s="95" t="s">
        <v>40</v>
      </c>
      <c r="G31" s="118">
        <v>263000</v>
      </c>
      <c r="H31" s="118"/>
      <c r="I31" s="4">
        <v>263000</v>
      </c>
      <c r="J31" s="4">
        <v>263000</v>
      </c>
      <c r="K31" s="4">
        <v>212900</v>
      </c>
      <c r="L31" s="4">
        <v>50100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118">
        <v>0</v>
      </c>
      <c r="U31" s="118"/>
      <c r="V31" s="118">
        <v>0</v>
      </c>
      <c r="W31" s="118"/>
    </row>
    <row r="32" spans="1:23" ht="20.25" customHeight="1">
      <c r="A32" s="122">
        <v>754</v>
      </c>
      <c r="B32" s="122"/>
      <c r="C32" s="122"/>
      <c r="D32" s="126" t="s">
        <v>198</v>
      </c>
      <c r="E32" s="126"/>
      <c r="F32" s="95" t="s">
        <v>37</v>
      </c>
      <c r="G32" s="118">
        <v>3571844</v>
      </c>
      <c r="H32" s="118"/>
      <c r="I32" s="4">
        <v>3571844</v>
      </c>
      <c r="J32" s="4">
        <v>3376244</v>
      </c>
      <c r="K32" s="4">
        <v>2979216</v>
      </c>
      <c r="L32" s="4">
        <v>397028</v>
      </c>
      <c r="M32" s="4">
        <v>5000</v>
      </c>
      <c r="N32" s="4">
        <v>190600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118">
        <v>0</v>
      </c>
      <c r="U32" s="118"/>
      <c r="V32" s="118">
        <v>0</v>
      </c>
      <c r="W32" s="118"/>
    </row>
    <row r="33" spans="1:23" ht="16.5" customHeight="1">
      <c r="A33" s="122"/>
      <c r="B33" s="122"/>
      <c r="C33" s="122"/>
      <c r="D33" s="126"/>
      <c r="E33" s="126"/>
      <c r="F33" s="95" t="s">
        <v>38</v>
      </c>
      <c r="G33" s="118">
        <v>-43000</v>
      </c>
      <c r="H33" s="118"/>
      <c r="I33" s="4">
        <v>-43000</v>
      </c>
      <c r="J33" s="4">
        <v>-43000</v>
      </c>
      <c r="K33" s="4">
        <v>-43000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118">
        <v>0</v>
      </c>
      <c r="U33" s="118"/>
      <c r="V33" s="118">
        <v>0</v>
      </c>
      <c r="W33" s="118"/>
    </row>
    <row r="34" spans="1:23" ht="19.5" customHeight="1">
      <c r="A34" s="122"/>
      <c r="B34" s="122"/>
      <c r="C34" s="122"/>
      <c r="D34" s="126"/>
      <c r="E34" s="126"/>
      <c r="F34" s="95" t="s">
        <v>39</v>
      </c>
      <c r="G34" s="118">
        <v>68150</v>
      </c>
      <c r="H34" s="118"/>
      <c r="I34" s="4">
        <v>63250</v>
      </c>
      <c r="J34" s="4">
        <v>63250</v>
      </c>
      <c r="K34" s="4">
        <v>0</v>
      </c>
      <c r="L34" s="4">
        <v>63250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4900</v>
      </c>
      <c r="S34" s="4">
        <v>4900</v>
      </c>
      <c r="T34" s="118">
        <v>0</v>
      </c>
      <c r="U34" s="118"/>
      <c r="V34" s="118">
        <v>0</v>
      </c>
      <c r="W34" s="118"/>
    </row>
    <row r="35" spans="1:23" ht="20.25" customHeight="1" thickBot="1">
      <c r="A35" s="122"/>
      <c r="B35" s="122"/>
      <c r="C35" s="122"/>
      <c r="D35" s="126"/>
      <c r="E35" s="126"/>
      <c r="F35" s="95" t="s">
        <v>40</v>
      </c>
      <c r="G35" s="118">
        <v>3596994</v>
      </c>
      <c r="H35" s="118"/>
      <c r="I35" s="4">
        <v>3592094</v>
      </c>
      <c r="J35" s="4">
        <v>3396494</v>
      </c>
      <c r="K35" s="4">
        <v>2936216</v>
      </c>
      <c r="L35" s="4">
        <v>460278</v>
      </c>
      <c r="M35" s="4">
        <v>5000</v>
      </c>
      <c r="N35" s="4">
        <v>190600</v>
      </c>
      <c r="O35" s="4">
        <v>0</v>
      </c>
      <c r="P35" s="4">
        <v>0</v>
      </c>
      <c r="Q35" s="4">
        <v>0</v>
      </c>
      <c r="R35" s="4">
        <v>4900</v>
      </c>
      <c r="S35" s="4">
        <v>4900</v>
      </c>
      <c r="T35" s="118">
        <v>0</v>
      </c>
      <c r="U35" s="118"/>
      <c r="V35" s="118">
        <v>0</v>
      </c>
      <c r="W35" s="118"/>
    </row>
    <row r="36" spans="1:23" ht="20.25" customHeight="1" thickBot="1">
      <c r="A36" s="120"/>
      <c r="B36" s="120"/>
      <c r="C36" s="120">
        <v>75411</v>
      </c>
      <c r="D36" s="117" t="s">
        <v>217</v>
      </c>
      <c r="E36" s="117"/>
      <c r="F36" s="96" t="s">
        <v>37</v>
      </c>
      <c r="G36" s="121">
        <v>3406344</v>
      </c>
      <c r="H36" s="121"/>
      <c r="I36" s="5">
        <v>3406344</v>
      </c>
      <c r="J36" s="5">
        <v>3218744</v>
      </c>
      <c r="K36" s="5">
        <v>2977216</v>
      </c>
      <c r="L36" s="5">
        <v>241528</v>
      </c>
      <c r="M36" s="5">
        <v>0</v>
      </c>
      <c r="N36" s="5">
        <v>187600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121">
        <v>0</v>
      </c>
      <c r="U36" s="121"/>
      <c r="V36" s="121">
        <v>0</v>
      </c>
      <c r="W36" s="121"/>
    </row>
    <row r="37" spans="1:23" ht="18" customHeight="1" thickBot="1">
      <c r="A37" s="120"/>
      <c r="B37" s="120"/>
      <c r="C37" s="120"/>
      <c r="D37" s="117"/>
      <c r="E37" s="117"/>
      <c r="F37" s="95" t="s">
        <v>38</v>
      </c>
      <c r="G37" s="118">
        <v>-43000</v>
      </c>
      <c r="H37" s="118"/>
      <c r="I37" s="4">
        <v>-43000</v>
      </c>
      <c r="J37" s="4">
        <v>-43000</v>
      </c>
      <c r="K37" s="4">
        <v>-43000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118">
        <v>0</v>
      </c>
      <c r="U37" s="118"/>
      <c r="V37" s="118">
        <v>0</v>
      </c>
      <c r="W37" s="118"/>
    </row>
    <row r="38" spans="1:23" ht="18.75" customHeight="1" thickBot="1">
      <c r="A38" s="120"/>
      <c r="B38" s="120"/>
      <c r="C38" s="120"/>
      <c r="D38" s="117"/>
      <c r="E38" s="117"/>
      <c r="F38" s="95" t="s">
        <v>39</v>
      </c>
      <c r="G38" s="118">
        <v>43000</v>
      </c>
      <c r="H38" s="118"/>
      <c r="I38" s="4">
        <v>43000</v>
      </c>
      <c r="J38" s="4">
        <v>43000</v>
      </c>
      <c r="K38" s="4">
        <v>0</v>
      </c>
      <c r="L38" s="4">
        <v>43000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118">
        <v>0</v>
      </c>
      <c r="U38" s="118"/>
      <c r="V38" s="118">
        <v>0</v>
      </c>
      <c r="W38" s="118"/>
    </row>
    <row r="39" spans="1:23" ht="20.25" customHeight="1" thickBot="1">
      <c r="A39" s="120"/>
      <c r="B39" s="120"/>
      <c r="C39" s="120"/>
      <c r="D39" s="117"/>
      <c r="E39" s="117"/>
      <c r="F39" s="95" t="s">
        <v>40</v>
      </c>
      <c r="G39" s="118">
        <v>3406344</v>
      </c>
      <c r="H39" s="118"/>
      <c r="I39" s="4">
        <v>3406344</v>
      </c>
      <c r="J39" s="4">
        <v>3218744</v>
      </c>
      <c r="K39" s="4">
        <v>2934216</v>
      </c>
      <c r="L39" s="4">
        <v>284528</v>
      </c>
      <c r="M39" s="4">
        <v>0</v>
      </c>
      <c r="N39" s="4">
        <v>187600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118">
        <v>0</v>
      </c>
      <c r="U39" s="118"/>
      <c r="V39" s="118">
        <v>0</v>
      </c>
      <c r="W39" s="118"/>
    </row>
    <row r="40" spans="1:23" ht="22.5" customHeight="1" thickBot="1">
      <c r="A40" s="120"/>
      <c r="B40" s="120"/>
      <c r="C40" s="120">
        <v>75478</v>
      </c>
      <c r="D40" s="117" t="s">
        <v>51</v>
      </c>
      <c r="E40" s="117"/>
      <c r="F40" s="96" t="s">
        <v>37</v>
      </c>
      <c r="G40" s="121">
        <v>0</v>
      </c>
      <c r="H40" s="121"/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121">
        <v>0</v>
      </c>
      <c r="U40" s="121"/>
      <c r="V40" s="121">
        <v>0</v>
      </c>
      <c r="W40" s="121"/>
    </row>
    <row r="41" spans="1:23" ht="20.25" customHeight="1" thickBot="1">
      <c r="A41" s="120"/>
      <c r="B41" s="120"/>
      <c r="C41" s="120"/>
      <c r="D41" s="117"/>
      <c r="E41" s="117"/>
      <c r="F41" s="95" t="s">
        <v>38</v>
      </c>
      <c r="G41" s="118">
        <v>0</v>
      </c>
      <c r="H41" s="118"/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118">
        <v>0</v>
      </c>
      <c r="U41" s="118"/>
      <c r="V41" s="118">
        <v>0</v>
      </c>
      <c r="W41" s="118"/>
    </row>
    <row r="42" spans="1:23" ht="21.75" customHeight="1" thickBot="1">
      <c r="A42" s="120"/>
      <c r="B42" s="120"/>
      <c r="C42" s="120"/>
      <c r="D42" s="117"/>
      <c r="E42" s="117"/>
      <c r="F42" s="95" t="s">
        <v>39</v>
      </c>
      <c r="G42" s="118">
        <v>25150</v>
      </c>
      <c r="H42" s="118"/>
      <c r="I42" s="4">
        <v>20250</v>
      </c>
      <c r="J42" s="4">
        <v>20250</v>
      </c>
      <c r="K42" s="4">
        <v>0</v>
      </c>
      <c r="L42" s="4">
        <v>20250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4900</v>
      </c>
      <c r="S42" s="4">
        <v>4900</v>
      </c>
      <c r="T42" s="118">
        <v>0</v>
      </c>
      <c r="U42" s="118"/>
      <c r="V42" s="118">
        <v>0</v>
      </c>
      <c r="W42" s="118"/>
    </row>
    <row r="43" spans="1:23" ht="24.75" customHeight="1">
      <c r="A43" s="120"/>
      <c r="B43" s="120"/>
      <c r="C43" s="120"/>
      <c r="D43" s="117"/>
      <c r="E43" s="117"/>
      <c r="F43" s="95" t="s">
        <v>40</v>
      </c>
      <c r="G43" s="118">
        <v>25150</v>
      </c>
      <c r="H43" s="118"/>
      <c r="I43" s="4">
        <v>20250</v>
      </c>
      <c r="J43" s="4">
        <v>20250</v>
      </c>
      <c r="K43" s="4">
        <v>0</v>
      </c>
      <c r="L43" s="4">
        <v>20250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4900</v>
      </c>
      <c r="S43" s="4">
        <v>4900</v>
      </c>
      <c r="T43" s="118">
        <v>0</v>
      </c>
      <c r="U43" s="118"/>
      <c r="V43" s="118">
        <v>0</v>
      </c>
      <c r="W43" s="118"/>
    </row>
    <row r="44" spans="1:23" ht="18" customHeight="1">
      <c r="A44" s="122">
        <v>853</v>
      </c>
      <c r="B44" s="122"/>
      <c r="C44" s="122"/>
      <c r="D44" s="126" t="s">
        <v>53</v>
      </c>
      <c r="E44" s="126"/>
      <c r="F44" s="95" t="s">
        <v>37</v>
      </c>
      <c r="G44" s="118">
        <v>2625434</v>
      </c>
      <c r="H44" s="118"/>
      <c r="I44" s="4">
        <v>2625434</v>
      </c>
      <c r="J44" s="4">
        <v>1760400</v>
      </c>
      <c r="K44" s="4">
        <v>1539406</v>
      </c>
      <c r="L44" s="4">
        <v>220994</v>
      </c>
      <c r="M44" s="4">
        <v>137520</v>
      </c>
      <c r="N44" s="4">
        <v>2650</v>
      </c>
      <c r="O44" s="4">
        <v>724864</v>
      </c>
      <c r="P44" s="4">
        <v>0</v>
      </c>
      <c r="Q44" s="4">
        <v>0</v>
      </c>
      <c r="R44" s="4">
        <v>0</v>
      </c>
      <c r="S44" s="4">
        <v>0</v>
      </c>
      <c r="T44" s="118">
        <v>0</v>
      </c>
      <c r="U44" s="118"/>
      <c r="V44" s="118">
        <v>0</v>
      </c>
      <c r="W44" s="118"/>
    </row>
    <row r="45" spans="1:23" ht="19.5" customHeight="1">
      <c r="A45" s="122"/>
      <c r="B45" s="122"/>
      <c r="C45" s="122"/>
      <c r="D45" s="126"/>
      <c r="E45" s="126"/>
      <c r="F45" s="95" t="s">
        <v>38</v>
      </c>
      <c r="G45" s="118">
        <v>-6000</v>
      </c>
      <c r="H45" s="118"/>
      <c r="I45" s="4">
        <v>-6000</v>
      </c>
      <c r="J45" s="4">
        <v>-6000</v>
      </c>
      <c r="K45" s="4">
        <v>-6000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118">
        <v>0</v>
      </c>
      <c r="U45" s="118"/>
      <c r="V45" s="118">
        <v>0</v>
      </c>
      <c r="W45" s="118"/>
    </row>
    <row r="46" spans="1:23" ht="20.25" customHeight="1">
      <c r="A46" s="122"/>
      <c r="B46" s="122"/>
      <c r="C46" s="122"/>
      <c r="D46" s="126"/>
      <c r="E46" s="126"/>
      <c r="F46" s="95" t="s">
        <v>39</v>
      </c>
      <c r="G46" s="118">
        <v>6000</v>
      </c>
      <c r="H46" s="118"/>
      <c r="I46" s="4">
        <v>6000</v>
      </c>
      <c r="J46" s="4">
        <v>6000</v>
      </c>
      <c r="K46" s="4">
        <v>6000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118">
        <v>0</v>
      </c>
      <c r="U46" s="118"/>
      <c r="V46" s="118">
        <v>0</v>
      </c>
      <c r="W46" s="118"/>
    </row>
    <row r="47" spans="1:23" ht="18.75" customHeight="1" thickBot="1">
      <c r="A47" s="122"/>
      <c r="B47" s="122"/>
      <c r="C47" s="122"/>
      <c r="D47" s="126"/>
      <c r="E47" s="126"/>
      <c r="F47" s="95" t="s">
        <v>40</v>
      </c>
      <c r="G47" s="118">
        <v>2625434</v>
      </c>
      <c r="H47" s="118"/>
      <c r="I47" s="4">
        <v>2625434</v>
      </c>
      <c r="J47" s="4">
        <v>1760400</v>
      </c>
      <c r="K47" s="4">
        <v>1539406</v>
      </c>
      <c r="L47" s="4">
        <v>220994</v>
      </c>
      <c r="M47" s="4">
        <v>137520</v>
      </c>
      <c r="N47" s="4">
        <v>2650</v>
      </c>
      <c r="O47" s="4">
        <v>724864</v>
      </c>
      <c r="P47" s="4">
        <v>0</v>
      </c>
      <c r="Q47" s="4">
        <v>0</v>
      </c>
      <c r="R47" s="4">
        <v>0</v>
      </c>
      <c r="S47" s="4">
        <v>0</v>
      </c>
      <c r="T47" s="118">
        <v>0</v>
      </c>
      <c r="U47" s="118"/>
      <c r="V47" s="118">
        <v>0</v>
      </c>
      <c r="W47" s="118"/>
    </row>
    <row r="48" spans="1:23" ht="21.75" customHeight="1" thickBot="1">
      <c r="A48" s="120"/>
      <c r="B48" s="120"/>
      <c r="C48" s="120">
        <v>85333</v>
      </c>
      <c r="D48" s="117" t="s">
        <v>218</v>
      </c>
      <c r="E48" s="117"/>
      <c r="F48" s="96" t="s">
        <v>37</v>
      </c>
      <c r="G48" s="121">
        <v>1462650</v>
      </c>
      <c r="H48" s="121"/>
      <c r="I48" s="5">
        <v>1462650</v>
      </c>
      <c r="J48" s="5">
        <v>1462000</v>
      </c>
      <c r="K48" s="5">
        <v>1295300</v>
      </c>
      <c r="L48" s="5">
        <v>166700</v>
      </c>
      <c r="M48" s="5">
        <v>0</v>
      </c>
      <c r="N48" s="5">
        <v>650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121">
        <v>0</v>
      </c>
      <c r="U48" s="121"/>
      <c r="V48" s="121">
        <v>0</v>
      </c>
      <c r="W48" s="121"/>
    </row>
    <row r="49" spans="1:23" ht="22.5" customHeight="1" thickBot="1">
      <c r="A49" s="120"/>
      <c r="B49" s="120"/>
      <c r="C49" s="120"/>
      <c r="D49" s="117"/>
      <c r="E49" s="117"/>
      <c r="F49" s="95" t="s">
        <v>38</v>
      </c>
      <c r="G49" s="118">
        <v>-6000</v>
      </c>
      <c r="H49" s="118"/>
      <c r="I49" s="4">
        <v>-6000</v>
      </c>
      <c r="J49" s="4">
        <v>-6000</v>
      </c>
      <c r="K49" s="4">
        <v>-6000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118">
        <v>0</v>
      </c>
      <c r="U49" s="118"/>
      <c r="V49" s="118">
        <v>0</v>
      </c>
      <c r="W49" s="118"/>
    </row>
    <row r="50" spans="1:23" ht="22.5" customHeight="1" thickBot="1">
      <c r="A50" s="120"/>
      <c r="B50" s="120"/>
      <c r="C50" s="120"/>
      <c r="D50" s="117"/>
      <c r="E50" s="117"/>
      <c r="F50" s="95" t="s">
        <v>39</v>
      </c>
      <c r="G50" s="118">
        <v>6000</v>
      </c>
      <c r="H50" s="118"/>
      <c r="I50" s="4">
        <v>6000</v>
      </c>
      <c r="J50" s="4">
        <v>6000</v>
      </c>
      <c r="K50" s="4">
        <v>6000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118">
        <v>0</v>
      </c>
      <c r="U50" s="118"/>
      <c r="V50" s="118">
        <v>0</v>
      </c>
      <c r="W50" s="118"/>
    </row>
    <row r="51" spans="1:23" ht="22.5" customHeight="1">
      <c r="A51" s="120"/>
      <c r="B51" s="120"/>
      <c r="C51" s="120"/>
      <c r="D51" s="117"/>
      <c r="E51" s="117"/>
      <c r="F51" s="95" t="s">
        <v>40</v>
      </c>
      <c r="G51" s="118">
        <v>1462650</v>
      </c>
      <c r="H51" s="118"/>
      <c r="I51" s="4">
        <v>1462650</v>
      </c>
      <c r="J51" s="4">
        <v>1462000</v>
      </c>
      <c r="K51" s="4">
        <v>1295300</v>
      </c>
      <c r="L51" s="4">
        <v>166700</v>
      </c>
      <c r="M51" s="4">
        <v>0</v>
      </c>
      <c r="N51" s="4">
        <v>650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118">
        <v>0</v>
      </c>
      <c r="U51" s="118"/>
      <c r="V51" s="118">
        <v>0</v>
      </c>
      <c r="W51" s="118"/>
    </row>
    <row r="52" spans="1:23" ht="20.25" customHeight="1">
      <c r="A52" s="119" t="s">
        <v>41</v>
      </c>
      <c r="B52" s="119"/>
      <c r="C52" s="119"/>
      <c r="D52" s="119"/>
      <c r="E52" s="119"/>
      <c r="F52" s="95" t="s">
        <v>37</v>
      </c>
      <c r="G52" s="116">
        <v>92132663</v>
      </c>
      <c r="H52" s="116"/>
      <c r="I52" s="6">
        <v>70485309</v>
      </c>
      <c r="J52" s="6">
        <v>63263994</v>
      </c>
      <c r="K52" s="6">
        <v>36152007</v>
      </c>
      <c r="L52" s="6">
        <v>27111987</v>
      </c>
      <c r="M52" s="6">
        <v>1830520</v>
      </c>
      <c r="N52" s="6">
        <v>2358342</v>
      </c>
      <c r="O52" s="6">
        <v>2629227</v>
      </c>
      <c r="P52" s="6">
        <v>361621</v>
      </c>
      <c r="Q52" s="6">
        <v>41605</v>
      </c>
      <c r="R52" s="6">
        <v>21647354</v>
      </c>
      <c r="S52" s="6">
        <v>21647354</v>
      </c>
      <c r="T52" s="116">
        <v>14354945</v>
      </c>
      <c r="U52" s="116"/>
      <c r="V52" s="116">
        <v>0</v>
      </c>
      <c r="W52" s="116"/>
    </row>
    <row r="53" spans="1:23" ht="20.25" customHeight="1">
      <c r="A53" s="119"/>
      <c r="B53" s="119"/>
      <c r="C53" s="119"/>
      <c r="D53" s="119"/>
      <c r="E53" s="119"/>
      <c r="F53" s="95" t="s">
        <v>38</v>
      </c>
      <c r="G53" s="116">
        <v>-814746</v>
      </c>
      <c r="H53" s="116"/>
      <c r="I53" s="6">
        <v>-814746</v>
      </c>
      <c r="J53" s="6">
        <v>-814746</v>
      </c>
      <c r="K53" s="6">
        <v>-49000</v>
      </c>
      <c r="L53" s="6">
        <v>-765746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116">
        <v>0</v>
      </c>
      <c r="U53" s="116"/>
      <c r="V53" s="116">
        <v>0</v>
      </c>
      <c r="W53" s="116"/>
    </row>
    <row r="54" spans="1:23" ht="21.75" customHeight="1">
      <c r="A54" s="119"/>
      <c r="B54" s="119"/>
      <c r="C54" s="119"/>
      <c r="D54" s="119"/>
      <c r="E54" s="119"/>
      <c r="F54" s="95" t="s">
        <v>39</v>
      </c>
      <c r="G54" s="116">
        <v>380150</v>
      </c>
      <c r="H54" s="116"/>
      <c r="I54" s="6">
        <v>375250</v>
      </c>
      <c r="J54" s="6">
        <v>375250</v>
      </c>
      <c r="K54" s="6">
        <v>6000</v>
      </c>
      <c r="L54" s="6">
        <v>369250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4900</v>
      </c>
      <c r="S54" s="6">
        <v>4900</v>
      </c>
      <c r="T54" s="116">
        <v>0</v>
      </c>
      <c r="U54" s="116"/>
      <c r="V54" s="116">
        <v>0</v>
      </c>
      <c r="W54" s="116"/>
    </row>
    <row r="55" spans="1:23" ht="19.5" customHeight="1">
      <c r="A55" s="119"/>
      <c r="B55" s="119"/>
      <c r="C55" s="119"/>
      <c r="D55" s="119"/>
      <c r="E55" s="119"/>
      <c r="F55" s="95" t="s">
        <v>40</v>
      </c>
      <c r="G55" s="116">
        <v>91698067</v>
      </c>
      <c r="H55" s="116"/>
      <c r="I55" s="6">
        <v>70045813</v>
      </c>
      <c r="J55" s="6">
        <v>62824498</v>
      </c>
      <c r="K55" s="6">
        <v>36109007</v>
      </c>
      <c r="L55" s="6">
        <v>26715491</v>
      </c>
      <c r="M55" s="6">
        <v>1830520</v>
      </c>
      <c r="N55" s="6">
        <v>2358342</v>
      </c>
      <c r="O55" s="6">
        <v>2629227</v>
      </c>
      <c r="P55" s="6">
        <v>361621</v>
      </c>
      <c r="Q55" s="6">
        <v>41605</v>
      </c>
      <c r="R55" s="6">
        <v>21652254</v>
      </c>
      <c r="S55" s="6">
        <v>21652254</v>
      </c>
      <c r="T55" s="116">
        <v>14354945</v>
      </c>
      <c r="U55" s="116"/>
      <c r="V55" s="116">
        <v>0</v>
      </c>
      <c r="W55" s="116"/>
    </row>
  </sheetData>
  <sheetProtection/>
  <mergeCells count="192">
    <mergeCell ref="V51:W51"/>
    <mergeCell ref="G49:H49"/>
    <mergeCell ref="T49:U49"/>
    <mergeCell ref="V49:W49"/>
    <mergeCell ref="G50:H50"/>
    <mergeCell ref="T50:U50"/>
    <mergeCell ref="V50:W50"/>
    <mergeCell ref="T46:U46"/>
    <mergeCell ref="V46:W46"/>
    <mergeCell ref="G47:H47"/>
    <mergeCell ref="T47:U47"/>
    <mergeCell ref="V47:W47"/>
    <mergeCell ref="G48:H48"/>
    <mergeCell ref="T48:U48"/>
    <mergeCell ref="V48:W48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1:U41"/>
    <mergeCell ref="V41:W41"/>
    <mergeCell ref="G42:H42"/>
    <mergeCell ref="T42:U42"/>
    <mergeCell ref="V42:W42"/>
    <mergeCell ref="G43:H43"/>
    <mergeCell ref="T43:U43"/>
    <mergeCell ref="V43:W43"/>
    <mergeCell ref="G39:H39"/>
    <mergeCell ref="T39:U39"/>
    <mergeCell ref="V39:W39"/>
    <mergeCell ref="A40:B43"/>
    <mergeCell ref="C40:C43"/>
    <mergeCell ref="D40:E43"/>
    <mergeCell ref="G40:H40"/>
    <mergeCell ref="T40:U40"/>
    <mergeCell ref="V40:W40"/>
    <mergeCell ref="G41:H41"/>
    <mergeCell ref="V36:W36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29:U29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A20:B23"/>
    <mergeCell ref="C20:C23"/>
    <mergeCell ref="D20:E23"/>
    <mergeCell ref="A24:B27"/>
    <mergeCell ref="C24:C27"/>
    <mergeCell ref="D24:E27"/>
    <mergeCell ref="T11:U11"/>
    <mergeCell ref="A11:B11"/>
    <mergeCell ref="D11:F11"/>
    <mergeCell ref="Q8:Q10"/>
    <mergeCell ref="R6:R10"/>
    <mergeCell ref="S6:W6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D48:E51"/>
    <mergeCell ref="G52:H52"/>
    <mergeCell ref="T52:U52"/>
    <mergeCell ref="G55:H55"/>
    <mergeCell ref="T55:U55"/>
    <mergeCell ref="G51:H51"/>
    <mergeCell ref="T51:U51"/>
    <mergeCell ref="A52:E55"/>
    <mergeCell ref="A48:B51"/>
    <mergeCell ref="C48:C51"/>
    <mergeCell ref="V55:W55"/>
    <mergeCell ref="V52:W52"/>
    <mergeCell ref="G53:H53"/>
    <mergeCell ref="T53:U53"/>
    <mergeCell ref="V53:W53"/>
    <mergeCell ref="G54:H54"/>
    <mergeCell ref="T54:U54"/>
    <mergeCell ref="V54:W5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117.43.2014
z dnia 12 sierpnia 2014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39"/>
  <sheetViews>
    <sheetView zoomScale="75" zoomScaleNormal="75" workbookViewId="0" topLeftCell="A4">
      <pane ySplit="2130" topLeftCell="A1" activePane="bottomLeft" state="split"/>
      <selection pane="topLeft" activeCell="F6" sqref="F6:F9"/>
      <selection pane="bottomLeft" activeCell="W2" sqref="W2:W3"/>
    </sheetView>
  </sheetViews>
  <sheetFormatPr defaultColWidth="9.33203125" defaultRowHeight="12.75"/>
  <cols>
    <col min="1" max="1" width="6.5" style="36" customWidth="1"/>
    <col min="2" max="2" width="8" style="36" customWidth="1"/>
    <col min="3" max="3" width="9" style="36" customWidth="1"/>
    <col min="4" max="4" width="29.16015625" style="36" customWidth="1"/>
    <col min="5" max="5" width="16.33203125" style="36" customWidth="1"/>
    <col min="6" max="6" width="14" style="36" customWidth="1"/>
    <col min="7" max="7" width="16.33203125" style="36" customWidth="1"/>
    <col min="8" max="8" width="11.83203125" style="36" customWidth="1"/>
    <col min="9" max="9" width="15.33203125" style="36" customWidth="1"/>
    <col min="10" max="10" width="12.83203125" style="36" customWidth="1"/>
    <col min="11" max="11" width="19.83203125" style="36" customWidth="1"/>
    <col min="12" max="12" width="9.33203125" style="36" customWidth="1"/>
    <col min="13" max="13" width="8.83203125" style="36" customWidth="1"/>
    <col min="14" max="15" width="9.33203125" style="36" hidden="1" customWidth="1"/>
    <col min="16" max="16384" width="9.33203125" style="36" customWidth="1"/>
  </cols>
  <sheetData>
    <row r="1" spans="9:12" ht="42" customHeight="1">
      <c r="I1" s="127" t="s">
        <v>220</v>
      </c>
      <c r="J1" s="127"/>
      <c r="K1" s="127"/>
      <c r="L1" s="86"/>
    </row>
    <row r="2" spans="1:11" ht="18">
      <c r="A2" s="136" t="s">
        <v>161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0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4" t="s">
        <v>43</v>
      </c>
    </row>
    <row r="4" spans="1:11" s="82" customFormat="1" ht="19.5" customHeight="1">
      <c r="A4" s="137" t="s">
        <v>160</v>
      </c>
      <c r="B4" s="137" t="s">
        <v>0</v>
      </c>
      <c r="C4" s="137" t="s">
        <v>159</v>
      </c>
      <c r="D4" s="132" t="s">
        <v>158</v>
      </c>
      <c r="E4" s="132" t="s">
        <v>157</v>
      </c>
      <c r="F4" s="132"/>
      <c r="G4" s="132"/>
      <c r="H4" s="132"/>
      <c r="I4" s="132"/>
      <c r="J4" s="132"/>
      <c r="K4" s="132" t="s">
        <v>156</v>
      </c>
    </row>
    <row r="5" spans="1:11" s="82" customFormat="1" ht="19.5" customHeight="1">
      <c r="A5" s="137"/>
      <c r="B5" s="137"/>
      <c r="C5" s="137"/>
      <c r="D5" s="132"/>
      <c r="E5" s="132" t="s">
        <v>155</v>
      </c>
      <c r="F5" s="132" t="s">
        <v>154</v>
      </c>
      <c r="G5" s="132"/>
      <c r="H5" s="132"/>
      <c r="I5" s="132"/>
      <c r="J5" s="132"/>
      <c r="K5" s="132"/>
    </row>
    <row r="6" spans="1:11" s="82" customFormat="1" ht="19.5" customHeight="1">
      <c r="A6" s="137"/>
      <c r="B6" s="137"/>
      <c r="C6" s="137"/>
      <c r="D6" s="132"/>
      <c r="E6" s="132"/>
      <c r="F6" s="128" t="s">
        <v>153</v>
      </c>
      <c r="G6" s="131" t="s">
        <v>152</v>
      </c>
      <c r="H6" s="83" t="s">
        <v>28</v>
      </c>
      <c r="I6" s="128" t="s">
        <v>151</v>
      </c>
      <c r="J6" s="131" t="s">
        <v>150</v>
      </c>
      <c r="K6" s="132"/>
    </row>
    <row r="7" spans="1:11" s="82" customFormat="1" ht="29.25" customHeight="1">
      <c r="A7" s="137"/>
      <c r="B7" s="137"/>
      <c r="C7" s="137"/>
      <c r="D7" s="132"/>
      <c r="E7" s="132"/>
      <c r="F7" s="129"/>
      <c r="G7" s="129"/>
      <c r="H7" s="132" t="s">
        <v>149</v>
      </c>
      <c r="I7" s="129"/>
      <c r="J7" s="129"/>
      <c r="K7" s="132"/>
    </row>
    <row r="8" spans="1:11" s="82" customFormat="1" ht="19.5" customHeight="1">
      <c r="A8" s="137"/>
      <c r="B8" s="137"/>
      <c r="C8" s="137"/>
      <c r="D8" s="132"/>
      <c r="E8" s="132"/>
      <c r="F8" s="129"/>
      <c r="G8" s="129"/>
      <c r="H8" s="132"/>
      <c r="I8" s="129"/>
      <c r="J8" s="129"/>
      <c r="K8" s="132"/>
    </row>
    <row r="9" spans="1:11" s="82" customFormat="1" ht="29.25" customHeight="1">
      <c r="A9" s="137"/>
      <c r="B9" s="137"/>
      <c r="C9" s="137"/>
      <c r="D9" s="132"/>
      <c r="E9" s="132"/>
      <c r="F9" s="130"/>
      <c r="G9" s="130"/>
      <c r="H9" s="132"/>
      <c r="I9" s="130"/>
      <c r="J9" s="130"/>
      <c r="K9" s="132"/>
    </row>
    <row r="10" spans="1:11" ht="7.5" customHeigh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</row>
    <row r="11" spans="1:11" ht="51" customHeight="1">
      <c r="A11" s="75" t="s">
        <v>148</v>
      </c>
      <c r="B11" s="75">
        <v>710</v>
      </c>
      <c r="C11" s="75">
        <v>71012</v>
      </c>
      <c r="D11" s="77" t="s">
        <v>147</v>
      </c>
      <c r="E11" s="76">
        <f>F11</f>
        <v>10000</v>
      </c>
      <c r="F11" s="76">
        <v>10000</v>
      </c>
      <c r="G11" s="76">
        <v>0</v>
      </c>
      <c r="H11" s="76">
        <v>0</v>
      </c>
      <c r="I11" s="79" t="s">
        <v>128</v>
      </c>
      <c r="J11" s="78">
        <v>0</v>
      </c>
      <c r="K11" s="70" t="s">
        <v>127</v>
      </c>
    </row>
    <row r="12" spans="1:11" ht="51">
      <c r="A12" s="75" t="s">
        <v>146</v>
      </c>
      <c r="B12" s="75">
        <v>750</v>
      </c>
      <c r="C12" s="75">
        <v>75020</v>
      </c>
      <c r="D12" s="77" t="s">
        <v>145</v>
      </c>
      <c r="E12" s="76">
        <v>55000</v>
      </c>
      <c r="F12" s="76">
        <v>55000</v>
      </c>
      <c r="G12" s="76">
        <v>0</v>
      </c>
      <c r="H12" s="76">
        <v>0</v>
      </c>
      <c r="I12" s="79" t="s">
        <v>128</v>
      </c>
      <c r="J12" s="78">
        <v>0</v>
      </c>
      <c r="K12" s="70" t="s">
        <v>127</v>
      </c>
    </row>
    <row r="13" spans="1:11" ht="66" customHeight="1">
      <c r="A13" s="75" t="s">
        <v>144</v>
      </c>
      <c r="B13" s="75">
        <v>600</v>
      </c>
      <c r="C13" s="75">
        <v>60014</v>
      </c>
      <c r="D13" s="77" t="s">
        <v>143</v>
      </c>
      <c r="E13" s="76">
        <v>2103747</v>
      </c>
      <c r="F13" s="76">
        <v>0</v>
      </c>
      <c r="G13" s="76">
        <v>1070939</v>
      </c>
      <c r="H13" s="76">
        <v>0</v>
      </c>
      <c r="I13" s="79" t="s">
        <v>142</v>
      </c>
      <c r="J13" s="78">
        <v>0</v>
      </c>
      <c r="K13" s="70" t="s">
        <v>101</v>
      </c>
    </row>
    <row r="14" spans="1:11" ht="72" customHeight="1">
      <c r="A14" s="75" t="s">
        <v>141</v>
      </c>
      <c r="B14" s="75">
        <v>600</v>
      </c>
      <c r="C14" s="75">
        <v>60014</v>
      </c>
      <c r="D14" s="77" t="s">
        <v>140</v>
      </c>
      <c r="E14" s="76">
        <v>120000</v>
      </c>
      <c r="F14" s="76">
        <v>120000</v>
      </c>
      <c r="G14" s="76">
        <v>0</v>
      </c>
      <c r="H14" s="76">
        <v>0</v>
      </c>
      <c r="I14" s="79" t="s">
        <v>139</v>
      </c>
      <c r="J14" s="78">
        <v>0</v>
      </c>
      <c r="K14" s="70" t="s">
        <v>101</v>
      </c>
    </row>
    <row r="15" spans="1:11" ht="63" customHeight="1">
      <c r="A15" s="75" t="s">
        <v>138</v>
      </c>
      <c r="B15" s="75">
        <v>801</v>
      </c>
      <c r="C15" s="75">
        <v>80195</v>
      </c>
      <c r="D15" s="74" t="s">
        <v>137</v>
      </c>
      <c r="E15" s="73">
        <v>36700</v>
      </c>
      <c r="F15" s="73">
        <v>36700</v>
      </c>
      <c r="G15" s="73">
        <v>0</v>
      </c>
      <c r="H15" s="73">
        <v>0</v>
      </c>
      <c r="I15" s="72" t="s">
        <v>119</v>
      </c>
      <c r="J15" s="71">
        <v>0</v>
      </c>
      <c r="K15" s="70" t="s">
        <v>136</v>
      </c>
    </row>
    <row r="16" spans="1:11" ht="77.25" customHeight="1">
      <c r="A16" s="75" t="s">
        <v>135</v>
      </c>
      <c r="B16" s="75">
        <v>700</v>
      </c>
      <c r="C16" s="75">
        <v>70005</v>
      </c>
      <c r="D16" s="80" t="s">
        <v>134</v>
      </c>
      <c r="E16" s="76">
        <v>15000</v>
      </c>
      <c r="F16" s="76">
        <v>15000</v>
      </c>
      <c r="G16" s="76">
        <v>0</v>
      </c>
      <c r="H16" s="76">
        <v>0</v>
      </c>
      <c r="I16" s="79" t="s">
        <v>128</v>
      </c>
      <c r="J16" s="78">
        <v>0</v>
      </c>
      <c r="K16" s="70" t="s">
        <v>127</v>
      </c>
    </row>
    <row r="17" spans="1:11" ht="62.25" customHeight="1">
      <c r="A17" s="75" t="s">
        <v>133</v>
      </c>
      <c r="B17" s="75">
        <v>700</v>
      </c>
      <c r="C17" s="75">
        <v>70005</v>
      </c>
      <c r="D17" s="77" t="s">
        <v>132</v>
      </c>
      <c r="E17" s="76">
        <v>50000</v>
      </c>
      <c r="F17" s="76">
        <v>50000</v>
      </c>
      <c r="G17" s="76">
        <v>0</v>
      </c>
      <c r="H17" s="76">
        <v>0</v>
      </c>
      <c r="I17" s="79" t="s">
        <v>128</v>
      </c>
      <c r="J17" s="78">
        <v>0</v>
      </c>
      <c r="K17" s="70" t="s">
        <v>127</v>
      </c>
    </row>
    <row r="18" spans="1:11" ht="66" customHeight="1">
      <c r="A18" s="75" t="s">
        <v>131</v>
      </c>
      <c r="B18" s="75">
        <v>754</v>
      </c>
      <c r="C18" s="75">
        <v>75478</v>
      </c>
      <c r="D18" s="77" t="s">
        <v>163</v>
      </c>
      <c r="E18" s="76">
        <v>4900</v>
      </c>
      <c r="F18" s="76">
        <v>0</v>
      </c>
      <c r="G18" s="76">
        <v>0</v>
      </c>
      <c r="H18" s="76">
        <v>0</v>
      </c>
      <c r="I18" s="79" t="s">
        <v>219</v>
      </c>
      <c r="J18" s="78">
        <v>0</v>
      </c>
      <c r="K18" s="70" t="s">
        <v>164</v>
      </c>
    </row>
    <row r="19" spans="1:11" ht="63" customHeight="1">
      <c r="A19" s="75" t="s">
        <v>126</v>
      </c>
      <c r="B19" s="75">
        <v>851</v>
      </c>
      <c r="C19" s="75">
        <v>85195</v>
      </c>
      <c r="D19" s="77" t="s">
        <v>130</v>
      </c>
      <c r="E19" s="76">
        <v>174581</v>
      </c>
      <c r="F19" s="76">
        <v>174581</v>
      </c>
      <c r="G19" s="76" t="s">
        <v>129</v>
      </c>
      <c r="H19" s="76">
        <v>0</v>
      </c>
      <c r="I19" s="79" t="s">
        <v>128</v>
      </c>
      <c r="J19" s="78">
        <v>0</v>
      </c>
      <c r="K19" s="70" t="s">
        <v>127</v>
      </c>
    </row>
    <row r="20" spans="1:11" ht="65.25" customHeight="1">
      <c r="A20" s="75" t="s">
        <v>124</v>
      </c>
      <c r="B20" s="75">
        <v>852</v>
      </c>
      <c r="C20" s="75">
        <v>85202</v>
      </c>
      <c r="D20" s="80" t="s">
        <v>125</v>
      </c>
      <c r="E20" s="76">
        <v>20000</v>
      </c>
      <c r="F20" s="76">
        <v>20000</v>
      </c>
      <c r="G20" s="76">
        <v>0</v>
      </c>
      <c r="H20" s="76">
        <v>0</v>
      </c>
      <c r="I20" s="79" t="s">
        <v>119</v>
      </c>
      <c r="J20" s="78">
        <v>0</v>
      </c>
      <c r="K20" s="70" t="s">
        <v>122</v>
      </c>
    </row>
    <row r="21" spans="1:11" ht="63.75" customHeight="1">
      <c r="A21" s="75" t="s">
        <v>121</v>
      </c>
      <c r="B21" s="75">
        <v>852</v>
      </c>
      <c r="C21" s="75">
        <v>85202</v>
      </c>
      <c r="D21" s="77" t="s">
        <v>123</v>
      </c>
      <c r="E21" s="76">
        <v>51963</v>
      </c>
      <c r="F21" s="76">
        <v>51963</v>
      </c>
      <c r="G21" s="76">
        <v>0</v>
      </c>
      <c r="H21" s="76">
        <v>0</v>
      </c>
      <c r="I21" s="79" t="s">
        <v>119</v>
      </c>
      <c r="J21" s="78">
        <v>0</v>
      </c>
      <c r="K21" s="70" t="s">
        <v>122</v>
      </c>
    </row>
    <row r="22" spans="1:11" ht="61.5" customHeight="1">
      <c r="A22" s="75" t="s">
        <v>117</v>
      </c>
      <c r="B22" s="75">
        <v>852</v>
      </c>
      <c r="C22" s="75">
        <v>85202</v>
      </c>
      <c r="D22" s="77" t="s">
        <v>120</v>
      </c>
      <c r="E22" s="76">
        <v>50558</v>
      </c>
      <c r="F22" s="76">
        <v>50558</v>
      </c>
      <c r="G22" s="76">
        <v>0</v>
      </c>
      <c r="H22" s="76">
        <v>0</v>
      </c>
      <c r="I22" s="79" t="s">
        <v>119</v>
      </c>
      <c r="J22" s="78">
        <v>0</v>
      </c>
      <c r="K22" s="70" t="s">
        <v>118</v>
      </c>
    </row>
    <row r="23" spans="1:11" ht="66" customHeight="1">
      <c r="A23" s="75" t="s">
        <v>115</v>
      </c>
      <c r="B23" s="75">
        <v>854</v>
      </c>
      <c r="C23" s="75">
        <v>85403</v>
      </c>
      <c r="D23" s="77" t="s">
        <v>116</v>
      </c>
      <c r="E23" s="76">
        <v>6000</v>
      </c>
      <c r="F23" s="76">
        <v>6000</v>
      </c>
      <c r="G23" s="76">
        <v>0</v>
      </c>
      <c r="H23" s="76">
        <v>0</v>
      </c>
      <c r="I23" s="79" t="s">
        <v>109</v>
      </c>
      <c r="J23" s="78">
        <v>0</v>
      </c>
      <c r="K23" s="70" t="s">
        <v>108</v>
      </c>
    </row>
    <row r="24" spans="1:11" ht="66" customHeight="1">
      <c r="A24" s="75" t="s">
        <v>113</v>
      </c>
      <c r="B24" s="75">
        <v>854</v>
      </c>
      <c r="C24" s="75">
        <v>85403</v>
      </c>
      <c r="D24" s="74" t="s">
        <v>114</v>
      </c>
      <c r="E24" s="73">
        <v>11000</v>
      </c>
      <c r="F24" s="73">
        <v>11000</v>
      </c>
      <c r="G24" s="73">
        <v>0</v>
      </c>
      <c r="H24" s="73">
        <v>0</v>
      </c>
      <c r="I24" s="72" t="s">
        <v>109</v>
      </c>
      <c r="J24" s="71">
        <v>0</v>
      </c>
      <c r="K24" s="70" t="s">
        <v>108</v>
      </c>
    </row>
    <row r="25" spans="1:11" ht="66" customHeight="1">
      <c r="A25" s="75" t="s">
        <v>111</v>
      </c>
      <c r="B25" s="75">
        <v>854</v>
      </c>
      <c r="C25" s="75">
        <v>85403</v>
      </c>
      <c r="D25" s="77" t="s">
        <v>112</v>
      </c>
      <c r="E25" s="76">
        <v>44280</v>
      </c>
      <c r="F25" s="76">
        <v>44280</v>
      </c>
      <c r="G25" s="73">
        <v>0</v>
      </c>
      <c r="H25" s="73">
        <v>0</v>
      </c>
      <c r="I25" s="72" t="s">
        <v>109</v>
      </c>
      <c r="J25" s="71">
        <v>0</v>
      </c>
      <c r="K25" s="70" t="s">
        <v>108</v>
      </c>
    </row>
    <row r="26" spans="1:11" ht="66" customHeight="1">
      <c r="A26" s="75" t="s">
        <v>107</v>
      </c>
      <c r="B26" s="75">
        <v>854</v>
      </c>
      <c r="C26" s="75">
        <v>85403</v>
      </c>
      <c r="D26" s="74" t="s">
        <v>110</v>
      </c>
      <c r="E26" s="73">
        <v>40000</v>
      </c>
      <c r="F26" s="73">
        <v>40000</v>
      </c>
      <c r="G26" s="73">
        <v>0</v>
      </c>
      <c r="H26" s="73">
        <v>0</v>
      </c>
      <c r="I26" s="72" t="s">
        <v>109</v>
      </c>
      <c r="J26" s="71">
        <v>0</v>
      </c>
      <c r="K26" s="70" t="s">
        <v>108</v>
      </c>
    </row>
    <row r="27" spans="1:11" ht="66" customHeight="1">
      <c r="A27" s="75" t="s">
        <v>104</v>
      </c>
      <c r="B27" s="75">
        <v>600</v>
      </c>
      <c r="C27" s="75">
        <v>60014</v>
      </c>
      <c r="D27" s="74" t="s">
        <v>106</v>
      </c>
      <c r="E27" s="73">
        <v>797826</v>
      </c>
      <c r="F27" s="73">
        <v>0</v>
      </c>
      <c r="G27" s="73">
        <v>448659</v>
      </c>
      <c r="H27" s="73">
        <v>0</v>
      </c>
      <c r="I27" s="72" t="s">
        <v>105</v>
      </c>
      <c r="J27" s="71">
        <v>0</v>
      </c>
      <c r="K27" s="70" t="s">
        <v>101</v>
      </c>
    </row>
    <row r="28" spans="1:11" ht="66" customHeight="1">
      <c r="A28" s="75" t="s">
        <v>162</v>
      </c>
      <c r="B28" s="75">
        <v>600</v>
      </c>
      <c r="C28" s="75">
        <v>60014</v>
      </c>
      <c r="D28" s="74" t="s">
        <v>103</v>
      </c>
      <c r="E28" s="73">
        <v>120000</v>
      </c>
      <c r="F28" s="73">
        <v>120000</v>
      </c>
      <c r="G28" s="73"/>
      <c r="H28" s="73">
        <v>0</v>
      </c>
      <c r="I28" s="72" t="s">
        <v>102</v>
      </c>
      <c r="J28" s="71">
        <v>0</v>
      </c>
      <c r="K28" s="70" t="s">
        <v>101</v>
      </c>
    </row>
    <row r="29" spans="1:11" ht="48.75" customHeight="1">
      <c r="A29" s="133" t="s">
        <v>55</v>
      </c>
      <c r="B29" s="134"/>
      <c r="C29" s="134"/>
      <c r="D29" s="135"/>
      <c r="E29" s="97">
        <f>SUM(E11:E28)</f>
        <v>3711555</v>
      </c>
      <c r="F29" s="97">
        <f>SUM(F11:F28)</f>
        <v>805082</v>
      </c>
      <c r="G29" s="69">
        <f>SUM(G11:G28)</f>
        <v>1519598</v>
      </c>
      <c r="H29" s="69">
        <v>0</v>
      </c>
      <c r="I29" s="98">
        <v>1386875</v>
      </c>
      <c r="J29" s="69">
        <f>SUM(J11:J28)</f>
        <v>0</v>
      </c>
      <c r="K29" s="68" t="s">
        <v>100</v>
      </c>
    </row>
    <row r="30" spans="1:11" ht="12.75">
      <c r="A30" s="64"/>
      <c r="B30" s="64"/>
      <c r="C30" s="64"/>
      <c r="D30" s="64"/>
      <c r="E30" s="67"/>
      <c r="F30" s="64"/>
      <c r="G30" s="64"/>
      <c r="H30" s="64"/>
      <c r="I30" s="64"/>
      <c r="J30" s="64"/>
      <c r="K30" s="64"/>
    </row>
    <row r="31" spans="1:11" ht="12.75">
      <c r="A31" s="64" t="s">
        <v>99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64" t="s">
        <v>98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64" t="s">
        <v>97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4" t="s">
        <v>96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4" t="s">
        <v>95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9" ht="12.75">
      <c r="E39" s="37"/>
    </row>
  </sheetData>
  <sheetProtection/>
  <mergeCells count="16">
    <mergeCell ref="A29:D29"/>
    <mergeCell ref="A2:K2"/>
    <mergeCell ref="A4:A9"/>
    <mergeCell ref="B4:B9"/>
    <mergeCell ref="C4:C9"/>
    <mergeCell ref="D4:D9"/>
    <mergeCell ref="E4:J4"/>
    <mergeCell ref="K4:K9"/>
    <mergeCell ref="E5:E9"/>
    <mergeCell ref="F5:J5"/>
    <mergeCell ref="I1:K1"/>
    <mergeCell ref="F6:F9"/>
    <mergeCell ref="G6:G9"/>
    <mergeCell ref="I6:I9"/>
    <mergeCell ref="J6:J9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41"/>
  <sheetViews>
    <sheetView view="pageLayout" workbookViewId="0" topLeftCell="A1">
      <selection activeCell="F6" sqref="F6:P6"/>
    </sheetView>
  </sheetViews>
  <sheetFormatPr defaultColWidth="9.33203125" defaultRowHeight="12.75"/>
  <cols>
    <col min="1" max="1" width="6" style="36" customWidth="1"/>
    <col min="2" max="2" width="9.5" style="36" customWidth="1"/>
    <col min="3" max="3" width="7.83203125" style="36" customWidth="1"/>
    <col min="4" max="4" width="13.66015625" style="36" customWidth="1"/>
    <col min="5" max="5" width="16.83203125" style="36" customWidth="1"/>
    <col min="6" max="6" width="13.5" style="36" customWidth="1"/>
    <col min="7" max="7" width="13.66015625" style="36" customWidth="1"/>
    <col min="8" max="8" width="13.33203125" style="36" customWidth="1"/>
    <col min="9" max="9" width="7.33203125" style="36" customWidth="1"/>
    <col min="10" max="10" width="11.83203125" style="36" customWidth="1"/>
    <col min="11" max="11" width="10.16015625" style="35" customWidth="1"/>
    <col min="12" max="12" width="12.83203125" style="35" customWidth="1"/>
    <col min="13" max="13" width="12.66015625" style="35" bestFit="1" customWidth="1"/>
    <col min="14" max="14" width="12.83203125" style="35" customWidth="1"/>
    <col min="15" max="15" width="7.66015625" style="35" customWidth="1"/>
    <col min="16" max="16" width="8.33203125" style="35" customWidth="1"/>
    <col min="17" max="16384" width="9.33203125" style="35" customWidth="1"/>
  </cols>
  <sheetData>
    <row r="1" spans="1:16" ht="39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138" t="s">
        <v>221</v>
      </c>
      <c r="N1" s="138"/>
      <c r="O1" s="138"/>
      <c r="P1" s="138"/>
    </row>
    <row r="2" spans="1:16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</row>
    <row r="3" spans="1:16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3"/>
      <c r="L3" s="63"/>
      <c r="M3" s="63"/>
      <c r="N3" s="63"/>
      <c r="O3" s="63"/>
      <c r="P3" s="63"/>
    </row>
    <row r="4" spans="1:17" ht="36" customHeight="1">
      <c r="A4" s="149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66"/>
    </row>
    <row r="5" spans="1:16" s="53" customFormat="1" ht="18.75" customHeight="1">
      <c r="A5" s="65"/>
      <c r="B5" s="65"/>
      <c r="C5" s="65"/>
      <c r="D5" s="65"/>
      <c r="E5" s="65"/>
      <c r="F5" s="65"/>
      <c r="G5" s="64"/>
      <c r="H5" s="64"/>
      <c r="I5" s="64"/>
      <c r="J5" s="64"/>
      <c r="K5" s="64"/>
      <c r="L5" s="63"/>
      <c r="M5" s="63"/>
      <c r="N5" s="63"/>
      <c r="O5" s="63"/>
      <c r="P5" s="62" t="s">
        <v>86</v>
      </c>
    </row>
    <row r="6" spans="1:16" s="53" customFormat="1" ht="12.75">
      <c r="A6" s="140" t="s">
        <v>0</v>
      </c>
      <c r="B6" s="140" t="s">
        <v>1</v>
      </c>
      <c r="C6" s="140" t="s">
        <v>2</v>
      </c>
      <c r="D6" s="140" t="s">
        <v>93</v>
      </c>
      <c r="E6" s="140" t="s">
        <v>92</v>
      </c>
      <c r="F6" s="146" t="s">
        <v>25</v>
      </c>
      <c r="G6" s="150"/>
      <c r="H6" s="150"/>
      <c r="I6" s="150"/>
      <c r="J6" s="150"/>
      <c r="K6" s="150"/>
      <c r="L6" s="150"/>
      <c r="M6" s="150"/>
      <c r="N6" s="150"/>
      <c r="O6" s="150"/>
      <c r="P6" s="147"/>
    </row>
    <row r="7" spans="1:16" s="53" customFormat="1" ht="12.75">
      <c r="A7" s="141"/>
      <c r="B7" s="141"/>
      <c r="C7" s="141"/>
      <c r="D7" s="141"/>
      <c r="E7" s="141"/>
      <c r="F7" s="140" t="s">
        <v>82</v>
      </c>
      <c r="G7" s="148" t="s">
        <v>25</v>
      </c>
      <c r="H7" s="148"/>
      <c r="I7" s="148"/>
      <c r="J7" s="148"/>
      <c r="K7" s="148"/>
      <c r="L7" s="140" t="s">
        <v>81</v>
      </c>
      <c r="M7" s="143" t="s">
        <v>25</v>
      </c>
      <c r="N7" s="144"/>
      <c r="O7" s="144"/>
      <c r="P7" s="145"/>
    </row>
    <row r="8" spans="1:16" s="53" customFormat="1" ht="25.5" customHeight="1">
      <c r="A8" s="141"/>
      <c r="B8" s="141"/>
      <c r="C8" s="141"/>
      <c r="D8" s="141"/>
      <c r="E8" s="141"/>
      <c r="F8" s="141"/>
      <c r="G8" s="146" t="s">
        <v>80</v>
      </c>
      <c r="H8" s="147"/>
      <c r="I8" s="140" t="s">
        <v>79</v>
      </c>
      <c r="J8" s="140" t="s">
        <v>78</v>
      </c>
      <c r="K8" s="140" t="s">
        <v>77</v>
      </c>
      <c r="L8" s="141"/>
      <c r="M8" s="146" t="s">
        <v>27</v>
      </c>
      <c r="N8" s="30" t="s">
        <v>28</v>
      </c>
      <c r="O8" s="148" t="s">
        <v>74</v>
      </c>
      <c r="P8" s="148" t="s">
        <v>91</v>
      </c>
    </row>
    <row r="9" spans="1:16" s="53" customFormat="1" ht="80.25" customHeight="1">
      <c r="A9" s="142"/>
      <c r="B9" s="142"/>
      <c r="C9" s="142"/>
      <c r="D9" s="142"/>
      <c r="E9" s="142"/>
      <c r="F9" s="142"/>
      <c r="G9" s="29" t="s">
        <v>35</v>
      </c>
      <c r="H9" s="29" t="s">
        <v>72</v>
      </c>
      <c r="I9" s="142"/>
      <c r="J9" s="142"/>
      <c r="K9" s="142"/>
      <c r="L9" s="142"/>
      <c r="M9" s="148"/>
      <c r="N9" s="28" t="s">
        <v>32</v>
      </c>
      <c r="O9" s="148"/>
      <c r="P9" s="148"/>
    </row>
    <row r="10" spans="1:16" s="53" customFormat="1" ht="10.5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</row>
    <row r="11" spans="1:16" s="53" customFormat="1" ht="12.75">
      <c r="A11" s="60" t="s">
        <v>90</v>
      </c>
      <c r="B11" s="60"/>
      <c r="C11" s="39"/>
      <c r="D11" s="51">
        <f aca="true" t="shared" si="0" ref="D11:P11">D12+D13</f>
        <v>2420000</v>
      </c>
      <c r="E11" s="51">
        <f t="shared" si="0"/>
        <v>2420000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2420000</v>
      </c>
      <c r="M11" s="51">
        <f t="shared" si="0"/>
        <v>2420000</v>
      </c>
      <c r="N11" s="51">
        <f t="shared" si="0"/>
        <v>1087000</v>
      </c>
      <c r="O11" s="51">
        <f t="shared" si="0"/>
        <v>0</v>
      </c>
      <c r="P11" s="51">
        <f t="shared" si="0"/>
        <v>0</v>
      </c>
    </row>
    <row r="12" spans="1:18" s="53" customFormat="1" ht="12.75">
      <c r="A12" s="59" t="s">
        <v>90</v>
      </c>
      <c r="B12" s="59" t="s">
        <v>89</v>
      </c>
      <c r="C12" s="58">
        <v>6410</v>
      </c>
      <c r="D12" s="57">
        <v>1333000</v>
      </c>
      <c r="E12" s="57">
        <f>F12+L12</f>
        <v>1333000</v>
      </c>
      <c r="F12" s="57">
        <f>H12</f>
        <v>0</v>
      </c>
      <c r="G12" s="40">
        <v>0</v>
      </c>
      <c r="H12" s="40">
        <v>0</v>
      </c>
      <c r="I12" s="40">
        <v>0</v>
      </c>
      <c r="J12" s="40">
        <v>0</v>
      </c>
      <c r="K12" s="40">
        <f>-T12</f>
        <v>0</v>
      </c>
      <c r="L12" s="40">
        <v>1333000</v>
      </c>
      <c r="M12" s="40">
        <v>1333000</v>
      </c>
      <c r="N12" s="40">
        <v>0</v>
      </c>
      <c r="O12" s="40">
        <v>0</v>
      </c>
      <c r="P12" s="40">
        <v>0</v>
      </c>
      <c r="Q12" s="49"/>
      <c r="R12" s="49"/>
    </row>
    <row r="13" spans="1:18" s="53" customFormat="1" ht="12.75">
      <c r="A13" s="59"/>
      <c r="B13" s="59"/>
      <c r="C13" s="58">
        <v>6419</v>
      </c>
      <c r="D13" s="57">
        <v>1087000</v>
      </c>
      <c r="E13" s="57">
        <v>1087000</v>
      </c>
      <c r="F13" s="57">
        <f>K13</f>
        <v>0</v>
      </c>
      <c r="G13" s="40"/>
      <c r="H13" s="40"/>
      <c r="I13" s="40"/>
      <c r="J13" s="40"/>
      <c r="K13" s="40">
        <v>0</v>
      </c>
      <c r="L13" s="40">
        <v>1087000</v>
      </c>
      <c r="M13" s="40">
        <v>1087000</v>
      </c>
      <c r="N13" s="40">
        <v>1087000</v>
      </c>
      <c r="O13" s="40"/>
      <c r="P13" s="40"/>
      <c r="Q13" s="49"/>
      <c r="R13" s="49"/>
    </row>
    <row r="14" spans="1:16" s="53" customFormat="1" ht="12.75">
      <c r="A14" s="56" t="s">
        <v>88</v>
      </c>
      <c r="B14" s="55"/>
      <c r="C14" s="46"/>
      <c r="D14" s="52">
        <f aca="true" t="shared" si="1" ref="D14:M14">SUM(D15)</f>
        <v>50000</v>
      </c>
      <c r="E14" s="52">
        <f t="shared" si="1"/>
        <v>50000</v>
      </c>
      <c r="F14" s="52">
        <f t="shared" si="1"/>
        <v>50000</v>
      </c>
      <c r="G14" s="52">
        <f t="shared" si="1"/>
        <v>18000</v>
      </c>
      <c r="H14" s="52">
        <f t="shared" si="1"/>
        <v>32000</v>
      </c>
      <c r="I14" s="52">
        <f t="shared" si="1"/>
        <v>0</v>
      </c>
      <c r="J14" s="52">
        <f t="shared" si="1"/>
        <v>0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1">
        <v>0</v>
      </c>
      <c r="O14" s="51">
        <f>SUM(O15)</f>
        <v>0</v>
      </c>
      <c r="P14" s="51">
        <f>SUM(P15)</f>
        <v>0</v>
      </c>
    </row>
    <row r="15" spans="1:18" s="53" customFormat="1" ht="12.75">
      <c r="A15" s="44">
        <v>700</v>
      </c>
      <c r="B15" s="44">
        <v>70005</v>
      </c>
      <c r="C15" s="43">
        <v>2110</v>
      </c>
      <c r="D15" s="42">
        <v>50000</v>
      </c>
      <c r="E15" s="42">
        <f>SUM(F15)</f>
        <v>50000</v>
      </c>
      <c r="F15" s="42">
        <f>SUM(G15:H15)</f>
        <v>50000</v>
      </c>
      <c r="G15" s="41">
        <v>18000</v>
      </c>
      <c r="H15" s="41">
        <v>32000</v>
      </c>
      <c r="I15" s="41">
        <v>0</v>
      </c>
      <c r="J15" s="41">
        <v>0</v>
      </c>
      <c r="K15" s="40">
        <v>0</v>
      </c>
      <c r="L15" s="40">
        <v>0</v>
      </c>
      <c r="M15" s="40">
        <v>0</v>
      </c>
      <c r="N15" s="40">
        <f>SUM(O15+Q15+R15)</f>
        <v>0</v>
      </c>
      <c r="O15" s="40">
        <v>0</v>
      </c>
      <c r="P15" s="40">
        <v>0</v>
      </c>
      <c r="Q15" s="49"/>
      <c r="R15" s="49"/>
    </row>
    <row r="16" spans="1:18" s="53" customFormat="1" ht="12.75">
      <c r="A16" s="48">
        <v>710</v>
      </c>
      <c r="B16" s="48"/>
      <c r="C16" s="46"/>
      <c r="D16" s="52">
        <f aca="true" t="shared" si="2" ref="D16:P16">SUM(D17:D19)</f>
        <v>343000</v>
      </c>
      <c r="E16" s="52">
        <f t="shared" si="2"/>
        <v>343000</v>
      </c>
      <c r="F16" s="52">
        <f t="shared" si="2"/>
        <v>343000</v>
      </c>
      <c r="G16" s="52">
        <f t="shared" si="2"/>
        <v>212900</v>
      </c>
      <c r="H16" s="52">
        <f t="shared" si="2"/>
        <v>130100</v>
      </c>
      <c r="I16" s="52">
        <f t="shared" si="2"/>
        <v>0</v>
      </c>
      <c r="J16" s="52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1">
        <f t="shared" si="2"/>
        <v>0</v>
      </c>
      <c r="O16" s="51">
        <f t="shared" si="2"/>
        <v>0</v>
      </c>
      <c r="P16" s="51">
        <f t="shared" si="2"/>
        <v>0</v>
      </c>
      <c r="Q16" s="54"/>
      <c r="R16" s="54"/>
    </row>
    <row r="17" spans="1:18" s="53" customFormat="1" ht="12.75">
      <c r="A17" s="44">
        <v>710</v>
      </c>
      <c r="B17" s="44">
        <v>71013</v>
      </c>
      <c r="C17" s="43">
        <v>2110</v>
      </c>
      <c r="D17" s="42">
        <v>60000</v>
      </c>
      <c r="E17" s="42">
        <f>SUM(F17)</f>
        <v>60000</v>
      </c>
      <c r="F17" s="42">
        <f>SUM(H17)</f>
        <v>60000</v>
      </c>
      <c r="G17" s="41">
        <v>0</v>
      </c>
      <c r="H17" s="41">
        <v>60000</v>
      </c>
      <c r="I17" s="41">
        <v>0</v>
      </c>
      <c r="J17" s="41">
        <v>0</v>
      </c>
      <c r="K17" s="40">
        <v>0</v>
      </c>
      <c r="L17" s="40">
        <v>0</v>
      </c>
      <c r="M17" s="40">
        <v>0</v>
      </c>
      <c r="N17" s="40">
        <f>SUM(O17+Q17+R17)</f>
        <v>0</v>
      </c>
      <c r="O17" s="40">
        <v>0</v>
      </c>
      <c r="P17" s="40">
        <v>0</v>
      </c>
      <c r="Q17" s="49"/>
      <c r="R17" s="49"/>
    </row>
    <row r="18" spans="1:16" s="53" customFormat="1" ht="12.75">
      <c r="A18" s="44">
        <v>710</v>
      </c>
      <c r="B18" s="44">
        <v>71014</v>
      </c>
      <c r="C18" s="43">
        <v>2110</v>
      </c>
      <c r="D18" s="42">
        <v>20000</v>
      </c>
      <c r="E18" s="42">
        <f>SUM(N18+F18)</f>
        <v>20000</v>
      </c>
      <c r="F18" s="42">
        <f>SUM(G18:K18)</f>
        <v>20000</v>
      </c>
      <c r="G18" s="41">
        <v>0</v>
      </c>
      <c r="H18" s="41">
        <v>20000</v>
      </c>
      <c r="I18" s="41">
        <v>0</v>
      </c>
      <c r="J18" s="41">
        <v>0</v>
      </c>
      <c r="K18" s="40">
        <v>0</v>
      </c>
      <c r="L18" s="40">
        <v>0</v>
      </c>
      <c r="M18" s="40">
        <v>0</v>
      </c>
      <c r="N18" s="40">
        <f>SUM(O18+Q18+R18)</f>
        <v>0</v>
      </c>
      <c r="O18" s="40">
        <v>0</v>
      </c>
      <c r="P18" s="40">
        <v>0</v>
      </c>
    </row>
    <row r="19" spans="1:16" s="53" customFormat="1" ht="12.75">
      <c r="A19" s="44">
        <v>710</v>
      </c>
      <c r="B19" s="44">
        <v>71015</v>
      </c>
      <c r="C19" s="43">
        <v>2110</v>
      </c>
      <c r="D19" s="42">
        <v>263000</v>
      </c>
      <c r="E19" s="42">
        <f>SUM(F19)</f>
        <v>263000</v>
      </c>
      <c r="F19" s="42">
        <f>SUM(G19:H19)</f>
        <v>263000</v>
      </c>
      <c r="G19" s="41">
        <v>212900</v>
      </c>
      <c r="H19" s="41">
        <v>50100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f>SUM(O19+Q19+R19)</f>
        <v>0</v>
      </c>
      <c r="O19" s="41">
        <v>0</v>
      </c>
      <c r="P19" s="41">
        <v>0</v>
      </c>
    </row>
    <row r="20" spans="1:16" s="53" customFormat="1" ht="12.75">
      <c r="A20" s="48">
        <v>750</v>
      </c>
      <c r="B20" s="48"/>
      <c r="C20" s="46"/>
      <c r="D20" s="52">
        <f aca="true" t="shared" si="3" ref="D20:P20">SUM(D21:D22)</f>
        <v>167188</v>
      </c>
      <c r="E20" s="52">
        <f t="shared" si="3"/>
        <v>167188</v>
      </c>
      <c r="F20" s="52">
        <f t="shared" si="3"/>
        <v>167188</v>
      </c>
      <c r="G20" s="52">
        <f t="shared" si="3"/>
        <v>159275</v>
      </c>
      <c r="H20" s="52">
        <f t="shared" si="3"/>
        <v>7913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0</v>
      </c>
      <c r="O20" s="52">
        <f t="shared" si="3"/>
        <v>0</v>
      </c>
      <c r="P20" s="52">
        <f t="shared" si="3"/>
        <v>0</v>
      </c>
    </row>
    <row r="21" spans="1:16" s="53" customFormat="1" ht="12.75">
      <c r="A21" s="44">
        <v>750</v>
      </c>
      <c r="B21" s="44">
        <v>75011</v>
      </c>
      <c r="C21" s="43">
        <v>2110</v>
      </c>
      <c r="D21" s="42">
        <f>E21</f>
        <v>150188</v>
      </c>
      <c r="E21" s="42">
        <f>SUM(N21+F21)</f>
        <v>150188</v>
      </c>
      <c r="F21" s="42">
        <f>SUM(G21:K21)</f>
        <v>150188</v>
      </c>
      <c r="G21" s="41">
        <v>150188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f>SUM(O21+Q21+R21)</f>
        <v>0</v>
      </c>
      <c r="O21" s="41">
        <v>0</v>
      </c>
      <c r="P21" s="41">
        <v>0</v>
      </c>
    </row>
    <row r="22" spans="1:16" s="53" customFormat="1" ht="12.75">
      <c r="A22" s="44">
        <v>750</v>
      </c>
      <c r="B22" s="44">
        <v>75045</v>
      </c>
      <c r="C22" s="43">
        <v>2110</v>
      </c>
      <c r="D22" s="42">
        <v>17000</v>
      </c>
      <c r="E22" s="42">
        <f>SUM(F22)</f>
        <v>17000</v>
      </c>
      <c r="F22" s="42">
        <f>SUM(G22:H22)</f>
        <v>17000</v>
      </c>
      <c r="G22" s="41">
        <v>9087</v>
      </c>
      <c r="H22" s="41">
        <v>7913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>SUM(O22+Q22+R22)</f>
        <v>0</v>
      </c>
      <c r="O22" s="41">
        <v>0</v>
      </c>
      <c r="P22" s="41">
        <v>0</v>
      </c>
    </row>
    <row r="23" spans="1:16" s="50" customFormat="1" ht="14.25" customHeight="1">
      <c r="A23" s="48">
        <v>754</v>
      </c>
      <c r="B23" s="48"/>
      <c r="C23" s="46"/>
      <c r="D23" s="52">
        <f aca="true" t="shared" si="4" ref="D23:J23">SUM(D24:D26)</f>
        <v>3431494</v>
      </c>
      <c r="E23" s="52">
        <f t="shared" si="4"/>
        <v>3431494</v>
      </c>
      <c r="F23" s="52">
        <f t="shared" si="4"/>
        <v>3426594</v>
      </c>
      <c r="G23" s="52">
        <f t="shared" si="4"/>
        <v>2934216</v>
      </c>
      <c r="H23" s="52">
        <f t="shared" si="4"/>
        <v>304778</v>
      </c>
      <c r="I23" s="52">
        <f>SUM(I24)</f>
        <v>0</v>
      </c>
      <c r="J23" s="52">
        <f t="shared" si="4"/>
        <v>187600</v>
      </c>
      <c r="K23" s="52">
        <f>SUM(K24)</f>
        <v>0</v>
      </c>
      <c r="L23" s="52">
        <f>SUM(L24:L26)</f>
        <v>4900</v>
      </c>
      <c r="M23" s="52">
        <f>SUM(M24:M26)</f>
        <v>4900</v>
      </c>
      <c r="N23" s="52">
        <f>SUM(N24)</f>
        <v>0</v>
      </c>
      <c r="O23" s="52">
        <f>SUM(O24)</f>
        <v>0</v>
      </c>
      <c r="P23" s="52">
        <f>SUM(P24)</f>
        <v>0</v>
      </c>
    </row>
    <row r="24" spans="1:16" ht="12.75" customHeight="1">
      <c r="A24" s="44">
        <v>754</v>
      </c>
      <c r="B24" s="44">
        <v>75411</v>
      </c>
      <c r="C24" s="43">
        <v>2110</v>
      </c>
      <c r="D24" s="42">
        <v>3406344</v>
      </c>
      <c r="E24" s="42">
        <f>SUM(F24)</f>
        <v>3406344</v>
      </c>
      <c r="F24" s="42">
        <f>SUM(G24:J24)</f>
        <v>3406344</v>
      </c>
      <c r="G24" s="41">
        <v>2934216</v>
      </c>
      <c r="H24" s="41">
        <v>284528</v>
      </c>
      <c r="I24" s="41">
        <v>0</v>
      </c>
      <c r="J24" s="41">
        <v>187600</v>
      </c>
      <c r="K24" s="41">
        <v>0</v>
      </c>
      <c r="L24" s="41">
        <v>0</v>
      </c>
      <c r="M24" s="41">
        <v>0</v>
      </c>
      <c r="N24" s="41">
        <f>SUM(O24+Q24+R24)</f>
        <v>0</v>
      </c>
      <c r="O24" s="41">
        <v>0</v>
      </c>
      <c r="P24" s="41">
        <v>0</v>
      </c>
    </row>
    <row r="25" spans="1:16" ht="12.75" customHeight="1">
      <c r="A25" s="44">
        <v>754</v>
      </c>
      <c r="B25" s="44">
        <v>75478</v>
      </c>
      <c r="C25" s="43">
        <v>2110</v>
      </c>
      <c r="D25" s="42">
        <v>20250</v>
      </c>
      <c r="E25" s="42">
        <f>SUM(F25)</f>
        <v>20250</v>
      </c>
      <c r="F25" s="42">
        <f>SUM(G25:J25)</f>
        <v>20250</v>
      </c>
      <c r="G25" s="41">
        <v>0</v>
      </c>
      <c r="H25" s="41">
        <v>20250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f>SUM(O25+Q25+R25)</f>
        <v>0</v>
      </c>
      <c r="O25" s="41">
        <v>0</v>
      </c>
      <c r="P25" s="41">
        <v>0</v>
      </c>
    </row>
    <row r="26" spans="1:16" ht="12.75" customHeight="1">
      <c r="A26" s="44"/>
      <c r="B26" s="44"/>
      <c r="C26" s="43">
        <v>6410</v>
      </c>
      <c r="D26" s="42">
        <v>4900</v>
      </c>
      <c r="E26" s="42">
        <v>4900</v>
      </c>
      <c r="F26" s="42">
        <f>SUM(G26:J26)</f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4900</v>
      </c>
      <c r="M26" s="41">
        <v>4900</v>
      </c>
      <c r="N26" s="41">
        <f>SUM(O26+Q26+R26)</f>
        <v>0</v>
      </c>
      <c r="O26" s="41">
        <v>0</v>
      </c>
      <c r="P26" s="41">
        <v>0</v>
      </c>
    </row>
    <row r="27" spans="1:16" ht="12.75">
      <c r="A27" s="48">
        <v>851</v>
      </c>
      <c r="B27" s="47"/>
      <c r="C27" s="46"/>
      <c r="D27" s="45">
        <f>D28</f>
        <v>3173591</v>
      </c>
      <c r="E27" s="45">
        <f aca="true" t="shared" si="5" ref="E27:P27">SUM(E28)</f>
        <v>3173591</v>
      </c>
      <c r="F27" s="45">
        <f t="shared" si="5"/>
        <v>3173591</v>
      </c>
      <c r="G27" s="45">
        <f t="shared" si="5"/>
        <v>0</v>
      </c>
      <c r="H27" s="45">
        <f t="shared" si="5"/>
        <v>3173591</v>
      </c>
      <c r="I27" s="45">
        <f t="shared" si="5"/>
        <v>0</v>
      </c>
      <c r="J27" s="45">
        <f t="shared" si="5"/>
        <v>0</v>
      </c>
      <c r="K27" s="45">
        <f t="shared" si="5"/>
        <v>0</v>
      </c>
      <c r="L27" s="45">
        <f t="shared" si="5"/>
        <v>0</v>
      </c>
      <c r="M27" s="45">
        <f t="shared" si="5"/>
        <v>0</v>
      </c>
      <c r="N27" s="45">
        <f t="shared" si="5"/>
        <v>0</v>
      </c>
      <c r="O27" s="45">
        <f t="shared" si="5"/>
        <v>0</v>
      </c>
      <c r="P27" s="45">
        <f t="shared" si="5"/>
        <v>0</v>
      </c>
    </row>
    <row r="28" spans="1:17" ht="12.75">
      <c r="A28" s="44">
        <v>851</v>
      </c>
      <c r="B28" s="44">
        <v>85156</v>
      </c>
      <c r="C28" s="43">
        <v>2110</v>
      </c>
      <c r="D28" s="41">
        <v>3173591</v>
      </c>
      <c r="E28" s="42">
        <f>SUM(H28)</f>
        <v>3173591</v>
      </c>
      <c r="F28" s="42">
        <f>SUM(H28)</f>
        <v>3173591</v>
      </c>
      <c r="G28" s="41">
        <v>0</v>
      </c>
      <c r="H28" s="41">
        <v>3173591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f>SUM(O28+Q28+R28)</f>
        <v>0</v>
      </c>
      <c r="O28" s="41">
        <v>0</v>
      </c>
      <c r="P28" s="41">
        <v>0</v>
      </c>
      <c r="Q28" s="49"/>
    </row>
    <row r="29" spans="1:16" ht="12.75">
      <c r="A29" s="48">
        <v>853</v>
      </c>
      <c r="B29" s="47"/>
      <c r="C29" s="46"/>
      <c r="D29" s="45">
        <f>SUM(D30)</f>
        <v>262000</v>
      </c>
      <c r="E29" s="45">
        <f>E30</f>
        <v>262000</v>
      </c>
      <c r="F29" s="45">
        <f>F30</f>
        <v>262000</v>
      </c>
      <c r="G29" s="45">
        <f>G30</f>
        <v>240106</v>
      </c>
      <c r="H29" s="45">
        <f>H30</f>
        <v>21894</v>
      </c>
      <c r="I29" s="45">
        <f aca="true" t="shared" si="6" ref="I29:P29">SUM(I30)</f>
        <v>0</v>
      </c>
      <c r="J29" s="45">
        <f t="shared" si="6"/>
        <v>0</v>
      </c>
      <c r="K29" s="45">
        <f t="shared" si="6"/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45">
        <f t="shared" si="6"/>
        <v>0</v>
      </c>
      <c r="P29" s="45">
        <f t="shared" si="6"/>
        <v>0</v>
      </c>
    </row>
    <row r="30" spans="1:16" ht="12.75">
      <c r="A30" s="44">
        <v>853</v>
      </c>
      <c r="B30" s="44">
        <v>85321</v>
      </c>
      <c r="C30" s="43">
        <v>2110</v>
      </c>
      <c r="D30" s="41">
        <v>262000</v>
      </c>
      <c r="E30" s="42">
        <f>SUM(H30+G30+E35)</f>
        <v>262000</v>
      </c>
      <c r="F30" s="41">
        <f>SUM(G30:K30)</f>
        <v>262000</v>
      </c>
      <c r="G30" s="41">
        <v>240106</v>
      </c>
      <c r="H30" s="41">
        <v>21894</v>
      </c>
      <c r="I30" s="41">
        <v>0</v>
      </c>
      <c r="J30" s="41">
        <v>0</v>
      </c>
      <c r="K30" s="41">
        <v>0</v>
      </c>
      <c r="L30" s="41">
        <v>0</v>
      </c>
      <c r="M30" s="41">
        <f>SUM(N30+P30+Q30)</f>
        <v>0</v>
      </c>
      <c r="N30" s="41">
        <v>0</v>
      </c>
      <c r="O30" s="41">
        <v>0</v>
      </c>
      <c r="P30" s="41">
        <v>0</v>
      </c>
    </row>
    <row r="31" spans="1:16" ht="12.75">
      <c r="A31" s="139" t="s">
        <v>55</v>
      </c>
      <c r="B31" s="139"/>
      <c r="C31" s="139"/>
      <c r="D31" s="45">
        <f aca="true" t="shared" si="7" ref="D31:P31">SUM(D11+D14+D16+D20+D23+D27+D29)</f>
        <v>9847273</v>
      </c>
      <c r="E31" s="45">
        <f t="shared" si="7"/>
        <v>9847273</v>
      </c>
      <c r="F31" s="45">
        <f t="shared" si="7"/>
        <v>7422373</v>
      </c>
      <c r="G31" s="45">
        <f t="shared" si="7"/>
        <v>3564497</v>
      </c>
      <c r="H31" s="45">
        <f t="shared" si="7"/>
        <v>3670276</v>
      </c>
      <c r="I31" s="45">
        <f t="shared" si="7"/>
        <v>0</v>
      </c>
      <c r="J31" s="45">
        <f t="shared" si="7"/>
        <v>187600</v>
      </c>
      <c r="K31" s="45">
        <f t="shared" si="7"/>
        <v>0</v>
      </c>
      <c r="L31" s="45">
        <f t="shared" si="7"/>
        <v>2424900</v>
      </c>
      <c r="M31" s="45">
        <f t="shared" si="7"/>
        <v>2424900</v>
      </c>
      <c r="N31" s="45">
        <f t="shared" si="7"/>
        <v>1087000</v>
      </c>
      <c r="O31" s="45">
        <f t="shared" si="7"/>
        <v>0</v>
      </c>
      <c r="P31" s="45">
        <f t="shared" si="7"/>
        <v>0</v>
      </c>
    </row>
    <row r="32" ht="12.75">
      <c r="E32" s="38"/>
    </row>
    <row r="34" spans="7:8" ht="12.75">
      <c r="G34" s="37"/>
      <c r="H34" s="37"/>
    </row>
    <row r="41" spans="1:10" ht="12.75">
      <c r="A41" s="35"/>
      <c r="B41" s="35"/>
      <c r="C41" s="35"/>
      <c r="D41" s="35"/>
      <c r="E41" s="35"/>
      <c r="F41" s="35"/>
      <c r="G41" s="35"/>
      <c r="H41" s="35"/>
      <c r="I41" s="35"/>
      <c r="J41" s="37"/>
    </row>
  </sheetData>
  <sheetProtection/>
  <mergeCells count="20"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  <mergeCell ref="M1:P1"/>
    <mergeCell ref="A31:C31"/>
    <mergeCell ref="L7:L9"/>
    <mergeCell ref="M7:P7"/>
    <mergeCell ref="G8:H8"/>
    <mergeCell ref="I8:I9"/>
    <mergeCell ref="J8:J9"/>
    <mergeCell ref="K8:K9"/>
    <mergeCell ref="M8:M9"/>
    <mergeCell ref="O8:O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U31"/>
  <sheetViews>
    <sheetView tabSelected="1" workbookViewId="0" topLeftCell="A7">
      <pane ySplit="2955" topLeftCell="A1" activePane="bottomLeft" state="split"/>
      <selection pane="topLeft" activeCell="A3" sqref="A3:S4"/>
      <selection pane="bottomLeft" activeCell="T4" sqref="T4"/>
    </sheetView>
  </sheetViews>
  <sheetFormatPr defaultColWidth="9.33203125" defaultRowHeight="12.75"/>
  <cols>
    <col min="1" max="1" width="31.16015625" style="8" customWidth="1"/>
    <col min="2" max="2" width="4.66015625" style="8" customWidth="1"/>
    <col min="3" max="3" width="6.83203125" style="8" customWidth="1"/>
    <col min="4" max="4" width="9.16015625" style="8" customWidth="1"/>
    <col min="5" max="5" width="12.83203125" style="8" customWidth="1"/>
    <col min="6" max="6" width="13.83203125" style="8" customWidth="1"/>
    <col min="7" max="7" width="13.33203125" style="8" customWidth="1"/>
    <col min="8" max="8" width="10.33203125" style="8" customWidth="1"/>
    <col min="9" max="9" width="12.66015625" style="8" customWidth="1"/>
    <col min="10" max="10" width="12.16015625" style="8" customWidth="1"/>
    <col min="11" max="11" width="7.5" style="8" customWidth="1"/>
    <col min="12" max="12" width="9.83203125" style="8" customWidth="1"/>
    <col min="13" max="13" width="7.5" style="8" customWidth="1"/>
    <col min="14" max="14" width="6.66015625" style="8" customWidth="1"/>
    <col min="15" max="15" width="13" style="8" customWidth="1"/>
    <col min="16" max="16" width="13.33203125" style="7" customWidth="1"/>
    <col min="17" max="17" width="12.5" style="7" customWidth="1"/>
    <col min="18" max="18" width="8.83203125" style="7" customWidth="1"/>
    <col min="19" max="19" width="9.83203125" style="7" customWidth="1"/>
    <col min="20" max="20" width="9.33203125" style="7" customWidth="1"/>
    <col min="21" max="21" width="10.83203125" style="7" bestFit="1" customWidth="1"/>
    <col min="22" max="16384" width="9.33203125" style="7" customWidth="1"/>
  </cols>
  <sheetData>
    <row r="1" spans="16:19" ht="48" customHeight="1">
      <c r="P1" s="127" t="s">
        <v>222</v>
      </c>
      <c r="Q1" s="127"/>
      <c r="R1" s="127"/>
      <c r="S1" s="127"/>
    </row>
    <row r="3" spans="1:19" ht="18.75" customHeight="1">
      <c r="A3" s="152" t="s">
        <v>87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8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12.75">
      <c r="A5" s="34"/>
      <c r="B5" s="34"/>
      <c r="C5" s="34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  <c r="O5" s="33"/>
      <c r="P5" s="32"/>
      <c r="Q5" s="32"/>
      <c r="R5" s="32"/>
      <c r="S5" s="31" t="s">
        <v>86</v>
      </c>
    </row>
    <row r="6" spans="1:19" s="27" customFormat="1" ht="11.25">
      <c r="A6" s="140" t="s">
        <v>85</v>
      </c>
      <c r="B6" s="140" t="s">
        <v>0</v>
      </c>
      <c r="C6" s="140" t="s">
        <v>1</v>
      </c>
      <c r="D6" s="140" t="s">
        <v>2</v>
      </c>
      <c r="E6" s="140" t="s">
        <v>84</v>
      </c>
      <c r="F6" s="140" t="s">
        <v>83</v>
      </c>
      <c r="G6" s="146" t="s">
        <v>25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7"/>
    </row>
    <row r="7" spans="1:19" s="27" customFormat="1" ht="11.25">
      <c r="A7" s="141"/>
      <c r="B7" s="141"/>
      <c r="C7" s="141"/>
      <c r="D7" s="141"/>
      <c r="E7" s="141"/>
      <c r="F7" s="141"/>
      <c r="G7" s="140" t="s">
        <v>82</v>
      </c>
      <c r="H7" s="148" t="s">
        <v>25</v>
      </c>
      <c r="I7" s="148"/>
      <c r="J7" s="148"/>
      <c r="K7" s="148"/>
      <c r="L7" s="148"/>
      <c r="M7" s="148"/>
      <c r="N7" s="148"/>
      <c r="O7" s="140" t="s">
        <v>81</v>
      </c>
      <c r="P7" s="143" t="s">
        <v>25</v>
      </c>
      <c r="Q7" s="144"/>
      <c r="R7" s="144"/>
      <c r="S7" s="145"/>
    </row>
    <row r="8" spans="1:19" s="27" customFormat="1" ht="21.75" customHeight="1">
      <c r="A8" s="141"/>
      <c r="B8" s="141"/>
      <c r="C8" s="141"/>
      <c r="D8" s="141"/>
      <c r="E8" s="141"/>
      <c r="F8" s="141"/>
      <c r="G8" s="141"/>
      <c r="H8" s="146" t="s">
        <v>80</v>
      </c>
      <c r="I8" s="147"/>
      <c r="J8" s="140" t="s">
        <v>79</v>
      </c>
      <c r="K8" s="140" t="s">
        <v>78</v>
      </c>
      <c r="L8" s="140" t="s">
        <v>77</v>
      </c>
      <c r="M8" s="140" t="s">
        <v>76</v>
      </c>
      <c r="N8" s="140" t="s">
        <v>75</v>
      </c>
      <c r="O8" s="141"/>
      <c r="P8" s="146" t="s">
        <v>27</v>
      </c>
      <c r="Q8" s="30" t="s">
        <v>28</v>
      </c>
      <c r="R8" s="148" t="s">
        <v>74</v>
      </c>
      <c r="S8" s="148" t="s">
        <v>73</v>
      </c>
    </row>
    <row r="9" spans="1:19" s="27" customFormat="1" ht="82.5" customHeight="1">
      <c r="A9" s="142"/>
      <c r="B9" s="142"/>
      <c r="C9" s="142"/>
      <c r="D9" s="142"/>
      <c r="E9" s="142"/>
      <c r="F9" s="142"/>
      <c r="G9" s="142"/>
      <c r="H9" s="29" t="s">
        <v>35</v>
      </c>
      <c r="I9" s="29" t="s">
        <v>72</v>
      </c>
      <c r="J9" s="142"/>
      <c r="K9" s="142"/>
      <c r="L9" s="142"/>
      <c r="M9" s="142"/>
      <c r="N9" s="142"/>
      <c r="O9" s="142"/>
      <c r="P9" s="148"/>
      <c r="Q9" s="28" t="s">
        <v>32</v>
      </c>
      <c r="R9" s="148"/>
      <c r="S9" s="148"/>
    </row>
    <row r="10" spans="1:19" ht="12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</row>
    <row r="11" spans="1:21" ht="48.75" customHeight="1">
      <c r="A11" s="151" t="s">
        <v>71</v>
      </c>
      <c r="B11" s="151"/>
      <c r="C11" s="151"/>
      <c r="D11" s="22"/>
      <c r="E11" s="10">
        <f aca="true" t="shared" si="0" ref="E11:S11">SUM(E12:E16)</f>
        <v>757400</v>
      </c>
      <c r="F11" s="10">
        <f t="shared" si="0"/>
        <v>364920</v>
      </c>
      <c r="G11" s="10">
        <f t="shared" si="0"/>
        <v>364920</v>
      </c>
      <c r="H11" s="10">
        <f t="shared" si="0"/>
        <v>7000</v>
      </c>
      <c r="I11" s="10">
        <f t="shared" si="0"/>
        <v>1400</v>
      </c>
      <c r="J11" s="10">
        <f t="shared" si="0"/>
        <v>356520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U11" s="25"/>
    </row>
    <row r="12" spans="1:19" ht="29.25" customHeight="1">
      <c r="A12" s="15" t="s">
        <v>70</v>
      </c>
      <c r="B12" s="20">
        <v>852</v>
      </c>
      <c r="C12" s="20">
        <v>85201</v>
      </c>
      <c r="D12" s="13">
        <v>2320</v>
      </c>
      <c r="E12" s="12">
        <v>692000</v>
      </c>
      <c r="F12" s="12">
        <f>G12</f>
        <v>110000</v>
      </c>
      <c r="G12" s="12">
        <f>H12+I12+J12+K12+L12+M12+N12</f>
        <v>110000</v>
      </c>
      <c r="H12" s="12">
        <v>0</v>
      </c>
      <c r="I12" s="12">
        <v>0</v>
      </c>
      <c r="J12" s="12">
        <v>110000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3">
        <v>0</v>
      </c>
      <c r="Q12" s="23">
        <v>0</v>
      </c>
      <c r="R12" s="23">
        <v>0</v>
      </c>
      <c r="S12" s="23">
        <v>0</v>
      </c>
    </row>
    <row r="13" spans="1:19" ht="12.75">
      <c r="A13" s="15" t="s">
        <v>69</v>
      </c>
      <c r="B13" s="20">
        <v>852</v>
      </c>
      <c r="C13" s="20">
        <v>85204</v>
      </c>
      <c r="D13" s="13">
        <v>2320</v>
      </c>
      <c r="E13" s="12">
        <v>57000</v>
      </c>
      <c r="F13" s="12">
        <f>G13</f>
        <v>95000</v>
      </c>
      <c r="G13" s="12">
        <f>H13+I13+J13+K13+L13+M13+N13</f>
        <v>95000</v>
      </c>
      <c r="H13" s="12">
        <v>0</v>
      </c>
      <c r="I13" s="12">
        <v>0</v>
      </c>
      <c r="J13" s="12">
        <v>95000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3">
        <v>0</v>
      </c>
      <c r="Q13" s="23">
        <v>0</v>
      </c>
      <c r="R13" s="23">
        <v>0</v>
      </c>
      <c r="S13" s="23">
        <v>0</v>
      </c>
    </row>
    <row r="14" spans="1:19" s="24" customFormat="1" ht="24.75" customHeight="1">
      <c r="A14" s="15" t="s">
        <v>68</v>
      </c>
      <c r="B14" s="20">
        <v>853</v>
      </c>
      <c r="C14" s="20">
        <v>85321</v>
      </c>
      <c r="D14" s="13">
        <v>2320</v>
      </c>
      <c r="E14" s="12">
        <v>8400</v>
      </c>
      <c r="F14" s="12">
        <f>G14</f>
        <v>8400</v>
      </c>
      <c r="G14" s="12">
        <f>H14+I14+J14+K14+L14+M14+N14</f>
        <v>8400</v>
      </c>
      <c r="H14" s="12">
        <v>7000</v>
      </c>
      <c r="I14" s="12">
        <v>1400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3">
        <v>0</v>
      </c>
      <c r="Q14" s="23">
        <v>0</v>
      </c>
      <c r="R14" s="23">
        <v>0</v>
      </c>
      <c r="S14" s="23">
        <v>0</v>
      </c>
    </row>
    <row r="15" spans="1:19" ht="12.75">
      <c r="A15" s="15" t="s">
        <v>67</v>
      </c>
      <c r="B15" s="20">
        <v>853</v>
      </c>
      <c r="C15" s="20">
        <v>85311</v>
      </c>
      <c r="D15" s="13">
        <v>2580</v>
      </c>
      <c r="E15" s="23">
        <v>0</v>
      </c>
      <c r="F15" s="12">
        <f>G15</f>
        <v>134520</v>
      </c>
      <c r="G15" s="12">
        <f>H15+I15+J15+K15+L15+M15+N15</f>
        <v>134520</v>
      </c>
      <c r="H15" s="12">
        <v>0</v>
      </c>
      <c r="I15" s="12">
        <v>0</v>
      </c>
      <c r="J15" s="12">
        <v>134520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3">
        <v>0</v>
      </c>
      <c r="Q15" s="23">
        <v>0</v>
      </c>
      <c r="R15" s="23">
        <v>0</v>
      </c>
      <c r="S15" s="23">
        <v>0</v>
      </c>
    </row>
    <row r="16" spans="1:19" ht="18" customHeight="1">
      <c r="A16" s="15" t="s">
        <v>66</v>
      </c>
      <c r="B16" s="20">
        <v>921</v>
      </c>
      <c r="C16" s="20">
        <v>92116</v>
      </c>
      <c r="D16" s="13">
        <v>2310</v>
      </c>
      <c r="E16" s="23">
        <v>0</v>
      </c>
      <c r="F16" s="12">
        <f>G16</f>
        <v>17000</v>
      </c>
      <c r="G16" s="12">
        <f>H16+I16+J16+K16+L16+M16+N16</f>
        <v>17000</v>
      </c>
      <c r="H16" s="12">
        <v>0</v>
      </c>
      <c r="I16" s="12">
        <v>0</v>
      </c>
      <c r="J16" s="12">
        <v>17000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  <c r="Q16" s="12"/>
      <c r="R16" s="23">
        <v>0</v>
      </c>
      <c r="S16" s="23">
        <v>0</v>
      </c>
    </row>
    <row r="17" spans="1:19" ht="55.5" customHeight="1">
      <c r="A17" s="151" t="s">
        <v>65</v>
      </c>
      <c r="B17" s="151"/>
      <c r="C17" s="151"/>
      <c r="D17" s="22"/>
      <c r="E17" s="10">
        <f aca="true" t="shared" si="1" ref="E17:S17">SUM(E18:E26)</f>
        <v>1864325</v>
      </c>
      <c r="F17" s="10">
        <f t="shared" si="1"/>
        <v>8248138</v>
      </c>
      <c r="G17" s="10">
        <f t="shared" si="1"/>
        <v>5161404</v>
      </c>
      <c r="H17" s="10">
        <f t="shared" si="1"/>
        <v>0</v>
      </c>
      <c r="I17" s="10">
        <f t="shared" si="1"/>
        <v>5161404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3086734</v>
      </c>
      <c r="P17" s="10">
        <f t="shared" si="1"/>
        <v>3086734</v>
      </c>
      <c r="Q17" s="10">
        <f t="shared" si="1"/>
        <v>0</v>
      </c>
      <c r="R17" s="10">
        <f t="shared" si="1"/>
        <v>0</v>
      </c>
      <c r="S17" s="10">
        <f t="shared" si="1"/>
        <v>0</v>
      </c>
    </row>
    <row r="18" spans="1:19" ht="60.75" customHeight="1">
      <c r="A18" s="15" t="s">
        <v>64</v>
      </c>
      <c r="B18" s="20">
        <v>600</v>
      </c>
      <c r="C18" s="20">
        <v>60014</v>
      </c>
      <c r="D18" s="13" t="s">
        <v>56</v>
      </c>
      <c r="E18" s="12">
        <v>482986</v>
      </c>
      <c r="F18" s="12">
        <f>O18</f>
        <v>982987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>P18</f>
        <v>982987</v>
      </c>
      <c r="P18" s="12">
        <v>982987</v>
      </c>
      <c r="Q18" s="12">
        <v>0</v>
      </c>
      <c r="R18" s="12">
        <v>0</v>
      </c>
      <c r="S18" s="12">
        <v>0</v>
      </c>
    </row>
    <row r="19" spans="1:19" ht="80.25" customHeight="1">
      <c r="A19" s="15" t="s">
        <v>63</v>
      </c>
      <c r="B19" s="20">
        <v>600</v>
      </c>
      <c r="C19" s="20">
        <v>60014</v>
      </c>
      <c r="D19" s="13" t="s">
        <v>61</v>
      </c>
      <c r="E19" s="12">
        <v>61542</v>
      </c>
      <c r="F19" s="12">
        <f>O19</f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>P19</f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80.25" customHeight="1">
      <c r="A20" s="21" t="s">
        <v>62</v>
      </c>
      <c r="B20" s="20">
        <v>600</v>
      </c>
      <c r="C20" s="20">
        <v>60014</v>
      </c>
      <c r="D20" s="13" t="s">
        <v>61</v>
      </c>
      <c r="E20" s="12">
        <v>15375</v>
      </c>
      <c r="F20" s="12">
        <v>2103747</v>
      </c>
      <c r="G20" s="12"/>
      <c r="H20" s="12"/>
      <c r="I20" s="12"/>
      <c r="J20" s="12"/>
      <c r="K20" s="12"/>
      <c r="L20" s="12"/>
      <c r="M20" s="12"/>
      <c r="N20" s="12"/>
      <c r="O20" s="12">
        <v>2103747</v>
      </c>
      <c r="P20" s="12">
        <v>2103747</v>
      </c>
      <c r="Q20" s="12"/>
      <c r="R20" s="12"/>
      <c r="S20" s="12"/>
    </row>
    <row r="21" spans="1:19" ht="47.25" customHeight="1">
      <c r="A21" s="15" t="s">
        <v>60</v>
      </c>
      <c r="B21" s="20">
        <v>600</v>
      </c>
      <c r="C21" s="20">
        <v>60014</v>
      </c>
      <c r="D21" s="13" t="s">
        <v>56</v>
      </c>
      <c r="E21" s="12">
        <v>413301</v>
      </c>
      <c r="F21" s="12">
        <v>1762314</v>
      </c>
      <c r="G21" s="12">
        <v>1762314</v>
      </c>
      <c r="H21" s="12">
        <v>0</v>
      </c>
      <c r="I21" s="12">
        <v>1762314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46.5" customHeight="1">
      <c r="A22" s="15" t="s">
        <v>59</v>
      </c>
      <c r="B22" s="14">
        <v>600</v>
      </c>
      <c r="C22" s="14">
        <v>60014</v>
      </c>
      <c r="D22" s="13" t="s">
        <v>56</v>
      </c>
      <c r="E22" s="12">
        <v>246594</v>
      </c>
      <c r="F22" s="12">
        <v>246594</v>
      </c>
      <c r="G22" s="12">
        <f>SUM(H22:I22)</f>
        <v>246594</v>
      </c>
      <c r="H22" s="12">
        <v>0</v>
      </c>
      <c r="I22" s="12">
        <v>246594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ht="69" customHeight="1">
      <c r="A23" s="99" t="s">
        <v>165</v>
      </c>
      <c r="B23" s="18">
        <v>600</v>
      </c>
      <c r="C23" s="18">
        <v>60078</v>
      </c>
      <c r="D23" s="17" t="s">
        <v>56</v>
      </c>
      <c r="E23" s="16">
        <v>100000</v>
      </c>
      <c r="F23" s="16">
        <v>381982</v>
      </c>
      <c r="G23" s="16">
        <v>381982</v>
      </c>
      <c r="H23" s="16">
        <v>0</v>
      </c>
      <c r="I23" s="16">
        <v>381982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46.5" customHeight="1">
      <c r="A24" s="19" t="s">
        <v>166</v>
      </c>
      <c r="B24" s="18">
        <v>600</v>
      </c>
      <c r="C24" s="18">
        <v>60078</v>
      </c>
      <c r="D24" s="17" t="s">
        <v>56</v>
      </c>
      <c r="E24" s="16">
        <v>200000</v>
      </c>
      <c r="F24" s="16">
        <v>826007</v>
      </c>
      <c r="G24" s="16">
        <v>826007</v>
      </c>
      <c r="H24" s="16">
        <v>0</v>
      </c>
      <c r="I24" s="16">
        <v>826007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57.75" customHeight="1">
      <c r="A25" s="19" t="s">
        <v>58</v>
      </c>
      <c r="B25" s="18">
        <v>600</v>
      </c>
      <c r="C25" s="18">
        <v>60078</v>
      </c>
      <c r="D25" s="17" t="s">
        <v>56</v>
      </c>
      <c r="E25" s="16">
        <v>251529</v>
      </c>
      <c r="F25" s="16">
        <v>1944507</v>
      </c>
      <c r="G25" s="16">
        <v>1944507</v>
      </c>
      <c r="H25" s="16">
        <v>0</v>
      </c>
      <c r="I25" s="16">
        <v>1944507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ht="46.5" customHeight="1">
      <c r="A26" s="15" t="s">
        <v>57</v>
      </c>
      <c r="B26" s="14">
        <v>600</v>
      </c>
      <c r="C26" s="14">
        <v>60078</v>
      </c>
      <c r="D26" s="13" t="s">
        <v>56</v>
      </c>
      <c r="E26" s="12">
        <v>92998</v>
      </c>
      <c r="F26" s="12">
        <v>0</v>
      </c>
      <c r="G26" s="12"/>
      <c r="H26" s="12">
        <v>0</v>
      </c>
      <c r="I26" s="12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16.5" customHeight="1">
      <c r="A27" s="153" t="s">
        <v>55</v>
      </c>
      <c r="B27" s="153"/>
      <c r="C27" s="153"/>
      <c r="D27" s="11"/>
      <c r="E27" s="10">
        <f aca="true" t="shared" si="2" ref="E27:S27">SUM(E11+E17)</f>
        <v>2621725</v>
      </c>
      <c r="F27" s="10">
        <f t="shared" si="2"/>
        <v>8613058</v>
      </c>
      <c r="G27" s="10">
        <f t="shared" si="2"/>
        <v>5526324</v>
      </c>
      <c r="H27" s="10">
        <f t="shared" si="2"/>
        <v>7000</v>
      </c>
      <c r="I27" s="10">
        <f t="shared" si="2"/>
        <v>5162804</v>
      </c>
      <c r="J27" s="10">
        <f t="shared" si="2"/>
        <v>356520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3086734</v>
      </c>
      <c r="P27" s="10">
        <f t="shared" si="2"/>
        <v>3086734</v>
      </c>
      <c r="Q27" s="10">
        <f t="shared" si="2"/>
        <v>0</v>
      </c>
      <c r="R27" s="10">
        <f t="shared" si="2"/>
        <v>0</v>
      </c>
      <c r="S27" s="10">
        <f t="shared" si="2"/>
        <v>0</v>
      </c>
    </row>
    <row r="29" ht="12.75">
      <c r="E29" s="9"/>
    </row>
    <row r="31" spans="5:9" ht="12.75">
      <c r="E31" s="9"/>
      <c r="F31" s="9"/>
      <c r="G31" s="9"/>
      <c r="H31" s="9"/>
      <c r="I31" s="9"/>
    </row>
  </sheetData>
  <sheetProtection/>
  <mergeCells count="25">
    <mergeCell ref="A27:C27"/>
    <mergeCell ref="O7:O9"/>
    <mergeCell ref="P7:S7"/>
    <mergeCell ref="H8:I8"/>
    <mergeCell ref="J8:J9"/>
    <mergeCell ref="A17:C17"/>
    <mergeCell ref="P8:P9"/>
    <mergeCell ref="K8:K9"/>
    <mergeCell ref="L8:L9"/>
    <mergeCell ref="P1:S1"/>
    <mergeCell ref="S8:S9"/>
    <mergeCell ref="R8:R9"/>
    <mergeCell ref="A3:S4"/>
    <mergeCell ref="A6:A9"/>
    <mergeCell ref="B6:B9"/>
    <mergeCell ref="A11:C11"/>
    <mergeCell ref="C6:C9"/>
    <mergeCell ref="D6:D9"/>
    <mergeCell ref="E6:E9"/>
    <mergeCell ref="G6:S6"/>
    <mergeCell ref="G7:G9"/>
    <mergeCell ref="F6:F9"/>
    <mergeCell ref="H7:N7"/>
    <mergeCell ref="M8:M9"/>
    <mergeCell ref="N8:N9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2014-08-13T08:17:03Z</cp:lastPrinted>
  <dcterms:modified xsi:type="dcterms:W3CDTF">2014-08-13T08:20:31Z</dcterms:modified>
  <cp:category/>
  <cp:version/>
  <cp:contentType/>
  <cp:contentStatus/>
</cp:coreProperties>
</file>