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15" windowHeight="85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<sst xmlns="http://schemas.openxmlformats.org/spreadsheetml/2006/main" count="555" uniqueCount="251">
  <si>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</si>
  <si>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</si>
  <si>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</si>
  <si>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</si>
  <si>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</si>
  <si>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</si>
  <si>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</si>
  <si>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</si>
  <si>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</si>
  <si>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</si>
  <si>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</si>
  <si>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>010</t>
  </si>
  <si>
    <t xml:space="preserve">w tym z tytułu dotacji i środków na finansowanie wydatków na realizację zadań finansowanych z udziałem środków, o których mowa w art. 5 ust. 1 pkt 2 i 3 
</t>
  </si>
  <si>
    <t>01005</t>
  </si>
  <si>
    <t>0,00</t>
  </si>
  <si>
    <t>700</t>
  </si>
  <si>
    <t>Gospodarka mieszkaniowa</t>
  </si>
  <si>
    <t>Gospodarka gruntami i nieruchomościami</t>
  </si>
  <si>
    <t>Pomoc społeczna</t>
  </si>
  <si>
    <t>Edukacyjna opieka wychowawcza</t>
  </si>
  <si>
    <t>Specjalne ośrodki szkolno-wychowawcze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</si>
  <si>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</si>
  <si>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</si>
  <si>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</si>
  <si>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</si>
  <si>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</si>
  <si>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</si>
  <si>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</si>
  <si>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</si>
  <si>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</si>
  <si>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</si>
  <si>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</si>
  <si>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</si>
  <si>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</si>
  <si>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</si>
  <si>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</si>
  <si>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</si>
  <si>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</si>
  <si>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</si>
  <si>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</si>
  <si>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</si>
  <si>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</si>
  <si>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</si>
  <si>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</si>
  <si>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</si>
  <si>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</si>
  <si>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</si>
  <si>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</si>
  <si>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</si>
  <si>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</si>
  <si>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</si>
  <si>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</si>
  <si>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</si>
  <si>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Jednostka org. realizująca zadanie lub koordynująca program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</si>
  <si>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</si>
  <si>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</si>
  <si>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</si>
  <si>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</si>
  <si>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</si>
  <si>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</si>
  <si>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</si>
  <si>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</si>
  <si>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Zakup programu komputerowego i komputerów</t>
  </si>
  <si>
    <t>Zakup komputerów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</si>
  <si>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</si>
  <si>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</si>
  <si>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</si>
  <si>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</si>
  <si>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</si>
  <si>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</si>
  <si>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</si>
  <si>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</si>
  <si>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</si>
  <si>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>Zadania inwestycyjne roczne w 2014 r.</t>
  </si>
  <si>
    <t>rok budżetowy 2014 (7+8+9+10)</t>
  </si>
  <si>
    <t>Przebudowa obiektu mostowego nr 30000604 w km 8+630 wraz z dojazdami w ciągu drogi powiatowej nr 0726T Bodzechów - Opatów odc. dł. 6,480 km</t>
  </si>
  <si>
    <t>Dom Pomocy Społecznej w Zochcinku</t>
  </si>
  <si>
    <t xml:space="preserve">A.      
B. 
C.
D. </t>
  </si>
  <si>
    <t>Zakup zmywarki i patelni elektrycznej</t>
  </si>
  <si>
    <t xml:space="preserve">A.     
B. 
C.
D. </t>
  </si>
  <si>
    <t>Wyposażenie sali komputerowej</t>
  </si>
  <si>
    <t xml:space="preserve">Zespół Szkół Nr 1 w Opatowie </t>
  </si>
  <si>
    <t>Specjalny Ośrodek Szkolno - Wychowawczy w Sulejowie</t>
  </si>
  <si>
    <t>(* kol 2 do wykorzystania fakultatywnego)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</si>
  <si>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</si>
  <si>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</si>
  <si>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</si>
  <si>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</si>
  <si>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</si>
  <si>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</si>
  <si>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</si>
  <si>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</si>
  <si>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</si>
  <si>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</si>
  <si>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</si>
  <si>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11.</t>
  </si>
  <si>
    <t>10.</t>
  </si>
  <si>
    <t>Montaż windy w budynku WTZ w Opatowie</t>
  </si>
  <si>
    <t>Dom Pomocy Społecznej w Sobowie</t>
  </si>
  <si>
    <t xml:space="preserve">Wykonanie dokumentacji na rozbudowę DPS w Sobowie Filia w Suchodółce </t>
  </si>
  <si>
    <t>Termomodernizacja budynku użyteczności publicznej na terenie powiatu opatowskiego przy ul. Sienkiewicza 17 w Opatowie</t>
  </si>
  <si>
    <t xml:space="preserve">Wykonanie dokumentacji na rozszerzenie projektu pn. "Termomodernizacja trzech budynków użyteczności publicznej na terenie Powiatu Opatowskiego" o budynek DPS Sobów Filia w Suchodółce </t>
  </si>
  <si>
    <t>Montaż windy w budynku DPS w Sobowie Filia w Suchodółce</t>
  </si>
  <si>
    <t>Zakup schodołazu dla osób niepełnosprawnych</t>
  </si>
  <si>
    <t>12.</t>
  </si>
  <si>
    <t>Zakup samochodów używanych z Agencji Mienia Wojskowego oraz dwóch sztuk nowych kosiarek bijakowych do bieżącego utrzymania dróg powiatowych</t>
  </si>
  <si>
    <t xml:space="preserve">A.  
B.
C. 
D. </t>
  </si>
  <si>
    <t>Pozostała działalność</t>
  </si>
  <si>
    <t>Pozostałe zadania w zakresie polityki społecznej</t>
  </si>
  <si>
    <t>854</t>
  </si>
  <si>
    <t>85403</t>
  </si>
  <si>
    <t>70005</t>
  </si>
  <si>
    <t>Dochody budżetu powiatu na 2014 rok</t>
  </si>
  <si>
    <t>Wydatki budżetu powiatu na 2014 rok</t>
  </si>
  <si>
    <t>13.</t>
  </si>
  <si>
    <t xml:space="preserve"> </t>
  </si>
  <si>
    <t>Zakup sprzętu medycznego</t>
  </si>
  <si>
    <t>1 530 684,00</t>
  </si>
  <si>
    <t>70 295,00</t>
  </si>
  <si>
    <t>68 033 365,00</t>
  </si>
  <si>
    <t>2 547 577,00</t>
  </si>
  <si>
    <t>14 602 165,00</t>
  </si>
  <si>
    <t>11 457 623,00</t>
  </si>
  <si>
    <t>82 635 530,00</t>
  </si>
  <si>
    <t>14 005 200,00</t>
  </si>
  <si>
    <t>600</t>
  </si>
  <si>
    <t>Transport i łączność</t>
  </si>
  <si>
    <t>4 225 758,00</t>
  </si>
  <si>
    <t>311 424,00</t>
  </si>
  <si>
    <t>4 537 182,00</t>
  </si>
  <si>
    <t>60014</t>
  </si>
  <si>
    <t>Drogi publiczne powiatowe</t>
  </si>
  <si>
    <t>2 532 760,00</t>
  </si>
  <si>
    <t>259 895,00</t>
  </si>
  <si>
    <t>2 792 655,00</t>
  </si>
  <si>
    <t>2710</t>
  </si>
  <si>
    <t>Dotacja celowa otrzymana z tytułu pomocy finansowej udzielanej między jednostkami samorządu terytorialnego na dofinansowanie własnych zadań bieżących</t>
  </si>
  <si>
    <t>1 412 911,00</t>
  </si>
  <si>
    <t>1 672 806,00</t>
  </si>
  <si>
    <t>60078</t>
  </si>
  <si>
    <t>Usuwanie skutków klęsk żywiołowych</t>
  </si>
  <si>
    <t>1 692 998,00</t>
  </si>
  <si>
    <t>51 529,00</t>
  </si>
  <si>
    <t>1 744 527,00</t>
  </si>
  <si>
    <t>292 998,00</t>
  </si>
  <si>
    <t>344 527,00</t>
  </si>
  <si>
    <t>30 000,00</t>
  </si>
  <si>
    <t>1 560 684,00</t>
  </si>
  <si>
    <t>2110</t>
  </si>
  <si>
    <t>Dotacje celowe otrzymane z budżetu państwa na zadania bieżące z zakresu administracji rządowej oraz inne zadania zlecone ustawami realizowane przez powiat</t>
  </si>
  <si>
    <t>20 000,00</t>
  </si>
  <si>
    <t>50 000,00</t>
  </si>
  <si>
    <t>853</t>
  </si>
  <si>
    <t>1 385 549,00</t>
  </si>
  <si>
    <t>3 000,00</t>
  </si>
  <si>
    <t>1 388 549,00</t>
  </si>
  <si>
    <t>724 864,00</t>
  </si>
  <si>
    <t>85311</t>
  </si>
  <si>
    <t>Rehabilitacja zawodowa i społeczna osób niepełnosprawnych</t>
  </si>
  <si>
    <t>6 000,00</t>
  </si>
  <si>
    <t>0970</t>
  </si>
  <si>
    <t>Wpływy z różnych dochodów</t>
  </si>
  <si>
    <t>2 387,00</t>
  </si>
  <si>
    <t>72 682,00</t>
  </si>
  <si>
    <t>2 500,00</t>
  </si>
  <si>
    <t>4 887,00</t>
  </si>
  <si>
    <t>921</t>
  </si>
  <si>
    <t>Kultura i ochrona dziedzictwa narodowego</t>
  </si>
  <si>
    <t>25 004,00</t>
  </si>
  <si>
    <t>4 000,00</t>
  </si>
  <si>
    <t>29 004,00</t>
  </si>
  <si>
    <t>92195</t>
  </si>
  <si>
    <t>350 811,00</t>
  </si>
  <si>
    <t>68 384 176,00</t>
  </si>
  <si>
    <t>758</t>
  </si>
  <si>
    <t>Różne rozliczenia</t>
  </si>
  <si>
    <t>1 750 000,00</t>
  </si>
  <si>
    <t>-383 400,00</t>
  </si>
  <si>
    <t>1 366 600,00</t>
  </si>
  <si>
    <t>75802</t>
  </si>
  <si>
    <t>Uzupełnienie subwencji ogólnej dla jednostek samorządu terytorialnego</t>
  </si>
  <si>
    <t>6180</t>
  </si>
  <si>
    <t>Środki na inwestycje na drogach publicznych powiatowych i wojewódzkich oraz na drogach powiatowych, wojewódzkich i krajowych w granicach miast na prawach powiatu.</t>
  </si>
  <si>
    <t>14 218 765,00</t>
  </si>
  <si>
    <t>82 602 941,00</t>
  </si>
  <si>
    <t>zakup i objęcie akcji i udziałów oraz wniesienie wkładów do spółek prawa handlowego.</t>
  </si>
  <si>
    <t>Oświata i wychowanie</t>
  </si>
  <si>
    <t>Szkoły podstawowe specjalne</t>
  </si>
  <si>
    <t>Szkoły zawodowe specjalne</t>
  </si>
  <si>
    <t>Rodziny zastępcze</t>
  </si>
  <si>
    <t>Powiatowe centra pomocy rodzinie</t>
  </si>
  <si>
    <t>Poradnie psychologiczno-pedagogiczne, w tym poradnie specjalistyczne</t>
  </si>
  <si>
    <t>Strona 2 z 1</t>
  </si>
  <si>
    <t xml:space="preserve">A.   1 366 600
B.
C. 
D. </t>
  </si>
  <si>
    <t>14.</t>
  </si>
  <si>
    <t>15.</t>
  </si>
  <si>
    <t>Budowa oczyszczalni ścieków dla jednostki</t>
  </si>
  <si>
    <t>Dochody i wydatki związane z realizacją zadań z zakresu administracji rządowej i innych zadań zleconych odrębnymi ustawami w  2014 r.</t>
  </si>
  <si>
    <t>w  złotych</t>
  </si>
  <si>
    <t>Dotacje ogółem</t>
  </si>
  <si>
    <t>Wydatki
na 2014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</si>
  <si>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</si>
  <si>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</si>
  <si>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</si>
  <si>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</si>
  <si>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</si>
  <si>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</si>
  <si>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</si>
  <si>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</si>
  <si>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</si>
  <si>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Dochody i wydatki związane z realizacją zadań realizowanych na podstawie porozumień (umów) między jednostkami samorządu terytorialnego w 2014 r.</t>
  </si>
  <si>
    <t>Nazwa zadania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</si>
  <si>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</si>
  <si>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</si>
  <si>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</si>
  <si>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</si>
  <si>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</si>
  <si>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</si>
  <si>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 xml:space="preserve">Utrzymanie dzieci w placówkach </t>
  </si>
  <si>
    <t>Utrzymanie dzieci w rodzinach</t>
  </si>
  <si>
    <t>Orzekanie o niepełnosprawności</t>
  </si>
  <si>
    <t>Rehabilitacja osób niepełnosprawnych</t>
  </si>
  <si>
    <t>Biblioteka publiczna</t>
  </si>
  <si>
    <t>II. Dochody i wydatki związane z pomocą rzeczową lub finansową realizowaną na podstawie porozumień między j.s.t.</t>
  </si>
  <si>
    <t>Remont drogi powiatowej nr 0731T Włostów - Osada Cukrowni Włostów - Gozdawa - Żurawniki - Słabuszowice - Międzygórz - Rogal w km 0+000 - 6+170 odc. dł. 6,170 km</t>
  </si>
  <si>
    <t>Przebudowa drogi powiatowej nr 0734T dr. woj. Nr 755 - Ługi - Mikułowice - Wojciechowice - Zacisze - Mierzanowice - Horochów - Kaliszany - Gierczyce - Nikisiałka Duża w m. Gierczyce w km 14+180 - 14+990 odc. dł. 0,810 km</t>
  </si>
  <si>
    <t>6300</t>
  </si>
  <si>
    <t>Remont drogi powiatowej nr 0724T Kochówek - Gojców dł. odc. 7,100 km</t>
  </si>
  <si>
    <t>Remonty dróg w gminach Baćkowice, Wojciechowice i Sadowie</t>
  </si>
  <si>
    <t>Remonty dróg powiatowych w ramach usuwania skutków klęsk żywiołowych</t>
  </si>
  <si>
    <t>Remont drogi powiatowej nr 0734T Ługi - Wojciechowice - Nikisiałka Duża w m. Ługi w km 0+000 - 1+795 odc. dł. 1,795 km</t>
  </si>
  <si>
    <t>Nazwa jednostki otrzymującej dotacje</t>
  </si>
  <si>
    <t>Zakres</t>
  </si>
  <si>
    <t>Kwota dotacji</t>
  </si>
  <si>
    <t>I. Dotacje dla jednostek sektora finansów publicznych</t>
  </si>
  <si>
    <t>II. Dotacje dla jednostek spoza sektora finansów publicznych</t>
  </si>
  <si>
    <t>Dotacje podmiotowe w 2014 roku</t>
  </si>
  <si>
    <t>Powiat Sandomierz</t>
  </si>
  <si>
    <t xml:space="preserve"> DPS Zochcinek</t>
  </si>
  <si>
    <t>Zarząd Powiatowy ZOSP RP w Opatowie</t>
  </si>
  <si>
    <t>Działalność statutowa</t>
  </si>
  <si>
    <t>Szkoły Niepubliczne</t>
  </si>
  <si>
    <t>Działalność oświatowa</t>
  </si>
  <si>
    <t>Zakup samochodu-mikrobus z 9 miejscami do przewozu osób niepełnosprawnych</t>
  </si>
  <si>
    <t>Remont drogi powiatowej nr 0694T Ożarów-Gliniany-Potok-Duranów m.Gliniany w km 3+179-5+719 odc.dł.2,540 km</t>
  </si>
  <si>
    <t>Załącznik Nr 1                                                                                                          do uchwały Rady Powiatu Nr XLIV.25.2014                                                                                           z dnia 11 czerwca 2014 r.</t>
  </si>
  <si>
    <t>Załącznik Nr 3                                                                                                          do uchwały Rady Powiatu  Nr XLIV.25.2014                                                                                               z dnia 11 czerwca 2014 r.</t>
  </si>
  <si>
    <t>Załącznik Nr 2                                                                                                        do uchwały Rady Powiatu  Nr XLIV.25.2014                                                                                            z dnia 11 czerwca 2014 r.</t>
  </si>
  <si>
    <t>Załącznik Nr 4                                                                                                          do uchwały Rady Powiatu  Nr XLIV.25.2014                                                                                               z dnia 11 czerwca 2014 r.</t>
  </si>
  <si>
    <t>Załącznik Nr 5                                                                                                          do uchwały Rady Powiatu   Nr XLIV.25.2014                                                                                              z dnia 11 czerwca 2014 r.</t>
  </si>
  <si>
    <t>Załącznik Nr 6                                                                                                          do uchwały Rady Powiatu  Nr XLIV.25.2014                                                                                             z dnia 11 czerwca 2014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</si>
</sst>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5" fillId="32" borderId="0" applyNumberFormat="0" applyBorder="0" applyAlignment="0" applyProtection="0"/>
  </cellStyleXfs>
  <cellXfs count="17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51" applyAlignment="1">
      <alignment vertical="center"/>
      <protection/>
    </xf>
    <xf numFmtId="41" fontId="5" fillId="0" borderId="0" xfId="51" applyNumberFormat="1" applyAlignment="1">
      <alignment vertical="center"/>
      <protection/>
    </xf>
    <xf numFmtId="0" fontId="9" fillId="33" borderId="0" xfId="51" applyFont="1" applyFill="1" applyAlignment="1">
      <alignment horizontal="right" vertical="center"/>
      <protection/>
    </xf>
    <xf numFmtId="0" fontId="5" fillId="0" borderId="0" xfId="51" applyFont="1" applyAlignment="1">
      <alignment vertical="center"/>
      <protection/>
    </xf>
    <xf numFmtId="0" fontId="7" fillId="33" borderId="0" xfId="51" applyFont="1" applyFill="1" applyAlignment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 horizontal="center" vertical="center" wrapText="1"/>
      <protection locked="0"/>
    </xf>
    <xf numFmtId="1" fontId="1" fillId="34" borderId="0" xfId="0" applyNumberFormat="1" applyFont="1" applyFill="1" applyAlignment="1" applyProtection="1">
      <alignment horizontal="center" vertical="center" wrapText="1" shrinkToFi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51" applyFont="1" applyAlignment="1">
      <alignment vertical="center" wrapText="1"/>
      <protection/>
    </xf>
    <xf numFmtId="0" fontId="5" fillId="0" borderId="0" xfId="51">
      <alignment/>
      <protection/>
    </xf>
    <xf numFmtId="0" fontId="8" fillId="0" borderId="0" xfId="51" applyFont="1" applyAlignment="1">
      <alignment horizontal="center" vertical="center"/>
      <protection/>
    </xf>
    <xf numFmtId="0" fontId="8" fillId="0" borderId="0" xfId="51" applyFont="1" applyAlignment="1">
      <alignment vertical="center"/>
      <protection/>
    </xf>
    <xf numFmtId="0" fontId="8" fillId="0" borderId="0" xfId="51" applyFont="1">
      <alignment/>
      <protection/>
    </xf>
    <xf numFmtId="0" fontId="14" fillId="0" borderId="0" xfId="51" applyFont="1" applyAlignment="1">
      <alignment horizontal="center"/>
      <protection/>
    </xf>
    <xf numFmtId="0" fontId="6" fillId="0" borderId="0" xfId="51" applyFont="1">
      <alignment/>
      <protection/>
    </xf>
    <xf numFmtId="41" fontId="9" fillId="0" borderId="0" xfId="51" applyNumberFormat="1" applyFont="1" applyBorder="1">
      <alignment/>
      <protection/>
    </xf>
    <xf numFmtId="0" fontId="6" fillId="0" borderId="0" xfId="51" applyFont="1" applyBorder="1">
      <alignment/>
      <protection/>
    </xf>
    <xf numFmtId="0" fontId="6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0" fontId="66" fillId="0" borderId="0" xfId="51" applyFont="1">
      <alignment/>
      <protection/>
    </xf>
    <xf numFmtId="0" fontId="67" fillId="0" borderId="0" xfId="51" applyFont="1">
      <alignment/>
      <protection/>
    </xf>
    <xf numFmtId="41" fontId="66" fillId="0" borderId="0" xfId="51" applyNumberFormat="1" applyFont="1">
      <alignment/>
      <protection/>
    </xf>
    <xf numFmtId="0" fontId="66" fillId="0" borderId="0" xfId="51" applyFont="1" applyAlignment="1">
      <alignment horizontal="center" vertical="center"/>
      <protection/>
    </xf>
    <xf numFmtId="0" fontId="66" fillId="0" borderId="0" xfId="51" applyFont="1" applyAlignment="1">
      <alignment vertical="center"/>
      <protection/>
    </xf>
    <xf numFmtId="41" fontId="66" fillId="0" borderId="0" xfId="51" applyNumberFormat="1" applyFont="1" applyAlignment="1">
      <alignment vertical="center"/>
      <protection/>
    </xf>
    <xf numFmtId="0" fontId="6" fillId="33" borderId="12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left" vertical="center" wrapText="1"/>
      <protection/>
    </xf>
    <xf numFmtId="3" fontId="6" fillId="33" borderId="12" xfId="51" applyNumberFormat="1" applyFont="1" applyFill="1" applyBorder="1" applyAlignment="1">
      <alignment vertical="center"/>
      <protection/>
    </xf>
    <xf numFmtId="0" fontId="6" fillId="33" borderId="13" xfId="51" applyFont="1" applyFill="1" applyBorder="1" applyAlignment="1">
      <alignment horizontal="center" vertical="center"/>
      <protection/>
    </xf>
    <xf numFmtId="0" fontId="6" fillId="33" borderId="14" xfId="51" applyFont="1" applyFill="1" applyBorder="1" applyAlignment="1">
      <alignment horizontal="left" vertical="center" wrapText="1"/>
      <protection/>
    </xf>
    <xf numFmtId="0" fontId="6" fillId="33" borderId="15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35" borderId="10" xfId="0" applyFont="1" applyFill="1" applyBorder="1" applyAlignment="1" applyProtection="1">
      <alignment horizontal="center" vertical="center" wrapText="1" shrinkToFit="1"/>
      <protection locked="0"/>
    </xf>
    <xf numFmtId="1" fontId="16" fillId="34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35" borderId="10" xfId="0" applyFont="1" applyFill="1" applyBorder="1" applyAlignment="1" applyProtection="1">
      <alignment horizontal="left" vertical="center" wrapText="1" shrinkToFit="1"/>
      <protection locked="0"/>
    </xf>
    <xf numFmtId="43" fontId="1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35" borderId="16" xfId="0" applyFont="1" applyFill="1" applyBorder="1" applyAlignment="1" applyProtection="1">
      <alignment horizontal="left" vertical="center" wrapText="1" shrinkToFit="1"/>
      <protection locked="0"/>
    </xf>
    <xf numFmtId="43" fontId="16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43" fontId="1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33" borderId="17" xfId="51" applyFont="1" applyFill="1" applyBorder="1" applyAlignment="1">
      <alignment horizontal="center" vertical="center" wrapText="1"/>
      <protection/>
    </xf>
    <xf numFmtId="0" fontId="22" fillId="33" borderId="12" xfId="51" applyFont="1" applyFill="1" applyBorder="1" applyAlignment="1">
      <alignment horizontal="center" vertical="center"/>
      <protection/>
    </xf>
    <xf numFmtId="0" fontId="22" fillId="33" borderId="12" xfId="51" applyFont="1" applyFill="1" applyBorder="1" applyAlignment="1">
      <alignment vertical="center" wrapText="1"/>
      <protection/>
    </xf>
    <xf numFmtId="41" fontId="22" fillId="33" borderId="12" xfId="51" applyNumberFormat="1" applyFont="1" applyFill="1" applyBorder="1" applyAlignment="1">
      <alignment vertical="center"/>
      <protection/>
    </xf>
    <xf numFmtId="41" fontId="22" fillId="33" borderId="12" xfId="51" applyNumberFormat="1" applyFont="1" applyFill="1" applyBorder="1" applyAlignment="1">
      <alignment vertical="center" wrapText="1"/>
      <protection/>
    </xf>
    <xf numFmtId="41" fontId="22" fillId="33" borderId="12" xfId="51" applyNumberFormat="1" applyFont="1" applyFill="1" applyBorder="1" applyAlignment="1">
      <alignment horizontal="left" vertical="center" wrapText="1"/>
      <protection/>
    </xf>
    <xf numFmtId="0" fontId="22" fillId="0" borderId="12" xfId="51" applyFont="1" applyBorder="1" applyAlignment="1">
      <alignment vertical="center" wrapText="1"/>
      <protection/>
    </xf>
    <xf numFmtId="41" fontId="22" fillId="0" borderId="12" xfId="51" applyNumberFormat="1" applyFont="1" applyBorder="1" applyAlignment="1">
      <alignment vertical="center"/>
      <protection/>
    </xf>
    <xf numFmtId="41" fontId="22" fillId="0" borderId="12" xfId="51" applyNumberFormat="1" applyFont="1" applyBorder="1" applyAlignment="1">
      <alignment vertical="center" wrapText="1"/>
      <protection/>
    </xf>
    <xf numFmtId="41" fontId="23" fillId="0" borderId="12" xfId="51" applyNumberFormat="1" applyFont="1" applyBorder="1" applyAlignment="1">
      <alignment vertical="center"/>
      <protection/>
    </xf>
    <xf numFmtId="41" fontId="23" fillId="0" borderId="12" xfId="51" applyNumberFormat="1" applyFont="1" applyBorder="1" applyAlignment="1">
      <alignment vertical="center" wrapText="1"/>
      <protection/>
    </xf>
    <xf numFmtId="0" fontId="23" fillId="33" borderId="12" xfId="51" applyFont="1" applyFill="1" applyBorder="1" applyAlignment="1">
      <alignment horizontal="center" vertical="center"/>
      <protection/>
    </xf>
    <xf numFmtId="0" fontId="22" fillId="0" borderId="0" xfId="51" applyFont="1" applyAlignment="1">
      <alignment vertical="center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center" vertical="center" wrapText="1"/>
      <protection/>
    </xf>
    <xf numFmtId="0" fontId="22" fillId="0" borderId="0" xfId="51" applyFont="1">
      <alignment/>
      <protection/>
    </xf>
    <xf numFmtId="0" fontId="22" fillId="0" borderId="0" xfId="51" applyFont="1" applyAlignment="1">
      <alignment horizontal="center" vertical="center"/>
      <protection/>
    </xf>
    <xf numFmtId="0" fontId="22" fillId="0" borderId="0" xfId="51" applyFont="1" applyAlignment="1">
      <alignment horizontal="center"/>
      <protection/>
    </xf>
    <xf numFmtId="0" fontId="22" fillId="0" borderId="19" xfId="51" applyFont="1" applyFill="1" applyBorder="1" applyAlignment="1">
      <alignment horizontal="center" vertical="center" wrapText="1"/>
      <protection/>
    </xf>
    <xf numFmtId="49" fontId="24" fillId="0" borderId="12" xfId="51" applyNumberFormat="1" applyFont="1" applyFill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horizontal="center" vertical="center"/>
      <protection/>
    </xf>
    <xf numFmtId="41" fontId="23" fillId="0" borderId="12" xfId="51" applyNumberFormat="1" applyFont="1" applyFill="1" applyBorder="1" applyAlignment="1">
      <alignment vertical="center" wrapText="1"/>
      <protection/>
    </xf>
    <xf numFmtId="49" fontId="22" fillId="0" borderId="12" xfId="51" applyNumberFormat="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/>
      <protection/>
    </xf>
    <xf numFmtId="41" fontId="22" fillId="0" borderId="12" xfId="51" applyNumberFormat="1" applyFont="1" applyFill="1" applyBorder="1" applyAlignment="1">
      <alignment vertical="center" wrapText="1"/>
      <protection/>
    </xf>
    <xf numFmtId="41" fontId="22" fillId="0" borderId="12" xfId="51" applyNumberFormat="1" applyFont="1" applyFill="1" applyBorder="1" applyAlignment="1">
      <alignment vertical="center"/>
      <protection/>
    </xf>
    <xf numFmtId="49" fontId="24" fillId="33" borderId="12" xfId="51" applyNumberFormat="1" applyFont="1" applyFill="1" applyBorder="1" applyAlignment="1">
      <alignment horizontal="center" vertical="center" wrapText="1"/>
      <protection/>
    </xf>
    <xf numFmtId="49" fontId="23" fillId="33" borderId="12" xfId="51" applyNumberFormat="1" applyFont="1" applyFill="1" applyBorder="1" applyAlignment="1">
      <alignment horizontal="center" vertical="center" wrapText="1"/>
      <protection/>
    </xf>
    <xf numFmtId="41" fontId="23" fillId="33" borderId="12" xfId="51" applyNumberFormat="1" applyFont="1" applyFill="1" applyBorder="1" applyAlignment="1">
      <alignment vertical="center" wrapText="1"/>
      <protection/>
    </xf>
    <xf numFmtId="0" fontId="22" fillId="33" borderId="12" xfId="51" applyFont="1" applyFill="1" applyBorder="1" applyAlignment="1">
      <alignment horizontal="center" vertical="center" wrapText="1"/>
      <protection/>
    </xf>
    <xf numFmtId="0" fontId="24" fillId="33" borderId="12" xfId="5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41" fontId="23" fillId="33" borderId="12" xfId="51" applyNumberFormat="1" applyFont="1" applyFill="1" applyBorder="1" applyAlignment="1">
      <alignment vertical="center"/>
      <protection/>
    </xf>
    <xf numFmtId="41" fontId="23" fillId="0" borderId="12" xfId="51" applyNumberFormat="1" applyFont="1" applyFill="1" applyBorder="1" applyAlignment="1">
      <alignment vertical="center"/>
      <protection/>
    </xf>
    <xf numFmtId="0" fontId="22" fillId="0" borderId="18" xfId="51" applyFont="1" applyFill="1" applyBorder="1" applyAlignment="1">
      <alignment horizontal="center" vertical="center" wrapText="1"/>
      <protection/>
    </xf>
    <xf numFmtId="49" fontId="23" fillId="0" borderId="12" xfId="51" applyNumberFormat="1" applyFont="1" applyFill="1" applyBorder="1" applyAlignment="1">
      <alignment horizontal="center" vertical="center" wrapText="1"/>
      <protection/>
    </xf>
    <xf numFmtId="41" fontId="23" fillId="0" borderId="12" xfId="51" applyNumberFormat="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vertical="center" wrapText="1"/>
      <protection/>
    </xf>
    <xf numFmtId="41" fontId="22" fillId="0" borderId="12" xfId="51" applyNumberFormat="1" applyFont="1" applyFill="1" applyBorder="1" applyAlignment="1">
      <alignment horizontal="center" vertical="center" wrapText="1"/>
      <protection/>
    </xf>
    <xf numFmtId="41" fontId="22" fillId="0" borderId="12" xfId="51" applyNumberFormat="1" applyFont="1" applyFill="1" applyBorder="1" applyAlignment="1">
      <alignment horizontal="center" vertical="center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49" fontId="22" fillId="33" borderId="12" xfId="51" applyNumberFormat="1" applyFont="1" applyFill="1" applyBorder="1" applyAlignment="1">
      <alignment horizontal="center" vertical="center" wrapText="1"/>
      <protection/>
    </xf>
    <xf numFmtId="41" fontId="22" fillId="33" borderId="12" xfId="51" applyNumberFormat="1" applyFont="1" applyFill="1" applyBorder="1" applyAlignment="1">
      <alignment horizontal="center" vertical="center" wrapText="1"/>
      <protection/>
    </xf>
    <xf numFmtId="41" fontId="22" fillId="0" borderId="12" xfId="51" applyNumberFormat="1" applyFont="1" applyFill="1" applyBorder="1" applyAlignment="1">
      <alignment horizontal="right" vertical="center"/>
      <protection/>
    </xf>
    <xf numFmtId="3" fontId="6" fillId="33" borderId="15" xfId="51" applyNumberFormat="1" applyFont="1" applyFill="1" applyBorder="1">
      <alignment/>
      <protection/>
    </xf>
    <xf numFmtId="0" fontId="5" fillId="33" borderId="0" xfId="51" applyFont="1" applyFill="1">
      <alignment/>
      <protection/>
    </xf>
    <xf numFmtId="0" fontId="5" fillId="33" borderId="0" xfId="51" applyFont="1" applyFill="1" applyAlignment="1">
      <alignment vertical="center"/>
      <protection/>
    </xf>
    <xf numFmtId="0" fontId="5" fillId="33" borderId="0" xfId="51" applyFont="1" applyFill="1" applyAlignment="1">
      <alignment horizontal="right" vertical="center"/>
      <protection/>
    </xf>
    <xf numFmtId="0" fontId="4" fillId="33" borderId="12" xfId="51" applyFont="1" applyFill="1" applyBorder="1" applyAlignment="1">
      <alignment horizontal="center" vertical="center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25" fillId="33" borderId="17" xfId="51" applyFont="1" applyFill="1" applyBorder="1" applyAlignment="1">
      <alignment horizontal="center" vertical="center"/>
      <protection/>
    </xf>
    <xf numFmtId="3" fontId="25" fillId="33" borderId="12" xfId="51" applyNumberFormat="1" applyFont="1" applyFill="1" applyBorder="1" applyAlignment="1">
      <alignment vertical="center"/>
      <protection/>
    </xf>
    <xf numFmtId="49" fontId="0" fillId="35" borderId="20" xfId="0" applyNumberForma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10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20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50" applyNumberFormat="1" applyFont="1" applyFill="1" applyBorder="1" applyAlignment="1" applyProtection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49" fontId="10" fillId="34" borderId="0" xfId="0" applyNumberFormat="1" applyFont="1" applyFill="1" applyAlignment="1" applyProtection="1">
      <alignment horizontal="center" vertical="center" wrapText="1"/>
      <protection locked="0"/>
    </xf>
    <xf numFmtId="0" fontId="16" fillId="35" borderId="16" xfId="0" applyFont="1" applyFill="1" applyBorder="1" applyAlignment="1" applyProtection="1">
      <alignment horizontal="center" vertical="center" wrapText="1" shrinkToFit="1"/>
      <protection locked="0"/>
    </xf>
    <xf numFmtId="43" fontId="1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35" borderId="1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16" fillId="35" borderId="10" xfId="0" applyFont="1" applyFill="1" applyBorder="1" applyAlignment="1" applyProtection="1">
      <alignment horizontal="left" vertical="center" wrapText="1" shrinkToFit="1"/>
      <protection locked="0"/>
    </xf>
    <xf numFmtId="0" fontId="16" fillId="35" borderId="16" xfId="0" applyFont="1" applyFill="1" applyBorder="1" applyAlignment="1" applyProtection="1">
      <alignment horizontal="left" vertical="center" wrapText="1" shrinkToFit="1"/>
      <protection locked="0"/>
    </xf>
    <xf numFmtId="43" fontId="16" fillId="35" borderId="16" xfId="0" applyNumberFormat="1" applyFont="1" applyFill="1" applyBorder="1" applyAlignment="1" applyProtection="1">
      <alignment horizontal="right" vertical="center" wrapText="1" shrinkToFit="1"/>
      <protection locked="0"/>
    </xf>
    <xf numFmtId="43" fontId="1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7" fillId="34" borderId="10" xfId="0" applyFont="1" applyFill="1" applyBorder="1" applyAlignment="1" applyProtection="1">
      <alignment horizontal="center" vertical="center" wrapText="1" shrinkToFit="1"/>
      <protection locked="0"/>
    </xf>
    <xf numFmtId="0" fontId="20" fillId="34" borderId="0" xfId="50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3" fillId="34" borderId="0" xfId="0" applyFont="1" applyFill="1" applyAlignment="1" applyProtection="1">
      <alignment horizontal="right" vertical="center" wrapText="1" shrinkToFit="1"/>
      <protection locked="0"/>
    </xf>
    <xf numFmtId="0" fontId="23" fillId="0" borderId="22" xfId="51" applyFont="1" applyBorder="1" applyAlignment="1">
      <alignment horizontal="center" vertical="center"/>
      <protection/>
    </xf>
    <xf numFmtId="0" fontId="23" fillId="0" borderId="23" xfId="51" applyFont="1" applyBorder="1" applyAlignment="1">
      <alignment horizontal="center" vertical="center"/>
      <protection/>
    </xf>
    <xf numFmtId="0" fontId="23" fillId="0" borderId="17" xfId="51" applyFont="1" applyBorder="1" applyAlignment="1">
      <alignment horizontal="center" vertical="center"/>
      <protection/>
    </xf>
    <xf numFmtId="0" fontId="23" fillId="33" borderId="24" xfId="51" applyFont="1" applyFill="1" applyBorder="1" applyAlignment="1">
      <alignment horizontal="center" vertical="center" wrapText="1"/>
      <protection/>
    </xf>
    <xf numFmtId="0" fontId="23" fillId="33" borderId="19" xfId="51" applyFont="1" applyFill="1" applyBorder="1" applyAlignment="1">
      <alignment horizontal="center" vertical="center" wrapText="1"/>
      <protection/>
    </xf>
    <xf numFmtId="0" fontId="23" fillId="33" borderId="18" xfId="51" applyFont="1" applyFill="1" applyBorder="1" applyAlignment="1">
      <alignment horizontal="center" vertical="center" wrapText="1"/>
      <protection/>
    </xf>
    <xf numFmtId="0" fontId="23" fillId="33" borderId="15" xfId="51" applyFont="1" applyFill="1" applyBorder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" vertical="center" wrapText="1"/>
      <protection/>
    </xf>
    <xf numFmtId="0" fontId="7" fillId="33" borderId="0" xfId="51" applyFont="1" applyFill="1" applyAlignment="1">
      <alignment horizontal="center" vertical="center" wrapText="1"/>
      <protection/>
    </xf>
    <xf numFmtId="0" fontId="23" fillId="33" borderId="12" xfId="51" applyFont="1" applyFill="1" applyBorder="1" applyAlignment="1">
      <alignment horizontal="center" vertical="center"/>
      <protection/>
    </xf>
    <xf numFmtId="0" fontId="10" fillId="0" borderId="0" xfId="50" applyNumberFormat="1" applyFont="1" applyFill="1" applyBorder="1" applyAlignment="1" applyProtection="1">
      <alignment horizontal="left" wrapText="1"/>
      <protection locked="0"/>
    </xf>
    <xf numFmtId="0" fontId="23" fillId="0" borderId="12" xfId="51" applyFont="1" applyFill="1" applyBorder="1" applyAlignment="1">
      <alignment horizontal="center" vertical="center"/>
      <protection/>
    </xf>
    <xf numFmtId="0" fontId="22" fillId="0" borderId="22" xfId="51" applyFont="1" applyFill="1" applyBorder="1" applyAlignment="1">
      <alignment horizontal="center" vertical="center"/>
      <protection/>
    </xf>
    <xf numFmtId="0" fontId="22" fillId="0" borderId="23" xfId="51" applyFont="1" applyFill="1" applyBorder="1" applyAlignment="1">
      <alignment horizontal="center" vertical="center"/>
      <protection/>
    </xf>
    <xf numFmtId="0" fontId="22" fillId="0" borderId="17" xfId="51" applyFont="1" applyFill="1" applyBorder="1" applyAlignment="1">
      <alignment horizontal="center" vertical="center"/>
      <protection/>
    </xf>
    <xf numFmtId="0" fontId="23" fillId="0" borderId="22" xfId="51" applyFont="1" applyFill="1" applyBorder="1" applyAlignment="1">
      <alignment horizontal="center" vertical="center" wrapText="1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3" fillId="0" borderId="15" xfId="51" applyFont="1" applyFill="1" applyBorder="1" applyAlignment="1">
      <alignment horizontal="center" vertical="center" wrapText="1"/>
      <protection/>
    </xf>
    <xf numFmtId="0" fontId="23" fillId="0" borderId="18" xfId="51" applyFont="1" applyFill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horizontal="center"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3" fillId="0" borderId="19" xfId="51" applyFont="1" applyFill="1" applyBorder="1" applyAlignment="1">
      <alignment horizontal="center" vertical="center" wrapText="1"/>
      <protection/>
    </xf>
    <xf numFmtId="0" fontId="23" fillId="0" borderId="23" xfId="51" applyFont="1" applyFill="1" applyBorder="1" applyAlignment="1">
      <alignment horizontal="center" vertical="center" wrapText="1"/>
      <protection/>
    </xf>
    <xf numFmtId="0" fontId="23" fillId="0" borderId="12" xfId="51" applyFont="1" applyFill="1" applyBorder="1" applyAlignment="1">
      <alignment vertical="center" wrapText="1"/>
      <protection/>
    </xf>
    <xf numFmtId="0" fontId="15" fillId="0" borderId="0" xfId="51" applyFont="1" applyAlignment="1">
      <alignment horizontal="center" vertical="center" wrapText="1"/>
      <protection/>
    </xf>
    <xf numFmtId="0" fontId="6" fillId="33" borderId="22" xfId="51" applyFont="1" applyFill="1" applyBorder="1" applyAlignment="1">
      <alignment horizontal="left" vertical="center"/>
      <protection/>
    </xf>
    <xf numFmtId="0" fontId="6" fillId="33" borderId="23" xfId="51" applyFont="1" applyFill="1" applyBorder="1" applyAlignment="1">
      <alignment horizontal="left" vertical="center"/>
      <protection/>
    </xf>
    <xf numFmtId="0" fontId="6" fillId="33" borderId="17" xfId="51" applyFont="1" applyFill="1" applyBorder="1" applyAlignment="1">
      <alignment horizontal="left" vertical="center"/>
      <protection/>
    </xf>
    <xf numFmtId="0" fontId="25" fillId="33" borderId="22" xfId="51" applyFont="1" applyFill="1" applyBorder="1" applyAlignment="1">
      <alignment horizontal="center" vertical="center"/>
      <protection/>
    </xf>
    <xf numFmtId="0" fontId="25" fillId="33" borderId="23" xfId="51" applyFont="1" applyFill="1" applyBorder="1" applyAlignment="1">
      <alignment horizontal="center" vertical="center"/>
      <protection/>
    </xf>
    <xf numFmtId="0" fontId="25" fillId="33" borderId="17" xfId="51" applyFont="1" applyFill="1" applyBorder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52"/>
  <sheetViews>
    <sheetView workbookViewId="0" topLeftCell="A1">
      <selection activeCell="K1" sqref="K1:M1"/>
    </sheetView>
  </sheetViews>
  <sheetFormatPr defaultColWidth="9.33203125" defaultRowHeight="12.75"/>
  <cols>
    <col min="1" max="1" width="7.66015625" style="0" customWidth="1"/>
    <col min="2" max="2" width="8" style="0" customWidth="1"/>
    <col min="3" max="3" width="4.33203125" style="0" customWidth="1"/>
    <col min="4" max="4" width="3" style="0" customWidth="1"/>
    <col min="5" max="5" width="4.33203125" style="0" customWidth="1"/>
    <col min="6" max="6" width="32.5" style="0" customWidth="1"/>
    <col min="7" max="7" width="7.66015625" style="0" customWidth="1"/>
    <col min="8" max="8" width="1.171875" style="0" customWidth="1"/>
    <col min="9" max="9" width="17.83203125" style="0" customWidth="1"/>
    <col min="10" max="10" width="17.16015625" style="0" customWidth="1"/>
    <col min="11" max="11" width="24.16015625" style="0" customWidth="1"/>
    <col min="12" max="12" width="1.171875" style="0" customWidth="1"/>
    <col min="13" max="13" width="12.66015625" style="0" customWidth="1"/>
  </cols>
  <sheetData>
    <row r="1" spans="1:13" ht="36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132" t="s">
        <v>245</v>
      </c>
      <c r="L1" s="132"/>
      <c r="M1" s="132"/>
    </row>
    <row r="2" spans="1:13" ht="32.25" customHeight="1">
      <c r="A2" s="133" t="s">
        <v>112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1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4" t="s">
        <v>0</v>
      </c>
    </row>
    <row r="4" spans="1:13" ht="15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34.5" customHeight="1">
      <c r="A5" s="13" t="s">
        <v>1</v>
      </c>
      <c r="B5" s="13" t="s">
        <v>2</v>
      </c>
      <c r="C5" s="106" t="s">
        <v>3</v>
      </c>
      <c r="D5" s="107"/>
      <c r="E5" s="108" t="s">
        <v>4</v>
      </c>
      <c r="F5" s="108"/>
      <c r="G5" s="108"/>
      <c r="H5" s="106" t="s">
        <v>90</v>
      </c>
      <c r="I5" s="107"/>
      <c r="J5" s="13" t="s">
        <v>89</v>
      </c>
      <c r="K5" s="13" t="s">
        <v>88</v>
      </c>
      <c r="L5" s="108" t="s">
        <v>87</v>
      </c>
      <c r="M5" s="108"/>
    </row>
    <row r="6" spans="1:13" ht="11.25" customHeight="1">
      <c r="A6" s="11" t="s">
        <v>5</v>
      </c>
      <c r="B6" s="11" t="s">
        <v>6</v>
      </c>
      <c r="C6" s="109" t="s">
        <v>7</v>
      </c>
      <c r="D6" s="110"/>
      <c r="E6" s="111" t="s">
        <v>8</v>
      </c>
      <c r="F6" s="111"/>
      <c r="G6" s="111"/>
      <c r="H6" s="109" t="s">
        <v>9</v>
      </c>
      <c r="I6" s="110"/>
      <c r="J6" s="11" t="s">
        <v>86</v>
      </c>
      <c r="K6" s="11" t="s">
        <v>85</v>
      </c>
      <c r="L6" s="111" t="s">
        <v>84</v>
      </c>
      <c r="M6" s="111"/>
    </row>
    <row r="7" spans="1:13" ht="13.5" customHeight="1">
      <c r="A7" s="112" t="s">
        <v>10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3" ht="13.5" customHeight="1">
      <c r="A8" s="11" t="s">
        <v>125</v>
      </c>
      <c r="B8" s="12"/>
      <c r="C8" s="113"/>
      <c r="D8" s="114"/>
      <c r="E8" s="115" t="s">
        <v>126</v>
      </c>
      <c r="F8" s="115"/>
      <c r="G8" s="115"/>
      <c r="H8" s="116" t="s">
        <v>127</v>
      </c>
      <c r="I8" s="117"/>
      <c r="J8" s="10" t="s">
        <v>14</v>
      </c>
      <c r="K8" s="10" t="s">
        <v>128</v>
      </c>
      <c r="L8" s="118" t="s">
        <v>129</v>
      </c>
      <c r="M8" s="118"/>
    </row>
    <row r="9" spans="1:13" ht="28.5" customHeight="1">
      <c r="A9" s="13"/>
      <c r="B9" s="12"/>
      <c r="C9" s="113"/>
      <c r="D9" s="114"/>
      <c r="E9" s="115" t="s">
        <v>12</v>
      </c>
      <c r="F9" s="115"/>
      <c r="G9" s="115"/>
      <c r="H9" s="116" t="s">
        <v>14</v>
      </c>
      <c r="I9" s="117"/>
      <c r="J9" s="10" t="s">
        <v>14</v>
      </c>
      <c r="K9" s="10" t="s">
        <v>14</v>
      </c>
      <c r="L9" s="118" t="s">
        <v>14</v>
      </c>
      <c r="M9" s="118"/>
    </row>
    <row r="10" spans="1:13" ht="13.5" customHeight="1">
      <c r="A10" s="12"/>
      <c r="B10" s="11" t="s">
        <v>130</v>
      </c>
      <c r="C10" s="113"/>
      <c r="D10" s="114"/>
      <c r="E10" s="115" t="s">
        <v>131</v>
      </c>
      <c r="F10" s="115"/>
      <c r="G10" s="115"/>
      <c r="H10" s="116" t="s">
        <v>132</v>
      </c>
      <c r="I10" s="117"/>
      <c r="J10" s="10" t="s">
        <v>14</v>
      </c>
      <c r="K10" s="10" t="s">
        <v>133</v>
      </c>
      <c r="L10" s="118" t="s">
        <v>134</v>
      </c>
      <c r="M10" s="118"/>
    </row>
    <row r="11" spans="1:13" ht="28.5" customHeight="1">
      <c r="A11" s="12"/>
      <c r="B11" s="13"/>
      <c r="C11" s="113"/>
      <c r="D11" s="114"/>
      <c r="E11" s="115" t="s">
        <v>12</v>
      </c>
      <c r="F11" s="115"/>
      <c r="G11" s="115"/>
      <c r="H11" s="116" t="s">
        <v>14</v>
      </c>
      <c r="I11" s="117"/>
      <c r="J11" s="10" t="s">
        <v>14</v>
      </c>
      <c r="K11" s="10" t="s">
        <v>14</v>
      </c>
      <c r="L11" s="118" t="s">
        <v>14</v>
      </c>
      <c r="M11" s="118"/>
    </row>
    <row r="12" spans="1:13" ht="30.75" customHeight="1">
      <c r="A12" s="12"/>
      <c r="B12" s="12"/>
      <c r="C12" s="109" t="s">
        <v>135</v>
      </c>
      <c r="D12" s="110"/>
      <c r="E12" s="115" t="s">
        <v>136</v>
      </c>
      <c r="F12" s="115"/>
      <c r="G12" s="115"/>
      <c r="H12" s="116" t="s">
        <v>137</v>
      </c>
      <c r="I12" s="117"/>
      <c r="J12" s="10" t="s">
        <v>14</v>
      </c>
      <c r="K12" s="10" t="s">
        <v>133</v>
      </c>
      <c r="L12" s="118" t="s">
        <v>138</v>
      </c>
      <c r="M12" s="118"/>
    </row>
    <row r="13" spans="1:13" ht="13.5" customHeight="1">
      <c r="A13" s="12"/>
      <c r="B13" s="11" t="s">
        <v>139</v>
      </c>
      <c r="C13" s="113"/>
      <c r="D13" s="114"/>
      <c r="E13" s="115" t="s">
        <v>140</v>
      </c>
      <c r="F13" s="115"/>
      <c r="G13" s="115"/>
      <c r="H13" s="116" t="s">
        <v>141</v>
      </c>
      <c r="I13" s="117"/>
      <c r="J13" s="10" t="s">
        <v>14</v>
      </c>
      <c r="K13" s="10" t="s">
        <v>142</v>
      </c>
      <c r="L13" s="118" t="s">
        <v>143</v>
      </c>
      <c r="M13" s="118"/>
    </row>
    <row r="14" spans="1:13" ht="28.5" customHeight="1">
      <c r="A14" s="12"/>
      <c r="B14" s="13"/>
      <c r="C14" s="113"/>
      <c r="D14" s="114"/>
      <c r="E14" s="115" t="s">
        <v>12</v>
      </c>
      <c r="F14" s="115"/>
      <c r="G14" s="115"/>
      <c r="H14" s="116" t="s">
        <v>14</v>
      </c>
      <c r="I14" s="117"/>
      <c r="J14" s="10" t="s">
        <v>14</v>
      </c>
      <c r="K14" s="10" t="s">
        <v>14</v>
      </c>
      <c r="L14" s="118" t="s">
        <v>14</v>
      </c>
      <c r="M14" s="118"/>
    </row>
    <row r="15" spans="1:13" ht="30.75" customHeight="1">
      <c r="A15" s="12"/>
      <c r="B15" s="12"/>
      <c r="C15" s="109" t="s">
        <v>135</v>
      </c>
      <c r="D15" s="110"/>
      <c r="E15" s="115" t="s">
        <v>136</v>
      </c>
      <c r="F15" s="115"/>
      <c r="G15" s="115"/>
      <c r="H15" s="116" t="s">
        <v>144</v>
      </c>
      <c r="I15" s="117"/>
      <c r="J15" s="10" t="s">
        <v>14</v>
      </c>
      <c r="K15" s="10" t="s">
        <v>142</v>
      </c>
      <c r="L15" s="118" t="s">
        <v>145</v>
      </c>
      <c r="M15" s="118"/>
    </row>
    <row r="16" spans="1:13" ht="13.5" customHeight="1">
      <c r="A16" s="11" t="s">
        <v>15</v>
      </c>
      <c r="B16" s="12"/>
      <c r="C16" s="113"/>
      <c r="D16" s="114"/>
      <c r="E16" s="115" t="s">
        <v>16</v>
      </c>
      <c r="F16" s="115"/>
      <c r="G16" s="115"/>
      <c r="H16" s="116" t="s">
        <v>117</v>
      </c>
      <c r="I16" s="117"/>
      <c r="J16" s="10" t="s">
        <v>14</v>
      </c>
      <c r="K16" s="10" t="s">
        <v>146</v>
      </c>
      <c r="L16" s="118" t="s">
        <v>147</v>
      </c>
      <c r="M16" s="118"/>
    </row>
    <row r="17" spans="1:13" ht="28.5" customHeight="1">
      <c r="A17" s="13"/>
      <c r="B17" s="12"/>
      <c r="C17" s="113"/>
      <c r="D17" s="114"/>
      <c r="E17" s="115" t="s">
        <v>12</v>
      </c>
      <c r="F17" s="115"/>
      <c r="G17" s="115"/>
      <c r="H17" s="116" t="s">
        <v>14</v>
      </c>
      <c r="I17" s="117"/>
      <c r="J17" s="10" t="s">
        <v>14</v>
      </c>
      <c r="K17" s="10" t="s">
        <v>14</v>
      </c>
      <c r="L17" s="118" t="s">
        <v>14</v>
      </c>
      <c r="M17" s="118"/>
    </row>
    <row r="18" spans="1:13" ht="13.5" customHeight="1">
      <c r="A18" s="12"/>
      <c r="B18" s="11" t="s">
        <v>111</v>
      </c>
      <c r="C18" s="113"/>
      <c r="D18" s="114"/>
      <c r="E18" s="115" t="s">
        <v>17</v>
      </c>
      <c r="F18" s="115"/>
      <c r="G18" s="115"/>
      <c r="H18" s="116" t="s">
        <v>117</v>
      </c>
      <c r="I18" s="117"/>
      <c r="J18" s="10" t="s">
        <v>14</v>
      </c>
      <c r="K18" s="10" t="s">
        <v>146</v>
      </c>
      <c r="L18" s="118" t="s">
        <v>147</v>
      </c>
      <c r="M18" s="118"/>
    </row>
    <row r="19" spans="1:13" ht="28.5" customHeight="1">
      <c r="A19" s="12"/>
      <c r="B19" s="13"/>
      <c r="C19" s="113"/>
      <c r="D19" s="114"/>
      <c r="E19" s="115" t="s">
        <v>12</v>
      </c>
      <c r="F19" s="115"/>
      <c r="G19" s="115"/>
      <c r="H19" s="116" t="s">
        <v>14</v>
      </c>
      <c r="I19" s="117"/>
      <c r="J19" s="10" t="s">
        <v>14</v>
      </c>
      <c r="K19" s="10" t="s">
        <v>14</v>
      </c>
      <c r="L19" s="118" t="s">
        <v>14</v>
      </c>
      <c r="M19" s="118"/>
    </row>
    <row r="20" spans="1:13" ht="30.75" customHeight="1">
      <c r="A20" s="12"/>
      <c r="B20" s="12"/>
      <c r="C20" s="109" t="s">
        <v>148</v>
      </c>
      <c r="D20" s="110"/>
      <c r="E20" s="115" t="s">
        <v>149</v>
      </c>
      <c r="F20" s="115"/>
      <c r="G20" s="115"/>
      <c r="H20" s="116" t="s">
        <v>150</v>
      </c>
      <c r="I20" s="117"/>
      <c r="J20" s="10" t="s">
        <v>14</v>
      </c>
      <c r="K20" s="10" t="s">
        <v>146</v>
      </c>
      <c r="L20" s="118" t="s">
        <v>151</v>
      </c>
      <c r="M20" s="118"/>
    </row>
    <row r="21" spans="1:13" ht="13.5" customHeight="1">
      <c r="A21" s="11" t="s">
        <v>152</v>
      </c>
      <c r="B21" s="12"/>
      <c r="C21" s="113"/>
      <c r="D21" s="114"/>
      <c r="E21" s="115" t="s">
        <v>108</v>
      </c>
      <c r="F21" s="115"/>
      <c r="G21" s="115"/>
      <c r="H21" s="116" t="s">
        <v>153</v>
      </c>
      <c r="I21" s="117"/>
      <c r="J21" s="10" t="s">
        <v>14</v>
      </c>
      <c r="K21" s="10" t="s">
        <v>154</v>
      </c>
      <c r="L21" s="118" t="s">
        <v>155</v>
      </c>
      <c r="M21" s="118"/>
    </row>
    <row r="22" spans="1:13" ht="28.5" customHeight="1">
      <c r="A22" s="13"/>
      <c r="B22" s="12"/>
      <c r="C22" s="113"/>
      <c r="D22" s="114"/>
      <c r="E22" s="115" t="s">
        <v>12</v>
      </c>
      <c r="F22" s="115"/>
      <c r="G22" s="115"/>
      <c r="H22" s="116" t="s">
        <v>156</v>
      </c>
      <c r="I22" s="117"/>
      <c r="J22" s="10" t="s">
        <v>14</v>
      </c>
      <c r="K22" s="10" t="s">
        <v>14</v>
      </c>
      <c r="L22" s="118" t="s">
        <v>156</v>
      </c>
      <c r="M22" s="118"/>
    </row>
    <row r="23" spans="1:13" ht="16.5" customHeight="1">
      <c r="A23" s="12"/>
      <c r="B23" s="11" t="s">
        <v>157</v>
      </c>
      <c r="C23" s="113"/>
      <c r="D23" s="114"/>
      <c r="E23" s="115" t="s">
        <v>158</v>
      </c>
      <c r="F23" s="115"/>
      <c r="G23" s="115"/>
      <c r="H23" s="116" t="s">
        <v>154</v>
      </c>
      <c r="I23" s="117"/>
      <c r="J23" s="10" t="s">
        <v>14</v>
      </c>
      <c r="K23" s="10" t="s">
        <v>154</v>
      </c>
      <c r="L23" s="118" t="s">
        <v>159</v>
      </c>
      <c r="M23" s="118"/>
    </row>
    <row r="24" spans="1:13" ht="28.5" customHeight="1">
      <c r="A24" s="12"/>
      <c r="B24" s="13"/>
      <c r="C24" s="113"/>
      <c r="D24" s="114"/>
      <c r="E24" s="115" t="s">
        <v>12</v>
      </c>
      <c r="F24" s="115"/>
      <c r="G24" s="115"/>
      <c r="H24" s="116" t="s">
        <v>14</v>
      </c>
      <c r="I24" s="117"/>
      <c r="J24" s="10" t="s">
        <v>14</v>
      </c>
      <c r="K24" s="10" t="s">
        <v>14</v>
      </c>
      <c r="L24" s="118" t="s">
        <v>14</v>
      </c>
      <c r="M24" s="118"/>
    </row>
    <row r="25" spans="1:13" ht="14.25" customHeight="1">
      <c r="A25" s="12"/>
      <c r="B25" s="12"/>
      <c r="C25" s="109" t="s">
        <v>160</v>
      </c>
      <c r="D25" s="110"/>
      <c r="E25" s="115" t="s">
        <v>161</v>
      </c>
      <c r="F25" s="115"/>
      <c r="G25" s="115"/>
      <c r="H25" s="116" t="s">
        <v>154</v>
      </c>
      <c r="I25" s="117"/>
      <c r="J25" s="10" t="s">
        <v>14</v>
      </c>
      <c r="K25" s="10" t="s">
        <v>154</v>
      </c>
      <c r="L25" s="118" t="s">
        <v>159</v>
      </c>
      <c r="M25" s="118"/>
    </row>
    <row r="26" spans="1:13" ht="13.5" customHeight="1">
      <c r="A26" s="11" t="s">
        <v>109</v>
      </c>
      <c r="B26" s="12"/>
      <c r="C26" s="113"/>
      <c r="D26" s="114"/>
      <c r="E26" s="115" t="s">
        <v>19</v>
      </c>
      <c r="F26" s="115"/>
      <c r="G26" s="115"/>
      <c r="H26" s="116" t="s">
        <v>118</v>
      </c>
      <c r="I26" s="117"/>
      <c r="J26" s="10" t="s">
        <v>14</v>
      </c>
      <c r="K26" s="10" t="s">
        <v>162</v>
      </c>
      <c r="L26" s="118" t="s">
        <v>163</v>
      </c>
      <c r="M26" s="118"/>
    </row>
    <row r="27" spans="1:13" ht="28.5" customHeight="1">
      <c r="A27" s="13"/>
      <c r="B27" s="12"/>
      <c r="C27" s="113"/>
      <c r="D27" s="114"/>
      <c r="E27" s="115" t="s">
        <v>12</v>
      </c>
      <c r="F27" s="115"/>
      <c r="G27" s="115"/>
      <c r="H27" s="116" t="s">
        <v>14</v>
      </c>
      <c r="I27" s="117"/>
      <c r="J27" s="10" t="s">
        <v>14</v>
      </c>
      <c r="K27" s="10" t="s">
        <v>14</v>
      </c>
      <c r="L27" s="118" t="s">
        <v>14</v>
      </c>
      <c r="M27" s="118"/>
    </row>
    <row r="28" spans="1:13" ht="13.5" customHeight="1">
      <c r="A28" s="12"/>
      <c r="B28" s="11" t="s">
        <v>110</v>
      </c>
      <c r="C28" s="113"/>
      <c r="D28" s="114"/>
      <c r="E28" s="115" t="s">
        <v>20</v>
      </c>
      <c r="F28" s="115"/>
      <c r="G28" s="115"/>
      <c r="H28" s="116" t="s">
        <v>118</v>
      </c>
      <c r="I28" s="117"/>
      <c r="J28" s="10" t="s">
        <v>14</v>
      </c>
      <c r="K28" s="10" t="s">
        <v>162</v>
      </c>
      <c r="L28" s="118" t="s">
        <v>163</v>
      </c>
      <c r="M28" s="118"/>
    </row>
    <row r="29" spans="1:13" ht="28.5" customHeight="1">
      <c r="A29" s="12"/>
      <c r="B29" s="13"/>
      <c r="C29" s="113"/>
      <c r="D29" s="114"/>
      <c r="E29" s="115" t="s">
        <v>12</v>
      </c>
      <c r="F29" s="115"/>
      <c r="G29" s="115"/>
      <c r="H29" s="116" t="s">
        <v>14</v>
      </c>
      <c r="I29" s="117"/>
      <c r="J29" s="10" t="s">
        <v>14</v>
      </c>
      <c r="K29" s="10" t="s">
        <v>14</v>
      </c>
      <c r="L29" s="118" t="s">
        <v>14</v>
      </c>
      <c r="M29" s="118"/>
    </row>
    <row r="30" spans="1:13" ht="14.25" customHeight="1">
      <c r="A30" s="12"/>
      <c r="B30" s="12"/>
      <c r="C30" s="109" t="s">
        <v>160</v>
      </c>
      <c r="D30" s="110"/>
      <c r="E30" s="115" t="s">
        <v>161</v>
      </c>
      <c r="F30" s="115"/>
      <c r="G30" s="115"/>
      <c r="H30" s="116" t="s">
        <v>164</v>
      </c>
      <c r="I30" s="117"/>
      <c r="J30" s="10" t="s">
        <v>14</v>
      </c>
      <c r="K30" s="10" t="s">
        <v>162</v>
      </c>
      <c r="L30" s="118" t="s">
        <v>165</v>
      </c>
      <c r="M30" s="118"/>
    </row>
    <row r="31" spans="1:13" ht="13.5" customHeight="1">
      <c r="A31" s="11" t="s">
        <v>166</v>
      </c>
      <c r="B31" s="12"/>
      <c r="C31" s="113"/>
      <c r="D31" s="114"/>
      <c r="E31" s="115" t="s">
        <v>167</v>
      </c>
      <c r="F31" s="115"/>
      <c r="G31" s="115"/>
      <c r="H31" s="116" t="s">
        <v>168</v>
      </c>
      <c r="I31" s="117"/>
      <c r="J31" s="10" t="s">
        <v>14</v>
      </c>
      <c r="K31" s="10" t="s">
        <v>169</v>
      </c>
      <c r="L31" s="118" t="s">
        <v>170</v>
      </c>
      <c r="M31" s="118"/>
    </row>
    <row r="32" spans="1:13" ht="28.5" customHeight="1">
      <c r="A32" s="13"/>
      <c r="B32" s="12"/>
      <c r="C32" s="113"/>
      <c r="D32" s="114"/>
      <c r="E32" s="115" t="s">
        <v>12</v>
      </c>
      <c r="F32" s="115"/>
      <c r="G32" s="115"/>
      <c r="H32" s="116" t="s">
        <v>168</v>
      </c>
      <c r="I32" s="117"/>
      <c r="J32" s="10" t="s">
        <v>14</v>
      </c>
      <c r="K32" s="10" t="s">
        <v>14</v>
      </c>
      <c r="L32" s="118" t="s">
        <v>168</v>
      </c>
      <c r="M32" s="118"/>
    </row>
    <row r="33" spans="1:13" ht="13.5" customHeight="1">
      <c r="A33" s="12"/>
      <c r="B33" s="11" t="s">
        <v>171</v>
      </c>
      <c r="C33" s="113"/>
      <c r="D33" s="114"/>
      <c r="E33" s="115" t="s">
        <v>107</v>
      </c>
      <c r="F33" s="115"/>
      <c r="G33" s="115"/>
      <c r="H33" s="116" t="s">
        <v>168</v>
      </c>
      <c r="I33" s="117"/>
      <c r="J33" s="10" t="s">
        <v>14</v>
      </c>
      <c r="K33" s="10" t="s">
        <v>169</v>
      </c>
      <c r="L33" s="118" t="s">
        <v>170</v>
      </c>
      <c r="M33" s="118"/>
    </row>
    <row r="34" spans="1:13" ht="28.5" customHeight="1">
      <c r="A34" s="12"/>
      <c r="B34" s="13"/>
      <c r="C34" s="113"/>
      <c r="D34" s="114"/>
      <c r="E34" s="115" t="s">
        <v>12</v>
      </c>
      <c r="F34" s="115"/>
      <c r="G34" s="115"/>
      <c r="H34" s="116" t="s">
        <v>168</v>
      </c>
      <c r="I34" s="117"/>
      <c r="J34" s="10" t="s">
        <v>14</v>
      </c>
      <c r="K34" s="10" t="s">
        <v>14</v>
      </c>
      <c r="L34" s="118" t="s">
        <v>168</v>
      </c>
      <c r="M34" s="118"/>
    </row>
    <row r="35" spans="1:13" ht="14.25" customHeight="1">
      <c r="A35" s="12"/>
      <c r="B35" s="12"/>
      <c r="C35" s="109" t="s">
        <v>160</v>
      </c>
      <c r="D35" s="110"/>
      <c r="E35" s="115" t="s">
        <v>161</v>
      </c>
      <c r="F35" s="115"/>
      <c r="G35" s="115"/>
      <c r="H35" s="116" t="s">
        <v>14</v>
      </c>
      <c r="I35" s="117"/>
      <c r="J35" s="10" t="s">
        <v>14</v>
      </c>
      <c r="K35" s="10" t="s">
        <v>169</v>
      </c>
      <c r="L35" s="118" t="s">
        <v>169</v>
      </c>
      <c r="M35" s="118"/>
    </row>
    <row r="36" spans="1:13" ht="13.5" customHeight="1">
      <c r="A36" s="119" t="s">
        <v>10</v>
      </c>
      <c r="B36" s="119"/>
      <c r="C36" s="119"/>
      <c r="D36" s="119"/>
      <c r="E36" s="119"/>
      <c r="F36" s="119"/>
      <c r="G36" s="9" t="s">
        <v>21</v>
      </c>
      <c r="H36" s="119" t="s">
        <v>119</v>
      </c>
      <c r="I36" s="120"/>
      <c r="J36" s="7" t="s">
        <v>14</v>
      </c>
      <c r="K36" s="7" t="s">
        <v>172</v>
      </c>
      <c r="L36" s="121" t="s">
        <v>173</v>
      </c>
      <c r="M36" s="121"/>
    </row>
    <row r="37" spans="1:13" ht="28.5" customHeight="1">
      <c r="A37" s="122"/>
      <c r="B37" s="122"/>
      <c r="C37" s="122"/>
      <c r="D37" s="122"/>
      <c r="E37" s="123" t="s">
        <v>12</v>
      </c>
      <c r="F37" s="123"/>
      <c r="G37" s="123"/>
      <c r="H37" s="124" t="s">
        <v>120</v>
      </c>
      <c r="I37" s="125"/>
      <c r="J37" s="8" t="s">
        <v>14</v>
      </c>
      <c r="K37" s="8" t="s">
        <v>14</v>
      </c>
      <c r="L37" s="126" t="s">
        <v>120</v>
      </c>
      <c r="M37" s="126"/>
    </row>
    <row r="38" spans="1:13" ht="11.25" customHeigh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</row>
    <row r="39" spans="1:13" ht="13.5" customHeight="1">
      <c r="A39" s="112" t="s">
        <v>22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3" ht="13.5" customHeight="1">
      <c r="A40" s="11" t="s">
        <v>174</v>
      </c>
      <c r="B40" s="12"/>
      <c r="C40" s="113"/>
      <c r="D40" s="114"/>
      <c r="E40" s="115" t="s">
        <v>175</v>
      </c>
      <c r="F40" s="115"/>
      <c r="G40" s="115"/>
      <c r="H40" s="116" t="s">
        <v>176</v>
      </c>
      <c r="I40" s="117"/>
      <c r="J40" s="10" t="s">
        <v>177</v>
      </c>
      <c r="K40" s="10" t="s">
        <v>14</v>
      </c>
      <c r="L40" s="118" t="s">
        <v>178</v>
      </c>
      <c r="M40" s="118"/>
    </row>
    <row r="41" spans="1:13" ht="28.5" customHeight="1">
      <c r="A41" s="13"/>
      <c r="B41" s="12"/>
      <c r="C41" s="113"/>
      <c r="D41" s="114"/>
      <c r="E41" s="115" t="s">
        <v>12</v>
      </c>
      <c r="F41" s="115"/>
      <c r="G41" s="115"/>
      <c r="H41" s="116" t="s">
        <v>14</v>
      </c>
      <c r="I41" s="117"/>
      <c r="J41" s="10" t="s">
        <v>14</v>
      </c>
      <c r="K41" s="10" t="s">
        <v>14</v>
      </c>
      <c r="L41" s="118" t="s">
        <v>14</v>
      </c>
      <c r="M41" s="118"/>
    </row>
    <row r="42" spans="1:13" ht="16.5" customHeight="1">
      <c r="A42" s="12"/>
      <c r="B42" s="11" t="s">
        <v>179</v>
      </c>
      <c r="C42" s="113"/>
      <c r="D42" s="114"/>
      <c r="E42" s="115" t="s">
        <v>180</v>
      </c>
      <c r="F42" s="115"/>
      <c r="G42" s="115"/>
      <c r="H42" s="116" t="s">
        <v>176</v>
      </c>
      <c r="I42" s="117"/>
      <c r="J42" s="10" t="s">
        <v>177</v>
      </c>
      <c r="K42" s="10" t="s">
        <v>14</v>
      </c>
      <c r="L42" s="118" t="s">
        <v>178</v>
      </c>
      <c r="M42" s="118"/>
    </row>
    <row r="43" spans="1:13" ht="28.5" customHeight="1">
      <c r="A43" s="12"/>
      <c r="B43" s="13"/>
      <c r="C43" s="113"/>
      <c r="D43" s="114"/>
      <c r="E43" s="115" t="s">
        <v>12</v>
      </c>
      <c r="F43" s="115"/>
      <c r="G43" s="115"/>
      <c r="H43" s="116" t="s">
        <v>14</v>
      </c>
      <c r="I43" s="117"/>
      <c r="J43" s="10" t="s">
        <v>14</v>
      </c>
      <c r="K43" s="10" t="s">
        <v>14</v>
      </c>
      <c r="L43" s="118" t="s">
        <v>14</v>
      </c>
      <c r="M43" s="118"/>
    </row>
    <row r="44" spans="1:13" ht="30.75" customHeight="1">
      <c r="A44" s="12"/>
      <c r="B44" s="12"/>
      <c r="C44" s="109" t="s">
        <v>181</v>
      </c>
      <c r="D44" s="110"/>
      <c r="E44" s="115" t="s">
        <v>182</v>
      </c>
      <c r="F44" s="115"/>
      <c r="G44" s="115"/>
      <c r="H44" s="116" t="s">
        <v>176</v>
      </c>
      <c r="I44" s="117"/>
      <c r="J44" s="10" t="s">
        <v>177</v>
      </c>
      <c r="K44" s="10" t="s">
        <v>14</v>
      </c>
      <c r="L44" s="118" t="s">
        <v>178</v>
      </c>
      <c r="M44" s="118"/>
    </row>
    <row r="45" spans="1:13" ht="13.5" customHeight="1">
      <c r="A45" s="119" t="s">
        <v>22</v>
      </c>
      <c r="B45" s="119"/>
      <c r="C45" s="119"/>
      <c r="D45" s="119"/>
      <c r="E45" s="119"/>
      <c r="F45" s="119"/>
      <c r="G45" s="9" t="s">
        <v>21</v>
      </c>
      <c r="H45" s="119" t="s">
        <v>121</v>
      </c>
      <c r="I45" s="120"/>
      <c r="J45" s="7" t="s">
        <v>177</v>
      </c>
      <c r="K45" s="7" t="s">
        <v>14</v>
      </c>
      <c r="L45" s="121" t="s">
        <v>183</v>
      </c>
      <c r="M45" s="121"/>
    </row>
    <row r="46" spans="1:13" ht="28.5" customHeight="1">
      <c r="A46" s="122"/>
      <c r="B46" s="122"/>
      <c r="C46" s="122"/>
      <c r="D46" s="122"/>
      <c r="E46" s="123" t="s">
        <v>12</v>
      </c>
      <c r="F46" s="123"/>
      <c r="G46" s="123"/>
      <c r="H46" s="124" t="s">
        <v>122</v>
      </c>
      <c r="I46" s="125"/>
      <c r="J46" s="8" t="s">
        <v>14</v>
      </c>
      <c r="K46" s="8" t="s">
        <v>14</v>
      </c>
      <c r="L46" s="126" t="s">
        <v>122</v>
      </c>
      <c r="M46" s="126"/>
    </row>
    <row r="47" spans="1:13" ht="13.5" customHeight="1">
      <c r="A47" s="112" t="s">
        <v>23</v>
      </c>
      <c r="B47" s="112"/>
      <c r="C47" s="112"/>
      <c r="D47" s="112"/>
      <c r="E47" s="112"/>
      <c r="F47" s="112"/>
      <c r="G47" s="112"/>
      <c r="H47" s="119" t="s">
        <v>123</v>
      </c>
      <c r="I47" s="120"/>
      <c r="J47" s="7" t="s">
        <v>177</v>
      </c>
      <c r="K47" s="7" t="s">
        <v>172</v>
      </c>
      <c r="L47" s="121" t="s">
        <v>184</v>
      </c>
      <c r="M47" s="121"/>
    </row>
    <row r="48" spans="1:13" ht="31.5" customHeight="1">
      <c r="A48" s="112"/>
      <c r="B48" s="112"/>
      <c r="C48" s="112"/>
      <c r="D48" s="112"/>
      <c r="E48" s="128" t="s">
        <v>12</v>
      </c>
      <c r="F48" s="128"/>
      <c r="G48" s="128"/>
      <c r="H48" s="129" t="s">
        <v>124</v>
      </c>
      <c r="I48" s="130"/>
      <c r="J48" s="6" t="s">
        <v>14</v>
      </c>
      <c r="K48" s="6" t="s">
        <v>14</v>
      </c>
      <c r="L48" s="131" t="s">
        <v>124</v>
      </c>
      <c r="M48" s="131"/>
    </row>
    <row r="49" spans="1:13" ht="16.5" customHeight="1">
      <c r="A49" s="134" t="s">
        <v>83</v>
      </c>
      <c r="B49" s="134"/>
      <c r="C49" s="134"/>
      <c r="D49" s="134"/>
      <c r="E49" s="134"/>
      <c r="F49" s="127"/>
      <c r="G49" s="127"/>
      <c r="H49" s="127"/>
      <c r="I49" s="127"/>
      <c r="J49" s="127"/>
      <c r="K49" s="127"/>
      <c r="L49" s="127"/>
      <c r="M49" s="127"/>
    </row>
    <row r="50" spans="1:13" ht="237" customHeight="1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</row>
    <row r="51" spans="1:13" ht="237" customHeight="1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</row>
    <row r="52" spans="1:13" ht="13.5" customHeight="1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6"/>
    </row>
  </sheetData>
  <sheetProtection/>
  <mergeCells count="171">
    <mergeCell ref="K1:M1"/>
    <mergeCell ref="A2:M2"/>
    <mergeCell ref="A49:E49"/>
    <mergeCell ref="F49:M49"/>
    <mergeCell ref="A50:M50"/>
    <mergeCell ref="A51:M51"/>
    <mergeCell ref="A45:F45"/>
    <mergeCell ref="H45:I45"/>
    <mergeCell ref="L45:M45"/>
    <mergeCell ref="A46:D46"/>
    <mergeCell ref="A52:L52"/>
    <mergeCell ref="A47:G47"/>
    <mergeCell ref="H47:I47"/>
    <mergeCell ref="L47:M47"/>
    <mergeCell ref="A48:D48"/>
    <mergeCell ref="E48:G48"/>
    <mergeCell ref="H48:I48"/>
    <mergeCell ref="L48:M48"/>
    <mergeCell ref="E46:G46"/>
    <mergeCell ref="H46:I46"/>
    <mergeCell ref="L46:M46"/>
    <mergeCell ref="C43:D43"/>
    <mergeCell ref="E43:G43"/>
    <mergeCell ref="H43:I43"/>
    <mergeCell ref="L43:M43"/>
    <mergeCell ref="C44:D44"/>
    <mergeCell ref="E44:G44"/>
    <mergeCell ref="H44:I44"/>
    <mergeCell ref="L44:M44"/>
    <mergeCell ref="C41:D41"/>
    <mergeCell ref="E41:G41"/>
    <mergeCell ref="H41:I41"/>
    <mergeCell ref="L41:M41"/>
    <mergeCell ref="C42:D42"/>
    <mergeCell ref="E42:G42"/>
    <mergeCell ref="H42:I42"/>
    <mergeCell ref="L42:M42"/>
    <mergeCell ref="A38:M38"/>
    <mergeCell ref="A39:M39"/>
    <mergeCell ref="C40:D40"/>
    <mergeCell ref="E40:G40"/>
    <mergeCell ref="H40:I40"/>
    <mergeCell ref="L40:M40"/>
    <mergeCell ref="A36:F36"/>
    <mergeCell ref="H36:I36"/>
    <mergeCell ref="L36:M36"/>
    <mergeCell ref="A37:D37"/>
    <mergeCell ref="E37:G37"/>
    <mergeCell ref="H37:I37"/>
    <mergeCell ref="L37:M37"/>
    <mergeCell ref="C34:D34"/>
    <mergeCell ref="E34:G34"/>
    <mergeCell ref="H34:I34"/>
    <mergeCell ref="L34:M34"/>
    <mergeCell ref="C35:D35"/>
    <mergeCell ref="E35:G35"/>
    <mergeCell ref="H35:I35"/>
    <mergeCell ref="L35:M35"/>
    <mergeCell ref="C32:D32"/>
    <mergeCell ref="E32:G32"/>
    <mergeCell ref="H32:I32"/>
    <mergeCell ref="L32:M32"/>
    <mergeCell ref="C33:D33"/>
    <mergeCell ref="E33:G33"/>
    <mergeCell ref="H33:I33"/>
    <mergeCell ref="L33:M33"/>
    <mergeCell ref="C30:D30"/>
    <mergeCell ref="E30:G30"/>
    <mergeCell ref="H30:I30"/>
    <mergeCell ref="L30:M30"/>
    <mergeCell ref="C31:D31"/>
    <mergeCell ref="E31:G31"/>
    <mergeCell ref="H31:I31"/>
    <mergeCell ref="L31:M31"/>
    <mergeCell ref="C28:D28"/>
    <mergeCell ref="E28:G28"/>
    <mergeCell ref="H28:I28"/>
    <mergeCell ref="L28:M28"/>
    <mergeCell ref="C29:D29"/>
    <mergeCell ref="E29:G29"/>
    <mergeCell ref="H29:I29"/>
    <mergeCell ref="L29:M29"/>
    <mergeCell ref="C26:D26"/>
    <mergeCell ref="E26:G26"/>
    <mergeCell ref="H26:I26"/>
    <mergeCell ref="L26:M26"/>
    <mergeCell ref="C27:D27"/>
    <mergeCell ref="E27:G27"/>
    <mergeCell ref="H27:I27"/>
    <mergeCell ref="L27:M27"/>
    <mergeCell ref="C24:D24"/>
    <mergeCell ref="E24:G24"/>
    <mergeCell ref="H24:I24"/>
    <mergeCell ref="L24:M24"/>
    <mergeCell ref="C25:D25"/>
    <mergeCell ref="E25:G25"/>
    <mergeCell ref="H25:I25"/>
    <mergeCell ref="L25:M25"/>
    <mergeCell ref="C22:D22"/>
    <mergeCell ref="E22:G22"/>
    <mergeCell ref="H22:I22"/>
    <mergeCell ref="L22:M22"/>
    <mergeCell ref="C23:D23"/>
    <mergeCell ref="E23:G23"/>
    <mergeCell ref="H23:I23"/>
    <mergeCell ref="L23:M23"/>
    <mergeCell ref="C20:D20"/>
    <mergeCell ref="E20:G20"/>
    <mergeCell ref="H20:I20"/>
    <mergeCell ref="L20:M20"/>
    <mergeCell ref="C21:D21"/>
    <mergeCell ref="E21:G21"/>
    <mergeCell ref="H21:I21"/>
    <mergeCell ref="L21:M21"/>
    <mergeCell ref="C18:D18"/>
    <mergeCell ref="E18:G18"/>
    <mergeCell ref="H18:I18"/>
    <mergeCell ref="L18:M18"/>
    <mergeCell ref="C19:D19"/>
    <mergeCell ref="E19:G19"/>
    <mergeCell ref="H19:I19"/>
    <mergeCell ref="L19:M19"/>
    <mergeCell ref="C16:D16"/>
    <mergeCell ref="E16:G16"/>
    <mergeCell ref="H16:I16"/>
    <mergeCell ref="L16:M16"/>
    <mergeCell ref="C17:D17"/>
    <mergeCell ref="E17:G17"/>
    <mergeCell ref="H17:I17"/>
    <mergeCell ref="L17:M17"/>
    <mergeCell ref="C14:D14"/>
    <mergeCell ref="E14:G14"/>
    <mergeCell ref="H14:I14"/>
    <mergeCell ref="L14:M14"/>
    <mergeCell ref="C15:D15"/>
    <mergeCell ref="E15:G15"/>
    <mergeCell ref="H15:I15"/>
    <mergeCell ref="L15:M15"/>
    <mergeCell ref="C12:D12"/>
    <mergeCell ref="E12:G12"/>
    <mergeCell ref="H12:I12"/>
    <mergeCell ref="L12:M12"/>
    <mergeCell ref="C13:D13"/>
    <mergeCell ref="E13:G13"/>
    <mergeCell ref="H13:I13"/>
    <mergeCell ref="L13:M13"/>
    <mergeCell ref="C10:D10"/>
    <mergeCell ref="E10:G10"/>
    <mergeCell ref="H10:I10"/>
    <mergeCell ref="L10:M10"/>
    <mergeCell ref="C11:D11"/>
    <mergeCell ref="E11:G11"/>
    <mergeCell ref="H11:I11"/>
    <mergeCell ref="L11:M11"/>
    <mergeCell ref="A7:M7"/>
    <mergeCell ref="C8:D8"/>
    <mergeCell ref="E8:G8"/>
    <mergeCell ref="H8:I8"/>
    <mergeCell ref="L8:M8"/>
    <mergeCell ref="C9:D9"/>
    <mergeCell ref="E9:G9"/>
    <mergeCell ref="H9:I9"/>
    <mergeCell ref="L9:M9"/>
    <mergeCell ref="C5:D5"/>
    <mergeCell ref="E5:G5"/>
    <mergeCell ref="H5:I5"/>
    <mergeCell ref="L5:M5"/>
    <mergeCell ref="C6:D6"/>
    <mergeCell ref="E6:G6"/>
    <mergeCell ref="H6:I6"/>
    <mergeCell ref="L6:M6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94"/>
  <sheetViews>
    <sheetView showGridLines="0" workbookViewId="0" topLeftCell="A1">
      <selection activeCell="A3" sqref="A3:W3"/>
    </sheetView>
  </sheetViews>
  <sheetFormatPr defaultColWidth="9.33203125" defaultRowHeight="12.75"/>
  <cols>
    <col min="1" max="2" width="3" style="0" customWidth="1"/>
    <col min="3" max="3" width="1.171875" style="0" customWidth="1"/>
    <col min="4" max="4" width="5.33203125" style="0" customWidth="1"/>
    <col min="5" max="5" width="12.16015625" style="0" customWidth="1"/>
    <col min="6" max="6" width="8.16015625" style="0" customWidth="1"/>
    <col min="7" max="7" width="11.66015625" style="17" customWidth="1"/>
    <col min="8" max="8" width="7" style="0" customWidth="1"/>
    <col min="9" max="9" width="4.5" style="0" customWidth="1"/>
    <col min="10" max="10" width="11" style="0" customWidth="1"/>
    <col min="11" max="11" width="10.16015625" style="0" customWidth="1"/>
    <col min="12" max="13" width="9.5" style="0" customWidth="1"/>
    <col min="14" max="16" width="8.83203125" style="0" customWidth="1"/>
    <col min="17" max="17" width="11.33203125" style="0" customWidth="1"/>
    <col min="18" max="18" width="8.83203125" style="0" customWidth="1"/>
    <col min="19" max="19" width="12.5" style="0" customWidth="1"/>
    <col min="20" max="20" width="13" style="0" customWidth="1"/>
    <col min="21" max="21" width="3.33203125" style="0" customWidth="1"/>
    <col min="22" max="22" width="10.16015625" style="0" customWidth="1"/>
    <col min="23" max="23" width="4.5" style="0" customWidth="1"/>
    <col min="24" max="24" width="0.4921875" style="0" customWidth="1"/>
    <col min="25" max="25" width="2.5" style="0" customWidth="1"/>
  </cols>
  <sheetData>
    <row r="1" spans="20:22" ht="35.25" customHeight="1">
      <c r="T1" s="132" t="s">
        <v>247</v>
      </c>
      <c r="U1" s="132"/>
      <c r="V1" s="132"/>
    </row>
    <row r="3" spans="1:24" ht="26.25" customHeight="1">
      <c r="A3" s="145" t="s">
        <v>113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5"/>
    </row>
    <row r="4" spans="7:22" ht="12.75">
      <c r="G4"/>
      <c r="V4" s="51" t="s">
        <v>0</v>
      </c>
    </row>
    <row r="5" spans="12:20" ht="12.75">
      <c r="L5" s="138"/>
      <c r="M5" s="127"/>
      <c r="N5" s="127"/>
      <c r="O5" s="127"/>
      <c r="P5" s="127"/>
      <c r="Q5" s="127"/>
      <c r="R5" s="127"/>
      <c r="S5" s="139"/>
      <c r="T5" s="139"/>
    </row>
    <row r="6" spans="2:26" s="42" customFormat="1" ht="9" customHeight="1">
      <c r="B6" s="137" t="s">
        <v>1</v>
      </c>
      <c r="C6" s="137"/>
      <c r="D6" s="137" t="s">
        <v>2</v>
      </c>
      <c r="E6" s="137" t="s">
        <v>4</v>
      </c>
      <c r="F6" s="137"/>
      <c r="G6" s="137"/>
      <c r="H6" s="137" t="s">
        <v>40</v>
      </c>
      <c r="I6" s="137"/>
      <c r="J6" s="137" t="s">
        <v>39</v>
      </c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Z6" s="44"/>
    </row>
    <row r="7" spans="2:26" s="42" customFormat="1" ht="12.75" customHeight="1">
      <c r="B7" s="137"/>
      <c r="C7" s="137"/>
      <c r="D7" s="137"/>
      <c r="E7" s="137"/>
      <c r="F7" s="137"/>
      <c r="G7" s="137"/>
      <c r="H7" s="137"/>
      <c r="I7" s="137"/>
      <c r="J7" s="137" t="s">
        <v>38</v>
      </c>
      <c r="K7" s="137" t="s">
        <v>33</v>
      </c>
      <c r="L7" s="137"/>
      <c r="M7" s="137"/>
      <c r="N7" s="137"/>
      <c r="O7" s="137"/>
      <c r="P7" s="137"/>
      <c r="Q7" s="137"/>
      <c r="R7" s="137"/>
      <c r="S7" s="137" t="s">
        <v>37</v>
      </c>
      <c r="T7" s="137" t="s">
        <v>33</v>
      </c>
      <c r="U7" s="137"/>
      <c r="V7" s="137"/>
      <c r="W7" s="137"/>
      <c r="X7" s="137"/>
      <c r="Z7" s="44"/>
    </row>
    <row r="8" spans="2:26" s="42" customFormat="1" ht="2.25" customHeight="1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 t="s">
        <v>36</v>
      </c>
      <c r="U8" s="137" t="s">
        <v>35</v>
      </c>
      <c r="V8" s="137"/>
      <c r="W8" s="137" t="s">
        <v>185</v>
      </c>
      <c r="X8" s="137"/>
      <c r="Z8" s="44"/>
    </row>
    <row r="9" spans="2:26" s="42" customFormat="1" ht="6" customHeight="1">
      <c r="B9" s="137"/>
      <c r="C9" s="137"/>
      <c r="D9" s="137"/>
      <c r="E9" s="137"/>
      <c r="F9" s="137"/>
      <c r="G9" s="137"/>
      <c r="H9" s="137"/>
      <c r="I9" s="137"/>
      <c r="J9" s="137"/>
      <c r="K9" s="137" t="s">
        <v>34</v>
      </c>
      <c r="L9" s="137" t="s">
        <v>33</v>
      </c>
      <c r="M9" s="137"/>
      <c r="N9" s="137" t="s">
        <v>32</v>
      </c>
      <c r="O9" s="137" t="s">
        <v>31</v>
      </c>
      <c r="P9" s="137" t="s">
        <v>30</v>
      </c>
      <c r="Q9" s="137" t="s">
        <v>29</v>
      </c>
      <c r="R9" s="137" t="s">
        <v>28</v>
      </c>
      <c r="S9" s="137"/>
      <c r="T9" s="137"/>
      <c r="U9" s="137"/>
      <c r="V9" s="137"/>
      <c r="W9" s="137"/>
      <c r="X9" s="137"/>
      <c r="Z9" s="44"/>
    </row>
    <row r="10" spans="2:26" s="42" customFormat="1" ht="2.25" customHeight="1"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 t="s">
        <v>27</v>
      </c>
      <c r="V10" s="137"/>
      <c r="W10" s="137"/>
      <c r="X10" s="137"/>
      <c r="Z10" s="44"/>
    </row>
    <row r="11" spans="2:26" s="42" customFormat="1" ht="53.25" customHeight="1"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43" t="s">
        <v>26</v>
      </c>
      <c r="M11" s="43" t="s">
        <v>25</v>
      </c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Z11" s="44"/>
    </row>
    <row r="12" spans="2:26" s="42" customFormat="1" ht="9" customHeight="1">
      <c r="B12" s="137">
        <v>1</v>
      </c>
      <c r="C12" s="137"/>
      <c r="D12" s="43">
        <v>2</v>
      </c>
      <c r="E12" s="137">
        <v>4</v>
      </c>
      <c r="F12" s="137"/>
      <c r="G12" s="137"/>
      <c r="H12" s="137">
        <v>5</v>
      </c>
      <c r="I12" s="137"/>
      <c r="J12" s="43">
        <v>6</v>
      </c>
      <c r="K12" s="43">
        <v>7</v>
      </c>
      <c r="L12" s="43">
        <v>8</v>
      </c>
      <c r="M12" s="43">
        <v>9</v>
      </c>
      <c r="N12" s="43">
        <v>10</v>
      </c>
      <c r="O12" s="43">
        <v>11</v>
      </c>
      <c r="P12" s="43">
        <v>12</v>
      </c>
      <c r="Q12" s="43">
        <v>13</v>
      </c>
      <c r="R12" s="43">
        <v>14</v>
      </c>
      <c r="S12" s="43">
        <v>15</v>
      </c>
      <c r="T12" s="43">
        <v>16</v>
      </c>
      <c r="U12" s="137">
        <v>17</v>
      </c>
      <c r="V12" s="137"/>
      <c r="W12" s="137">
        <v>18</v>
      </c>
      <c r="X12" s="137"/>
      <c r="Z12" s="44"/>
    </row>
    <row r="13" spans="2:26" s="42" customFormat="1" ht="9" customHeight="1">
      <c r="B13" s="137">
        <v>600</v>
      </c>
      <c r="C13" s="137"/>
      <c r="D13" s="137"/>
      <c r="E13" s="140" t="s">
        <v>126</v>
      </c>
      <c r="F13" s="140"/>
      <c r="G13" s="45" t="s">
        <v>94</v>
      </c>
      <c r="H13" s="136">
        <v>15909186</v>
      </c>
      <c r="I13" s="136"/>
      <c r="J13" s="46">
        <v>8976146</v>
      </c>
      <c r="K13" s="46">
        <v>8963146</v>
      </c>
      <c r="L13" s="46">
        <v>1028200</v>
      </c>
      <c r="M13" s="46">
        <v>7934946</v>
      </c>
      <c r="N13" s="46">
        <v>0</v>
      </c>
      <c r="O13" s="46">
        <v>13000</v>
      </c>
      <c r="P13" s="46">
        <v>0</v>
      </c>
      <c r="Q13" s="46">
        <v>0</v>
      </c>
      <c r="R13" s="46">
        <v>0</v>
      </c>
      <c r="S13" s="46">
        <v>6933040</v>
      </c>
      <c r="T13" s="46">
        <v>6933040</v>
      </c>
      <c r="U13" s="136">
        <v>3313040</v>
      </c>
      <c r="V13" s="136"/>
      <c r="W13" s="136">
        <v>0</v>
      </c>
      <c r="X13" s="136"/>
      <c r="Z13" s="44"/>
    </row>
    <row r="14" spans="2:26" s="42" customFormat="1" ht="9" customHeight="1">
      <c r="B14" s="137"/>
      <c r="C14" s="137"/>
      <c r="D14" s="137"/>
      <c r="E14" s="140"/>
      <c r="F14" s="140"/>
      <c r="G14" s="45" t="s">
        <v>93</v>
      </c>
      <c r="H14" s="136">
        <v>-383400</v>
      </c>
      <c r="I14" s="136"/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-383400</v>
      </c>
      <c r="T14" s="46">
        <v>-383400</v>
      </c>
      <c r="U14" s="136">
        <v>0</v>
      </c>
      <c r="V14" s="136"/>
      <c r="W14" s="136">
        <v>0</v>
      </c>
      <c r="X14" s="136"/>
      <c r="Z14" s="44"/>
    </row>
    <row r="15" spans="2:26" s="42" customFormat="1" ht="9" customHeight="1">
      <c r="B15" s="137"/>
      <c r="C15" s="137"/>
      <c r="D15" s="137"/>
      <c r="E15" s="140"/>
      <c r="F15" s="140"/>
      <c r="G15" s="45" t="s">
        <v>92</v>
      </c>
      <c r="H15" s="136">
        <v>311424</v>
      </c>
      <c r="I15" s="136"/>
      <c r="J15" s="46">
        <v>311424</v>
      </c>
      <c r="K15" s="46">
        <v>311424</v>
      </c>
      <c r="L15" s="46">
        <v>0</v>
      </c>
      <c r="M15" s="46">
        <v>311424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136">
        <v>0</v>
      </c>
      <c r="V15" s="136"/>
      <c r="W15" s="136">
        <v>0</v>
      </c>
      <c r="X15" s="136"/>
      <c r="Z15" s="44"/>
    </row>
    <row r="16" spans="2:26" s="42" customFormat="1" ht="9" customHeight="1" thickBot="1">
      <c r="B16" s="137"/>
      <c r="C16" s="137"/>
      <c r="D16" s="137"/>
      <c r="E16" s="140"/>
      <c r="F16" s="140"/>
      <c r="G16" s="45" t="s">
        <v>91</v>
      </c>
      <c r="H16" s="136">
        <v>15837210</v>
      </c>
      <c r="I16" s="136"/>
      <c r="J16" s="46">
        <v>9287570</v>
      </c>
      <c r="K16" s="46">
        <v>9274570</v>
      </c>
      <c r="L16" s="46">
        <v>1028200</v>
      </c>
      <c r="M16" s="46">
        <v>8246370</v>
      </c>
      <c r="N16" s="46">
        <v>0</v>
      </c>
      <c r="O16" s="46">
        <v>13000</v>
      </c>
      <c r="P16" s="46">
        <v>0</v>
      </c>
      <c r="Q16" s="46">
        <v>0</v>
      </c>
      <c r="R16" s="46">
        <v>0</v>
      </c>
      <c r="S16" s="46">
        <v>6549640</v>
      </c>
      <c r="T16" s="46">
        <v>6549640</v>
      </c>
      <c r="U16" s="136">
        <v>3313040</v>
      </c>
      <c r="V16" s="136"/>
      <c r="W16" s="136">
        <v>0</v>
      </c>
      <c r="X16" s="136"/>
      <c r="Z16" s="44"/>
    </row>
    <row r="17" spans="2:26" s="42" customFormat="1" ht="9" customHeight="1" thickBot="1">
      <c r="B17" s="135"/>
      <c r="C17" s="135"/>
      <c r="D17" s="135">
        <v>60014</v>
      </c>
      <c r="E17" s="141" t="s">
        <v>131</v>
      </c>
      <c r="F17" s="141"/>
      <c r="G17" s="47" t="s">
        <v>94</v>
      </c>
      <c r="H17" s="142">
        <v>14016208</v>
      </c>
      <c r="I17" s="142"/>
      <c r="J17" s="48">
        <v>7083168</v>
      </c>
      <c r="K17" s="48">
        <v>7070168</v>
      </c>
      <c r="L17" s="48">
        <v>1028200</v>
      </c>
      <c r="M17" s="48">
        <v>6041968</v>
      </c>
      <c r="N17" s="48">
        <v>0</v>
      </c>
      <c r="O17" s="48">
        <v>13000</v>
      </c>
      <c r="P17" s="48">
        <v>0</v>
      </c>
      <c r="Q17" s="48">
        <v>0</v>
      </c>
      <c r="R17" s="48">
        <v>0</v>
      </c>
      <c r="S17" s="48">
        <v>6933040</v>
      </c>
      <c r="T17" s="48">
        <v>6933040</v>
      </c>
      <c r="U17" s="142">
        <v>3313040</v>
      </c>
      <c r="V17" s="142"/>
      <c r="W17" s="142">
        <v>0</v>
      </c>
      <c r="X17" s="142"/>
      <c r="Z17" s="44"/>
    </row>
    <row r="18" spans="2:26" s="42" customFormat="1" ht="9" customHeight="1" thickBot="1">
      <c r="B18" s="135"/>
      <c r="C18" s="135"/>
      <c r="D18" s="135"/>
      <c r="E18" s="141"/>
      <c r="F18" s="141"/>
      <c r="G18" s="45" t="s">
        <v>93</v>
      </c>
      <c r="H18" s="136">
        <v>-383400</v>
      </c>
      <c r="I18" s="136"/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-383400</v>
      </c>
      <c r="T18" s="46">
        <v>-383400</v>
      </c>
      <c r="U18" s="136">
        <v>0</v>
      </c>
      <c r="V18" s="136"/>
      <c r="W18" s="136">
        <v>0</v>
      </c>
      <c r="X18" s="136"/>
      <c r="Z18" s="44"/>
    </row>
    <row r="19" spans="2:26" s="42" customFormat="1" ht="9" customHeight="1" thickBot="1">
      <c r="B19" s="135"/>
      <c r="C19" s="135"/>
      <c r="D19" s="135"/>
      <c r="E19" s="141"/>
      <c r="F19" s="141"/>
      <c r="G19" s="45" t="s">
        <v>92</v>
      </c>
      <c r="H19" s="136">
        <v>259895</v>
      </c>
      <c r="I19" s="136"/>
      <c r="J19" s="46">
        <v>259895</v>
      </c>
      <c r="K19" s="46">
        <v>259895</v>
      </c>
      <c r="L19" s="46">
        <v>0</v>
      </c>
      <c r="M19" s="46">
        <v>259895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136">
        <v>0</v>
      </c>
      <c r="V19" s="136"/>
      <c r="W19" s="136">
        <v>0</v>
      </c>
      <c r="X19" s="136"/>
      <c r="Z19" s="44"/>
    </row>
    <row r="20" spans="2:26" s="42" customFormat="1" ht="9" customHeight="1" thickBot="1">
      <c r="B20" s="135"/>
      <c r="C20" s="135"/>
      <c r="D20" s="135"/>
      <c r="E20" s="141"/>
      <c r="F20" s="141"/>
      <c r="G20" s="45" t="s">
        <v>91</v>
      </c>
      <c r="H20" s="136">
        <v>13892703</v>
      </c>
      <c r="I20" s="136"/>
      <c r="J20" s="46">
        <v>7343063</v>
      </c>
      <c r="K20" s="46">
        <v>7330063</v>
      </c>
      <c r="L20" s="46">
        <v>1028200</v>
      </c>
      <c r="M20" s="46">
        <v>6301863</v>
      </c>
      <c r="N20" s="46">
        <v>0</v>
      </c>
      <c r="O20" s="46">
        <v>13000</v>
      </c>
      <c r="P20" s="46">
        <v>0</v>
      </c>
      <c r="Q20" s="46">
        <v>0</v>
      </c>
      <c r="R20" s="46">
        <v>0</v>
      </c>
      <c r="S20" s="46">
        <v>6549640</v>
      </c>
      <c r="T20" s="46">
        <v>6549640</v>
      </c>
      <c r="U20" s="136">
        <v>3313040</v>
      </c>
      <c r="V20" s="136"/>
      <c r="W20" s="136">
        <v>0</v>
      </c>
      <c r="X20" s="136"/>
      <c r="Z20" s="44"/>
    </row>
    <row r="21" spans="2:26" s="42" customFormat="1" ht="9" customHeight="1" thickBot="1">
      <c r="B21" s="135"/>
      <c r="C21" s="135"/>
      <c r="D21" s="135">
        <v>60078</v>
      </c>
      <c r="E21" s="141" t="s">
        <v>140</v>
      </c>
      <c r="F21" s="141"/>
      <c r="G21" s="47" t="s">
        <v>94</v>
      </c>
      <c r="H21" s="142">
        <v>1892978</v>
      </c>
      <c r="I21" s="142"/>
      <c r="J21" s="48">
        <v>1892978</v>
      </c>
      <c r="K21" s="48">
        <v>1892978</v>
      </c>
      <c r="L21" s="48">
        <v>0</v>
      </c>
      <c r="M21" s="48">
        <v>1892978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142">
        <v>0</v>
      </c>
      <c r="V21" s="142"/>
      <c r="W21" s="142">
        <v>0</v>
      </c>
      <c r="X21" s="142"/>
      <c r="Z21" s="44"/>
    </row>
    <row r="22" spans="2:26" s="42" customFormat="1" ht="9" customHeight="1" thickBot="1">
      <c r="B22" s="135"/>
      <c r="C22" s="135"/>
      <c r="D22" s="135"/>
      <c r="E22" s="141"/>
      <c r="F22" s="141"/>
      <c r="G22" s="45" t="s">
        <v>93</v>
      </c>
      <c r="H22" s="136">
        <v>0</v>
      </c>
      <c r="I22" s="136"/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136">
        <v>0</v>
      </c>
      <c r="V22" s="136"/>
      <c r="W22" s="136">
        <v>0</v>
      </c>
      <c r="X22" s="136"/>
      <c r="Z22" s="44"/>
    </row>
    <row r="23" spans="2:26" s="42" customFormat="1" ht="9" customHeight="1" thickBot="1">
      <c r="B23" s="135"/>
      <c r="C23" s="135"/>
      <c r="D23" s="135"/>
      <c r="E23" s="141"/>
      <c r="F23" s="141"/>
      <c r="G23" s="45" t="s">
        <v>92</v>
      </c>
      <c r="H23" s="136">
        <v>51529</v>
      </c>
      <c r="I23" s="136"/>
      <c r="J23" s="46">
        <v>51529</v>
      </c>
      <c r="K23" s="46">
        <v>51529</v>
      </c>
      <c r="L23" s="46">
        <v>0</v>
      </c>
      <c r="M23" s="46">
        <v>51529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136">
        <v>0</v>
      </c>
      <c r="V23" s="136"/>
      <c r="W23" s="136">
        <v>0</v>
      </c>
      <c r="X23" s="136"/>
      <c r="Z23" s="44"/>
    </row>
    <row r="24" spans="2:26" s="42" customFormat="1" ht="9" customHeight="1">
      <c r="B24" s="135"/>
      <c r="C24" s="135"/>
      <c r="D24" s="135"/>
      <c r="E24" s="141"/>
      <c r="F24" s="141"/>
      <c r="G24" s="45" t="s">
        <v>91</v>
      </c>
      <c r="H24" s="136">
        <v>1944507</v>
      </c>
      <c r="I24" s="136"/>
      <c r="J24" s="46">
        <v>1944507</v>
      </c>
      <c r="K24" s="46">
        <v>1944507</v>
      </c>
      <c r="L24" s="46">
        <v>0</v>
      </c>
      <c r="M24" s="46">
        <v>1944507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136">
        <v>0</v>
      </c>
      <c r="V24" s="136"/>
      <c r="W24" s="136">
        <v>0</v>
      </c>
      <c r="X24" s="136"/>
      <c r="Z24" s="44"/>
    </row>
    <row r="25" spans="2:26" s="42" customFormat="1" ht="9" customHeight="1">
      <c r="B25" s="137">
        <v>700</v>
      </c>
      <c r="C25" s="137"/>
      <c r="D25" s="137"/>
      <c r="E25" s="140" t="s">
        <v>16</v>
      </c>
      <c r="F25" s="140"/>
      <c r="G25" s="45" t="s">
        <v>94</v>
      </c>
      <c r="H25" s="136">
        <v>3082068</v>
      </c>
      <c r="I25" s="136"/>
      <c r="J25" s="46">
        <v>72000</v>
      </c>
      <c r="K25" s="46">
        <v>72000</v>
      </c>
      <c r="L25" s="46">
        <v>10000</v>
      </c>
      <c r="M25" s="46">
        <v>62000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3010068</v>
      </c>
      <c r="T25" s="46">
        <v>3010068</v>
      </c>
      <c r="U25" s="136">
        <v>1339934</v>
      </c>
      <c r="V25" s="136"/>
      <c r="W25" s="136">
        <v>0</v>
      </c>
      <c r="X25" s="136"/>
      <c r="Z25" s="44"/>
    </row>
    <row r="26" spans="2:26" s="42" customFormat="1" ht="9" customHeight="1">
      <c r="B26" s="137"/>
      <c r="C26" s="137"/>
      <c r="D26" s="137"/>
      <c r="E26" s="140"/>
      <c r="F26" s="140"/>
      <c r="G26" s="45" t="s">
        <v>93</v>
      </c>
      <c r="H26" s="136">
        <v>0</v>
      </c>
      <c r="I26" s="136"/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136">
        <v>0</v>
      </c>
      <c r="V26" s="136"/>
      <c r="W26" s="136">
        <v>0</v>
      </c>
      <c r="X26" s="136"/>
      <c r="Z26" s="44"/>
    </row>
    <row r="27" spans="2:26" s="42" customFormat="1" ht="9" customHeight="1">
      <c r="B27" s="137"/>
      <c r="C27" s="137"/>
      <c r="D27" s="137"/>
      <c r="E27" s="140"/>
      <c r="F27" s="140"/>
      <c r="G27" s="45" t="s">
        <v>92</v>
      </c>
      <c r="H27" s="136">
        <v>30000</v>
      </c>
      <c r="I27" s="136"/>
      <c r="J27" s="46">
        <v>30000</v>
      </c>
      <c r="K27" s="46">
        <v>30000</v>
      </c>
      <c r="L27" s="46">
        <v>10000</v>
      </c>
      <c r="M27" s="46">
        <v>20000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136">
        <v>0</v>
      </c>
      <c r="V27" s="136"/>
      <c r="W27" s="136">
        <v>0</v>
      </c>
      <c r="X27" s="136"/>
      <c r="Z27" s="44"/>
    </row>
    <row r="28" spans="2:26" s="42" customFormat="1" ht="9" customHeight="1" thickBot="1">
      <c r="B28" s="137"/>
      <c r="C28" s="137"/>
      <c r="D28" s="137"/>
      <c r="E28" s="140"/>
      <c r="F28" s="140"/>
      <c r="G28" s="45" t="s">
        <v>91</v>
      </c>
      <c r="H28" s="136">
        <v>3112068</v>
      </c>
      <c r="I28" s="136"/>
      <c r="J28" s="46">
        <v>102000</v>
      </c>
      <c r="K28" s="46">
        <v>102000</v>
      </c>
      <c r="L28" s="46">
        <v>20000</v>
      </c>
      <c r="M28" s="46">
        <v>82000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3010068</v>
      </c>
      <c r="T28" s="46">
        <v>3010068</v>
      </c>
      <c r="U28" s="136">
        <v>1339934</v>
      </c>
      <c r="V28" s="136"/>
      <c r="W28" s="136">
        <v>0</v>
      </c>
      <c r="X28" s="136"/>
      <c r="Z28" s="44"/>
    </row>
    <row r="29" spans="2:26" s="42" customFormat="1" ht="9" customHeight="1" thickBot="1">
      <c r="B29" s="135"/>
      <c r="C29" s="135"/>
      <c r="D29" s="135">
        <v>70005</v>
      </c>
      <c r="E29" s="141" t="s">
        <v>17</v>
      </c>
      <c r="F29" s="141"/>
      <c r="G29" s="47" t="s">
        <v>94</v>
      </c>
      <c r="H29" s="142">
        <v>3082068</v>
      </c>
      <c r="I29" s="142"/>
      <c r="J29" s="48">
        <v>72000</v>
      </c>
      <c r="K29" s="48">
        <v>72000</v>
      </c>
      <c r="L29" s="48">
        <v>10000</v>
      </c>
      <c r="M29" s="48">
        <v>62000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3010068</v>
      </c>
      <c r="T29" s="48">
        <v>3010068</v>
      </c>
      <c r="U29" s="142">
        <v>1339934</v>
      </c>
      <c r="V29" s="142"/>
      <c r="W29" s="142">
        <v>0</v>
      </c>
      <c r="X29" s="142"/>
      <c r="Z29" s="44"/>
    </row>
    <row r="30" spans="2:26" s="42" customFormat="1" ht="9" customHeight="1" thickBot="1">
      <c r="B30" s="135"/>
      <c r="C30" s="135"/>
      <c r="D30" s="135"/>
      <c r="E30" s="141"/>
      <c r="F30" s="141"/>
      <c r="G30" s="45" t="s">
        <v>93</v>
      </c>
      <c r="H30" s="136">
        <v>0</v>
      </c>
      <c r="I30" s="136"/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136">
        <v>0</v>
      </c>
      <c r="V30" s="136"/>
      <c r="W30" s="136">
        <v>0</v>
      </c>
      <c r="X30" s="136"/>
      <c r="Z30" s="44"/>
    </row>
    <row r="31" spans="2:26" s="42" customFormat="1" ht="9" customHeight="1" thickBot="1">
      <c r="B31" s="135"/>
      <c r="C31" s="135"/>
      <c r="D31" s="135"/>
      <c r="E31" s="141"/>
      <c r="F31" s="141"/>
      <c r="G31" s="45" t="s">
        <v>92</v>
      </c>
      <c r="H31" s="136">
        <v>30000</v>
      </c>
      <c r="I31" s="136"/>
      <c r="J31" s="46">
        <v>30000</v>
      </c>
      <c r="K31" s="46">
        <v>30000</v>
      </c>
      <c r="L31" s="46">
        <v>10000</v>
      </c>
      <c r="M31" s="46">
        <v>20000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136">
        <v>0</v>
      </c>
      <c r="V31" s="136"/>
      <c r="W31" s="136">
        <v>0</v>
      </c>
      <c r="X31" s="136"/>
      <c r="Z31" s="44"/>
    </row>
    <row r="32" spans="2:26" s="42" customFormat="1" ht="9" customHeight="1">
      <c r="B32" s="135"/>
      <c r="C32" s="135"/>
      <c r="D32" s="135"/>
      <c r="E32" s="141"/>
      <c r="F32" s="141"/>
      <c r="G32" s="45" t="s">
        <v>91</v>
      </c>
      <c r="H32" s="136">
        <v>3112068</v>
      </c>
      <c r="I32" s="136"/>
      <c r="J32" s="46">
        <v>102000</v>
      </c>
      <c r="K32" s="46">
        <v>102000</v>
      </c>
      <c r="L32" s="46">
        <v>20000</v>
      </c>
      <c r="M32" s="46">
        <v>82000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3010068</v>
      </c>
      <c r="T32" s="46">
        <v>3010068</v>
      </c>
      <c r="U32" s="136">
        <v>1339934</v>
      </c>
      <c r="V32" s="136"/>
      <c r="W32" s="136">
        <v>0</v>
      </c>
      <c r="X32" s="136"/>
      <c r="Z32" s="44"/>
    </row>
    <row r="33" spans="2:26" s="42" customFormat="1" ht="9" customHeight="1">
      <c r="B33" s="137">
        <v>801</v>
      </c>
      <c r="C33" s="137"/>
      <c r="D33" s="137"/>
      <c r="E33" s="140" t="s">
        <v>186</v>
      </c>
      <c r="F33" s="140"/>
      <c r="G33" s="45" t="s">
        <v>94</v>
      </c>
      <c r="H33" s="136">
        <v>15779434</v>
      </c>
      <c r="I33" s="136"/>
      <c r="J33" s="46">
        <v>15742734</v>
      </c>
      <c r="K33" s="46">
        <v>13240540</v>
      </c>
      <c r="L33" s="46">
        <v>11122439</v>
      </c>
      <c r="M33" s="46">
        <v>2118101</v>
      </c>
      <c r="N33" s="46">
        <v>1426000</v>
      </c>
      <c r="O33" s="46">
        <v>273224</v>
      </c>
      <c r="P33" s="46">
        <v>802970</v>
      </c>
      <c r="Q33" s="46">
        <v>0</v>
      </c>
      <c r="R33" s="46">
        <v>0</v>
      </c>
      <c r="S33" s="46">
        <v>36700</v>
      </c>
      <c r="T33" s="46">
        <v>36700</v>
      </c>
      <c r="U33" s="136">
        <v>0</v>
      </c>
      <c r="V33" s="136"/>
      <c r="W33" s="136">
        <v>0</v>
      </c>
      <c r="X33" s="136"/>
      <c r="Z33" s="44"/>
    </row>
    <row r="34" spans="2:26" s="42" customFormat="1" ht="9" customHeight="1">
      <c r="B34" s="137"/>
      <c r="C34" s="137"/>
      <c r="D34" s="137"/>
      <c r="E34" s="140"/>
      <c r="F34" s="140"/>
      <c r="G34" s="45" t="s">
        <v>93</v>
      </c>
      <c r="H34" s="136">
        <v>-87397</v>
      </c>
      <c r="I34" s="136"/>
      <c r="J34" s="46">
        <v>-87397</v>
      </c>
      <c r="K34" s="46">
        <v>-87397</v>
      </c>
      <c r="L34" s="46">
        <v>-3117</v>
      </c>
      <c r="M34" s="46">
        <v>-84280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136">
        <v>0</v>
      </c>
      <c r="V34" s="136"/>
      <c r="W34" s="136">
        <v>0</v>
      </c>
      <c r="X34" s="136"/>
      <c r="Z34" s="44"/>
    </row>
    <row r="35" spans="2:26" s="42" customFormat="1" ht="9" customHeight="1">
      <c r="B35" s="137"/>
      <c r="C35" s="137"/>
      <c r="D35" s="137"/>
      <c r="E35" s="140"/>
      <c r="F35" s="140"/>
      <c r="G35" s="45" t="s">
        <v>92</v>
      </c>
      <c r="H35" s="136">
        <v>3117</v>
      </c>
      <c r="I35" s="136"/>
      <c r="J35" s="46">
        <v>3117</v>
      </c>
      <c r="K35" s="46">
        <v>3117</v>
      </c>
      <c r="L35" s="46">
        <v>3117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136">
        <v>0</v>
      </c>
      <c r="V35" s="136"/>
      <c r="W35" s="136">
        <v>0</v>
      </c>
      <c r="X35" s="136"/>
      <c r="Z35" s="44"/>
    </row>
    <row r="36" spans="2:26" s="42" customFormat="1" ht="9" customHeight="1" thickBot="1">
      <c r="B36" s="137"/>
      <c r="C36" s="137"/>
      <c r="D36" s="137"/>
      <c r="E36" s="140"/>
      <c r="F36" s="140"/>
      <c r="G36" s="45" t="s">
        <v>91</v>
      </c>
      <c r="H36" s="136">
        <v>15695154</v>
      </c>
      <c r="I36" s="136"/>
      <c r="J36" s="46">
        <v>15658454</v>
      </c>
      <c r="K36" s="46">
        <v>13156260</v>
      </c>
      <c r="L36" s="46">
        <v>11122439</v>
      </c>
      <c r="M36" s="46">
        <v>2033821</v>
      </c>
      <c r="N36" s="46">
        <v>1426000</v>
      </c>
      <c r="O36" s="46">
        <v>273224</v>
      </c>
      <c r="P36" s="46">
        <v>802970</v>
      </c>
      <c r="Q36" s="46">
        <v>0</v>
      </c>
      <c r="R36" s="46">
        <v>0</v>
      </c>
      <c r="S36" s="46">
        <v>36700</v>
      </c>
      <c r="T36" s="46">
        <v>36700</v>
      </c>
      <c r="U36" s="136">
        <v>0</v>
      </c>
      <c r="V36" s="136"/>
      <c r="W36" s="136">
        <v>0</v>
      </c>
      <c r="X36" s="136"/>
      <c r="Z36" s="44"/>
    </row>
    <row r="37" spans="2:26" s="42" customFormat="1" ht="9" customHeight="1" thickBot="1">
      <c r="B37" s="135"/>
      <c r="C37" s="135"/>
      <c r="D37" s="135">
        <v>80102</v>
      </c>
      <c r="E37" s="141" t="s">
        <v>187</v>
      </c>
      <c r="F37" s="141"/>
      <c r="G37" s="47" t="s">
        <v>94</v>
      </c>
      <c r="H37" s="142">
        <v>756160</v>
      </c>
      <c r="I37" s="142"/>
      <c r="J37" s="48">
        <v>756160</v>
      </c>
      <c r="K37" s="48">
        <v>713760</v>
      </c>
      <c r="L37" s="48">
        <v>629600</v>
      </c>
      <c r="M37" s="48">
        <v>84160</v>
      </c>
      <c r="N37" s="48">
        <v>0</v>
      </c>
      <c r="O37" s="48">
        <v>42400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142">
        <v>0</v>
      </c>
      <c r="V37" s="142"/>
      <c r="W37" s="142">
        <v>0</v>
      </c>
      <c r="X37" s="142"/>
      <c r="Z37" s="44"/>
    </row>
    <row r="38" spans="2:26" s="42" customFormat="1" ht="9" customHeight="1" thickBot="1">
      <c r="B38" s="135"/>
      <c r="C38" s="135"/>
      <c r="D38" s="135"/>
      <c r="E38" s="141"/>
      <c r="F38" s="141"/>
      <c r="G38" s="45" t="s">
        <v>93</v>
      </c>
      <c r="H38" s="136">
        <v>-1237</v>
      </c>
      <c r="I38" s="136"/>
      <c r="J38" s="46">
        <v>-1237</v>
      </c>
      <c r="K38" s="46">
        <v>-1237</v>
      </c>
      <c r="L38" s="46">
        <v>-1237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136">
        <v>0</v>
      </c>
      <c r="V38" s="136"/>
      <c r="W38" s="136">
        <v>0</v>
      </c>
      <c r="X38" s="136"/>
      <c r="Z38" s="44"/>
    </row>
    <row r="39" spans="2:26" s="42" customFormat="1" ht="9" customHeight="1" thickBot="1">
      <c r="B39" s="135"/>
      <c r="C39" s="135"/>
      <c r="D39" s="135"/>
      <c r="E39" s="141"/>
      <c r="F39" s="141"/>
      <c r="G39" s="45" t="s">
        <v>92</v>
      </c>
      <c r="H39" s="136">
        <v>1237</v>
      </c>
      <c r="I39" s="136"/>
      <c r="J39" s="46">
        <v>1237</v>
      </c>
      <c r="K39" s="46">
        <v>1237</v>
      </c>
      <c r="L39" s="46">
        <v>1237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136">
        <v>0</v>
      </c>
      <c r="V39" s="136"/>
      <c r="W39" s="136">
        <v>0</v>
      </c>
      <c r="X39" s="136"/>
      <c r="Z39" s="44"/>
    </row>
    <row r="40" spans="2:26" s="42" customFormat="1" ht="9" customHeight="1" thickBot="1">
      <c r="B40" s="135"/>
      <c r="C40" s="135"/>
      <c r="D40" s="135"/>
      <c r="E40" s="141"/>
      <c r="F40" s="141"/>
      <c r="G40" s="45" t="s">
        <v>91</v>
      </c>
      <c r="H40" s="136">
        <v>756160</v>
      </c>
      <c r="I40" s="136"/>
      <c r="J40" s="46">
        <v>756160</v>
      </c>
      <c r="K40" s="46">
        <v>713760</v>
      </c>
      <c r="L40" s="46">
        <v>629600</v>
      </c>
      <c r="M40" s="46">
        <v>84160</v>
      </c>
      <c r="N40" s="46">
        <v>0</v>
      </c>
      <c r="O40" s="46">
        <v>42400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136">
        <v>0</v>
      </c>
      <c r="V40" s="136"/>
      <c r="W40" s="136">
        <v>0</v>
      </c>
      <c r="X40" s="136"/>
      <c r="Z40" s="44"/>
    </row>
    <row r="41" spans="2:26" s="42" customFormat="1" ht="9" customHeight="1" thickBot="1">
      <c r="B41" s="135"/>
      <c r="C41" s="135"/>
      <c r="D41" s="135">
        <v>80134</v>
      </c>
      <c r="E41" s="141" t="s">
        <v>188</v>
      </c>
      <c r="F41" s="141"/>
      <c r="G41" s="47" t="s">
        <v>94</v>
      </c>
      <c r="H41" s="142">
        <v>1219558</v>
      </c>
      <c r="I41" s="142"/>
      <c r="J41" s="48">
        <v>1219558</v>
      </c>
      <c r="K41" s="48">
        <v>1153058</v>
      </c>
      <c r="L41" s="48">
        <v>1063858</v>
      </c>
      <c r="M41" s="48">
        <v>89200</v>
      </c>
      <c r="N41" s="48">
        <v>0</v>
      </c>
      <c r="O41" s="48">
        <v>66500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142">
        <v>0</v>
      </c>
      <c r="V41" s="142"/>
      <c r="W41" s="142">
        <v>0</v>
      </c>
      <c r="X41" s="142"/>
      <c r="Z41" s="44"/>
    </row>
    <row r="42" spans="2:26" s="42" customFormat="1" ht="9" customHeight="1" thickBot="1">
      <c r="B42" s="135"/>
      <c r="C42" s="135"/>
      <c r="D42" s="135"/>
      <c r="E42" s="141"/>
      <c r="F42" s="141"/>
      <c r="G42" s="45" t="s">
        <v>93</v>
      </c>
      <c r="H42" s="136">
        <v>-1880</v>
      </c>
      <c r="I42" s="136"/>
      <c r="J42" s="46">
        <v>-1880</v>
      </c>
      <c r="K42" s="46">
        <v>-1880</v>
      </c>
      <c r="L42" s="46">
        <v>-1880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136">
        <v>0</v>
      </c>
      <c r="V42" s="136"/>
      <c r="W42" s="136">
        <v>0</v>
      </c>
      <c r="X42" s="136"/>
      <c r="Z42" s="44"/>
    </row>
    <row r="43" spans="2:26" s="42" customFormat="1" ht="9" customHeight="1" thickBot="1">
      <c r="B43" s="135"/>
      <c r="C43" s="135"/>
      <c r="D43" s="135"/>
      <c r="E43" s="141"/>
      <c r="F43" s="141"/>
      <c r="G43" s="45" t="s">
        <v>92</v>
      </c>
      <c r="H43" s="136">
        <v>1880</v>
      </c>
      <c r="I43" s="136"/>
      <c r="J43" s="46">
        <v>1880</v>
      </c>
      <c r="K43" s="46">
        <v>1880</v>
      </c>
      <c r="L43" s="46">
        <v>1880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136">
        <v>0</v>
      </c>
      <c r="V43" s="136"/>
      <c r="W43" s="136">
        <v>0</v>
      </c>
      <c r="X43" s="136"/>
      <c r="Z43" s="44"/>
    </row>
    <row r="44" spans="2:26" s="42" customFormat="1" ht="9" customHeight="1" thickBot="1">
      <c r="B44" s="135"/>
      <c r="C44" s="135"/>
      <c r="D44" s="135"/>
      <c r="E44" s="141"/>
      <c r="F44" s="141"/>
      <c r="G44" s="45" t="s">
        <v>91</v>
      </c>
      <c r="H44" s="136">
        <v>1219558</v>
      </c>
      <c r="I44" s="136"/>
      <c r="J44" s="46">
        <v>1219558</v>
      </c>
      <c r="K44" s="46">
        <v>1153058</v>
      </c>
      <c r="L44" s="46">
        <v>1063858</v>
      </c>
      <c r="M44" s="46">
        <v>89200</v>
      </c>
      <c r="N44" s="46">
        <v>0</v>
      </c>
      <c r="O44" s="46">
        <v>66500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136">
        <v>0</v>
      </c>
      <c r="V44" s="136"/>
      <c r="W44" s="136">
        <v>0</v>
      </c>
      <c r="X44" s="136"/>
      <c r="Z44" s="44"/>
    </row>
    <row r="45" spans="2:26" s="42" customFormat="1" ht="9" customHeight="1" thickBot="1">
      <c r="B45" s="135"/>
      <c r="C45" s="135"/>
      <c r="D45" s="135">
        <v>80195</v>
      </c>
      <c r="E45" s="141" t="s">
        <v>107</v>
      </c>
      <c r="F45" s="141"/>
      <c r="G45" s="47" t="s">
        <v>94</v>
      </c>
      <c r="H45" s="142">
        <v>1141262</v>
      </c>
      <c r="I45" s="142"/>
      <c r="J45" s="48">
        <v>1104562</v>
      </c>
      <c r="K45" s="48">
        <v>297592</v>
      </c>
      <c r="L45" s="48">
        <v>3000</v>
      </c>
      <c r="M45" s="48">
        <v>294592</v>
      </c>
      <c r="N45" s="48">
        <v>0</v>
      </c>
      <c r="O45" s="48">
        <v>4000</v>
      </c>
      <c r="P45" s="48">
        <v>802970</v>
      </c>
      <c r="Q45" s="48">
        <v>0</v>
      </c>
      <c r="R45" s="48">
        <v>0</v>
      </c>
      <c r="S45" s="48">
        <v>36700</v>
      </c>
      <c r="T45" s="48">
        <v>36700</v>
      </c>
      <c r="U45" s="142">
        <v>0</v>
      </c>
      <c r="V45" s="142"/>
      <c r="W45" s="142">
        <v>0</v>
      </c>
      <c r="X45" s="142"/>
      <c r="Z45" s="44"/>
    </row>
    <row r="46" spans="2:26" s="42" customFormat="1" ht="9" customHeight="1" thickBot="1">
      <c r="B46" s="135"/>
      <c r="C46" s="135"/>
      <c r="D46" s="135"/>
      <c r="E46" s="141"/>
      <c r="F46" s="141"/>
      <c r="G46" s="45" t="s">
        <v>93</v>
      </c>
      <c r="H46" s="136">
        <v>-84280</v>
      </c>
      <c r="I46" s="136"/>
      <c r="J46" s="46">
        <v>-84280</v>
      </c>
      <c r="K46" s="46">
        <v>-84280</v>
      </c>
      <c r="L46" s="46">
        <v>0</v>
      </c>
      <c r="M46" s="46">
        <v>-84280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136">
        <v>0</v>
      </c>
      <c r="V46" s="136"/>
      <c r="W46" s="136">
        <v>0</v>
      </c>
      <c r="X46" s="136"/>
      <c r="Z46" s="44"/>
    </row>
    <row r="47" spans="2:26" s="42" customFormat="1" ht="9" customHeight="1" thickBot="1">
      <c r="B47" s="135"/>
      <c r="C47" s="135"/>
      <c r="D47" s="135"/>
      <c r="E47" s="141"/>
      <c r="F47" s="141"/>
      <c r="G47" s="45" t="s">
        <v>92</v>
      </c>
      <c r="H47" s="136">
        <v>0</v>
      </c>
      <c r="I47" s="136"/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136">
        <v>0</v>
      </c>
      <c r="V47" s="136"/>
      <c r="W47" s="136">
        <v>0</v>
      </c>
      <c r="X47" s="136"/>
      <c r="Z47" s="44"/>
    </row>
    <row r="48" spans="2:26" s="42" customFormat="1" ht="9" customHeight="1">
      <c r="B48" s="135"/>
      <c r="C48" s="135"/>
      <c r="D48" s="135"/>
      <c r="E48" s="141"/>
      <c r="F48" s="141"/>
      <c r="G48" s="45" t="s">
        <v>91</v>
      </c>
      <c r="H48" s="136">
        <v>1056982</v>
      </c>
      <c r="I48" s="136"/>
      <c r="J48" s="46">
        <v>1020282</v>
      </c>
      <c r="K48" s="46">
        <v>213312</v>
      </c>
      <c r="L48" s="46">
        <v>3000</v>
      </c>
      <c r="M48" s="46">
        <v>210312</v>
      </c>
      <c r="N48" s="46">
        <v>0</v>
      </c>
      <c r="O48" s="46">
        <v>4000</v>
      </c>
      <c r="P48" s="46">
        <v>802970</v>
      </c>
      <c r="Q48" s="46">
        <v>0</v>
      </c>
      <c r="R48" s="46">
        <v>0</v>
      </c>
      <c r="S48" s="46">
        <v>36700</v>
      </c>
      <c r="T48" s="46">
        <v>36700</v>
      </c>
      <c r="U48" s="136">
        <v>0</v>
      </c>
      <c r="V48" s="136"/>
      <c r="W48" s="136">
        <v>0</v>
      </c>
      <c r="X48" s="136"/>
      <c r="Z48" s="44"/>
    </row>
    <row r="49" spans="2:26" s="42" customFormat="1" ht="9" customHeight="1">
      <c r="B49" s="137">
        <v>852</v>
      </c>
      <c r="C49" s="137"/>
      <c r="D49" s="137"/>
      <c r="E49" s="140" t="s">
        <v>18</v>
      </c>
      <c r="F49" s="140"/>
      <c r="G49" s="45" t="s">
        <v>94</v>
      </c>
      <c r="H49" s="136">
        <v>18900548</v>
      </c>
      <c r="I49" s="136"/>
      <c r="J49" s="46">
        <v>14217164</v>
      </c>
      <c r="K49" s="46">
        <v>11860533</v>
      </c>
      <c r="L49" s="46">
        <v>7857406</v>
      </c>
      <c r="M49" s="46">
        <v>4003127</v>
      </c>
      <c r="N49" s="46">
        <v>205000</v>
      </c>
      <c r="O49" s="46">
        <v>1075946</v>
      </c>
      <c r="P49" s="46">
        <v>1075685</v>
      </c>
      <c r="Q49" s="46">
        <v>0</v>
      </c>
      <c r="R49" s="46">
        <v>0</v>
      </c>
      <c r="S49" s="46">
        <v>4683384</v>
      </c>
      <c r="T49" s="46">
        <v>4683384</v>
      </c>
      <c r="U49" s="136">
        <v>3913243</v>
      </c>
      <c r="V49" s="136"/>
      <c r="W49" s="136">
        <v>0</v>
      </c>
      <c r="X49" s="136"/>
      <c r="Z49" s="44"/>
    </row>
    <row r="50" spans="2:26" s="42" customFormat="1" ht="9" customHeight="1">
      <c r="B50" s="137"/>
      <c r="C50" s="137"/>
      <c r="D50" s="137"/>
      <c r="E50" s="140"/>
      <c r="F50" s="140"/>
      <c r="G50" s="45" t="s">
        <v>93</v>
      </c>
      <c r="H50" s="136">
        <v>-1520</v>
      </c>
      <c r="I50" s="136"/>
      <c r="J50" s="46">
        <v>-1520</v>
      </c>
      <c r="K50" s="46">
        <v>-20</v>
      </c>
      <c r="L50" s="46">
        <v>0</v>
      </c>
      <c r="M50" s="46">
        <v>-20</v>
      </c>
      <c r="N50" s="46">
        <v>0</v>
      </c>
      <c r="O50" s="46">
        <v>-1500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136">
        <v>0</v>
      </c>
      <c r="V50" s="136"/>
      <c r="W50" s="136">
        <v>0</v>
      </c>
      <c r="X50" s="136"/>
      <c r="Z50" s="44"/>
    </row>
    <row r="51" spans="2:26" s="42" customFormat="1" ht="9" customHeight="1">
      <c r="B51" s="137"/>
      <c r="C51" s="137"/>
      <c r="D51" s="137"/>
      <c r="E51" s="140"/>
      <c r="F51" s="140"/>
      <c r="G51" s="45" t="s">
        <v>92</v>
      </c>
      <c r="H51" s="136">
        <v>1520</v>
      </c>
      <c r="I51" s="136"/>
      <c r="J51" s="46">
        <v>1520</v>
      </c>
      <c r="K51" s="46">
        <v>1500</v>
      </c>
      <c r="L51" s="46">
        <v>0</v>
      </c>
      <c r="M51" s="46">
        <v>1500</v>
      </c>
      <c r="N51" s="46">
        <v>0</v>
      </c>
      <c r="O51" s="46">
        <v>20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136">
        <v>0</v>
      </c>
      <c r="V51" s="136"/>
      <c r="W51" s="136">
        <v>0</v>
      </c>
      <c r="X51" s="136"/>
      <c r="Z51" s="44"/>
    </row>
    <row r="52" spans="2:26" s="42" customFormat="1" ht="9" customHeight="1" thickBot="1">
      <c r="B52" s="137"/>
      <c r="C52" s="137"/>
      <c r="D52" s="137"/>
      <c r="E52" s="140"/>
      <c r="F52" s="140"/>
      <c r="G52" s="45" t="s">
        <v>91</v>
      </c>
      <c r="H52" s="136">
        <v>18900548</v>
      </c>
      <c r="I52" s="136"/>
      <c r="J52" s="46">
        <v>14217164</v>
      </c>
      <c r="K52" s="46">
        <v>11862013</v>
      </c>
      <c r="L52" s="46">
        <v>7857406</v>
      </c>
      <c r="M52" s="46">
        <v>4004607</v>
      </c>
      <c r="N52" s="46">
        <v>205000</v>
      </c>
      <c r="O52" s="46">
        <v>1074466</v>
      </c>
      <c r="P52" s="46">
        <v>1075685</v>
      </c>
      <c r="Q52" s="46">
        <v>0</v>
      </c>
      <c r="R52" s="46">
        <v>0</v>
      </c>
      <c r="S52" s="46">
        <v>4683384</v>
      </c>
      <c r="T52" s="46">
        <v>4683384</v>
      </c>
      <c r="U52" s="136">
        <v>3913243</v>
      </c>
      <c r="V52" s="136"/>
      <c r="W52" s="136">
        <v>0</v>
      </c>
      <c r="X52" s="136"/>
      <c r="Z52" s="44"/>
    </row>
    <row r="53" spans="2:26" s="42" customFormat="1" ht="9" customHeight="1" thickBot="1">
      <c r="B53" s="135"/>
      <c r="C53" s="135"/>
      <c r="D53" s="135">
        <v>85204</v>
      </c>
      <c r="E53" s="141" t="s">
        <v>189</v>
      </c>
      <c r="F53" s="141"/>
      <c r="G53" s="47" t="s">
        <v>94</v>
      </c>
      <c r="H53" s="142">
        <v>1062246</v>
      </c>
      <c r="I53" s="142"/>
      <c r="J53" s="48">
        <v>1062246</v>
      </c>
      <c r="K53" s="48">
        <v>0</v>
      </c>
      <c r="L53" s="48">
        <v>0</v>
      </c>
      <c r="M53" s="48">
        <v>0</v>
      </c>
      <c r="N53" s="48">
        <v>95000</v>
      </c>
      <c r="O53" s="48">
        <v>967246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142">
        <v>0</v>
      </c>
      <c r="V53" s="142"/>
      <c r="W53" s="142">
        <v>0</v>
      </c>
      <c r="X53" s="142"/>
      <c r="Z53" s="44"/>
    </row>
    <row r="54" spans="2:26" s="42" customFormat="1" ht="9" customHeight="1" thickBot="1">
      <c r="B54" s="135"/>
      <c r="C54" s="135"/>
      <c r="D54" s="135"/>
      <c r="E54" s="141"/>
      <c r="F54" s="141"/>
      <c r="G54" s="45" t="s">
        <v>93</v>
      </c>
      <c r="H54" s="136">
        <v>-1500</v>
      </c>
      <c r="I54" s="136"/>
      <c r="J54" s="46">
        <v>-1500</v>
      </c>
      <c r="K54" s="46">
        <v>0</v>
      </c>
      <c r="L54" s="46">
        <v>0</v>
      </c>
      <c r="M54" s="46">
        <v>0</v>
      </c>
      <c r="N54" s="46">
        <v>0</v>
      </c>
      <c r="O54" s="46">
        <v>-1500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136">
        <v>0</v>
      </c>
      <c r="V54" s="136"/>
      <c r="W54" s="136">
        <v>0</v>
      </c>
      <c r="X54" s="136"/>
      <c r="Z54" s="44"/>
    </row>
    <row r="55" spans="2:26" s="42" customFormat="1" ht="9" customHeight="1" thickBot="1">
      <c r="B55" s="135"/>
      <c r="C55" s="135"/>
      <c r="D55" s="135"/>
      <c r="E55" s="141"/>
      <c r="F55" s="141"/>
      <c r="G55" s="45" t="s">
        <v>92</v>
      </c>
      <c r="H55" s="136">
        <v>1500</v>
      </c>
      <c r="I55" s="136"/>
      <c r="J55" s="46">
        <v>1500</v>
      </c>
      <c r="K55" s="46">
        <v>1500</v>
      </c>
      <c r="L55" s="46">
        <v>0</v>
      </c>
      <c r="M55" s="46">
        <v>1500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136">
        <v>0</v>
      </c>
      <c r="V55" s="136"/>
      <c r="W55" s="136">
        <v>0</v>
      </c>
      <c r="X55" s="136"/>
      <c r="Z55" s="44"/>
    </row>
    <row r="56" spans="2:26" s="42" customFormat="1" ht="9" customHeight="1" thickBot="1">
      <c r="B56" s="135"/>
      <c r="C56" s="135"/>
      <c r="D56" s="135"/>
      <c r="E56" s="141"/>
      <c r="F56" s="141"/>
      <c r="G56" s="45" t="s">
        <v>91</v>
      </c>
      <c r="H56" s="136">
        <v>1062246</v>
      </c>
      <c r="I56" s="136"/>
      <c r="J56" s="46">
        <v>1062246</v>
      </c>
      <c r="K56" s="46">
        <v>1500</v>
      </c>
      <c r="L56" s="46">
        <v>0</v>
      </c>
      <c r="M56" s="46">
        <v>1500</v>
      </c>
      <c r="N56" s="46">
        <v>95000</v>
      </c>
      <c r="O56" s="46">
        <v>965746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136">
        <v>0</v>
      </c>
      <c r="V56" s="136"/>
      <c r="W56" s="136">
        <v>0</v>
      </c>
      <c r="X56" s="136"/>
      <c r="Z56" s="44"/>
    </row>
    <row r="57" spans="2:26" s="42" customFormat="1" ht="9" customHeight="1" thickBot="1">
      <c r="B57" s="135"/>
      <c r="C57" s="135"/>
      <c r="D57" s="135">
        <v>85218</v>
      </c>
      <c r="E57" s="141" t="s">
        <v>190</v>
      </c>
      <c r="F57" s="141"/>
      <c r="G57" s="47" t="s">
        <v>94</v>
      </c>
      <c r="H57" s="142">
        <v>480689</v>
      </c>
      <c r="I57" s="142"/>
      <c r="J57" s="48">
        <v>480689</v>
      </c>
      <c r="K57" s="48">
        <v>480389</v>
      </c>
      <c r="L57" s="48">
        <v>388159</v>
      </c>
      <c r="M57" s="48">
        <v>92230</v>
      </c>
      <c r="N57" s="48">
        <v>0</v>
      </c>
      <c r="O57" s="48">
        <v>300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142">
        <v>0</v>
      </c>
      <c r="V57" s="142"/>
      <c r="W57" s="142">
        <v>0</v>
      </c>
      <c r="X57" s="142"/>
      <c r="Z57" s="44"/>
    </row>
    <row r="58" spans="2:26" s="42" customFormat="1" ht="9" customHeight="1" thickBot="1">
      <c r="B58" s="135"/>
      <c r="C58" s="135"/>
      <c r="D58" s="135"/>
      <c r="E58" s="141"/>
      <c r="F58" s="141"/>
      <c r="G58" s="45" t="s">
        <v>93</v>
      </c>
      <c r="H58" s="136">
        <v>-20</v>
      </c>
      <c r="I58" s="136"/>
      <c r="J58" s="46">
        <v>-20</v>
      </c>
      <c r="K58" s="46">
        <v>-20</v>
      </c>
      <c r="L58" s="46">
        <v>0</v>
      </c>
      <c r="M58" s="46">
        <v>-20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136">
        <v>0</v>
      </c>
      <c r="V58" s="136"/>
      <c r="W58" s="136">
        <v>0</v>
      </c>
      <c r="X58" s="136"/>
      <c r="Z58" s="44"/>
    </row>
    <row r="59" spans="2:26" s="42" customFormat="1" ht="9" customHeight="1" thickBot="1">
      <c r="B59" s="135"/>
      <c r="C59" s="135"/>
      <c r="D59" s="135"/>
      <c r="E59" s="141"/>
      <c r="F59" s="141"/>
      <c r="G59" s="45" t="s">
        <v>92</v>
      </c>
      <c r="H59" s="136">
        <v>20</v>
      </c>
      <c r="I59" s="136"/>
      <c r="J59" s="46">
        <v>20</v>
      </c>
      <c r="K59" s="46">
        <v>0</v>
      </c>
      <c r="L59" s="46">
        <v>0</v>
      </c>
      <c r="M59" s="46">
        <v>0</v>
      </c>
      <c r="N59" s="46">
        <v>0</v>
      </c>
      <c r="O59" s="46">
        <v>20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136">
        <v>0</v>
      </c>
      <c r="V59" s="136"/>
      <c r="W59" s="136">
        <v>0</v>
      </c>
      <c r="X59" s="136"/>
      <c r="Z59" s="44"/>
    </row>
    <row r="60" spans="2:26" s="42" customFormat="1" ht="9" customHeight="1">
      <c r="B60" s="135"/>
      <c r="C60" s="135"/>
      <c r="D60" s="135"/>
      <c r="E60" s="141"/>
      <c r="F60" s="141"/>
      <c r="G60" s="45" t="s">
        <v>91</v>
      </c>
      <c r="H60" s="136">
        <v>480689</v>
      </c>
      <c r="I60" s="136"/>
      <c r="J60" s="46">
        <v>480689</v>
      </c>
      <c r="K60" s="46">
        <v>480369</v>
      </c>
      <c r="L60" s="46">
        <v>388159</v>
      </c>
      <c r="M60" s="46">
        <v>92210</v>
      </c>
      <c r="N60" s="46">
        <v>0</v>
      </c>
      <c r="O60" s="46">
        <v>320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136">
        <v>0</v>
      </c>
      <c r="V60" s="136"/>
      <c r="W60" s="136">
        <v>0</v>
      </c>
      <c r="X60" s="136"/>
      <c r="Z60" s="44"/>
    </row>
    <row r="61" spans="2:26" s="42" customFormat="1" ht="9" customHeight="1">
      <c r="B61" s="137">
        <v>853</v>
      </c>
      <c r="C61" s="137"/>
      <c r="D61" s="137"/>
      <c r="E61" s="140" t="s">
        <v>108</v>
      </c>
      <c r="F61" s="140"/>
      <c r="G61" s="45" t="s">
        <v>94</v>
      </c>
      <c r="H61" s="136">
        <v>2590434</v>
      </c>
      <c r="I61" s="136"/>
      <c r="J61" s="46">
        <v>2590434</v>
      </c>
      <c r="K61" s="46">
        <v>1728400</v>
      </c>
      <c r="L61" s="46">
        <v>1511206</v>
      </c>
      <c r="M61" s="46">
        <v>217194</v>
      </c>
      <c r="N61" s="46">
        <v>134520</v>
      </c>
      <c r="O61" s="46">
        <v>2650</v>
      </c>
      <c r="P61" s="46">
        <v>724864</v>
      </c>
      <c r="Q61" s="46">
        <v>0</v>
      </c>
      <c r="R61" s="46">
        <v>0</v>
      </c>
      <c r="S61" s="46">
        <v>0</v>
      </c>
      <c r="T61" s="46">
        <v>0</v>
      </c>
      <c r="U61" s="136">
        <v>0</v>
      </c>
      <c r="V61" s="136"/>
      <c r="W61" s="136">
        <v>0</v>
      </c>
      <c r="X61" s="136"/>
      <c r="Z61" s="44"/>
    </row>
    <row r="62" spans="2:26" s="42" customFormat="1" ht="9" customHeight="1">
      <c r="B62" s="137"/>
      <c r="C62" s="137"/>
      <c r="D62" s="137"/>
      <c r="E62" s="140"/>
      <c r="F62" s="140"/>
      <c r="G62" s="45" t="s">
        <v>93</v>
      </c>
      <c r="H62" s="136">
        <v>0</v>
      </c>
      <c r="I62" s="136"/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136">
        <v>0</v>
      </c>
      <c r="V62" s="136"/>
      <c r="W62" s="136">
        <v>0</v>
      </c>
      <c r="X62" s="136"/>
      <c r="Z62" s="44"/>
    </row>
    <row r="63" spans="2:26" s="42" customFormat="1" ht="9" customHeight="1">
      <c r="B63" s="137"/>
      <c r="C63" s="137"/>
      <c r="D63" s="137"/>
      <c r="E63" s="140"/>
      <c r="F63" s="140"/>
      <c r="G63" s="45" t="s">
        <v>92</v>
      </c>
      <c r="H63" s="136">
        <v>3000</v>
      </c>
      <c r="I63" s="136"/>
      <c r="J63" s="46">
        <v>3000</v>
      </c>
      <c r="K63" s="46">
        <v>0</v>
      </c>
      <c r="L63" s="46">
        <v>0</v>
      </c>
      <c r="M63" s="46">
        <v>0</v>
      </c>
      <c r="N63" s="46">
        <v>3000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136">
        <v>0</v>
      </c>
      <c r="V63" s="136"/>
      <c r="W63" s="136">
        <v>0</v>
      </c>
      <c r="X63" s="136"/>
      <c r="Z63" s="44"/>
    </row>
    <row r="64" spans="2:26" s="42" customFormat="1" ht="9" customHeight="1" thickBot="1">
      <c r="B64" s="137"/>
      <c r="C64" s="137"/>
      <c r="D64" s="137"/>
      <c r="E64" s="140"/>
      <c r="F64" s="140"/>
      <c r="G64" s="45" t="s">
        <v>91</v>
      </c>
      <c r="H64" s="136">
        <v>2593434</v>
      </c>
      <c r="I64" s="136"/>
      <c r="J64" s="46">
        <v>2593434</v>
      </c>
      <c r="K64" s="46">
        <v>1728400</v>
      </c>
      <c r="L64" s="46">
        <v>1511206</v>
      </c>
      <c r="M64" s="46">
        <v>217194</v>
      </c>
      <c r="N64" s="46">
        <v>137520</v>
      </c>
      <c r="O64" s="46">
        <v>2650</v>
      </c>
      <c r="P64" s="46">
        <v>724864</v>
      </c>
      <c r="Q64" s="46">
        <v>0</v>
      </c>
      <c r="R64" s="46">
        <v>0</v>
      </c>
      <c r="S64" s="46">
        <v>0</v>
      </c>
      <c r="T64" s="46">
        <v>0</v>
      </c>
      <c r="U64" s="136">
        <v>0</v>
      </c>
      <c r="V64" s="136"/>
      <c r="W64" s="136">
        <v>0</v>
      </c>
      <c r="X64" s="136"/>
      <c r="Z64" s="44"/>
    </row>
    <row r="65" spans="2:26" s="42" customFormat="1" ht="9" customHeight="1" thickBot="1">
      <c r="B65" s="135"/>
      <c r="C65" s="135"/>
      <c r="D65" s="135">
        <v>85311</v>
      </c>
      <c r="E65" s="141" t="s">
        <v>158</v>
      </c>
      <c r="F65" s="141"/>
      <c r="G65" s="47" t="s">
        <v>94</v>
      </c>
      <c r="H65" s="142">
        <v>134520</v>
      </c>
      <c r="I65" s="142"/>
      <c r="J65" s="48">
        <v>134520</v>
      </c>
      <c r="K65" s="48">
        <v>0</v>
      </c>
      <c r="L65" s="48">
        <v>0</v>
      </c>
      <c r="M65" s="48">
        <v>0</v>
      </c>
      <c r="N65" s="48">
        <v>134520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142">
        <v>0</v>
      </c>
      <c r="V65" s="142"/>
      <c r="W65" s="142">
        <v>0</v>
      </c>
      <c r="X65" s="142"/>
      <c r="Z65" s="44"/>
    </row>
    <row r="66" spans="2:26" s="42" customFormat="1" ht="9" customHeight="1" thickBot="1">
      <c r="B66" s="135"/>
      <c r="C66" s="135"/>
      <c r="D66" s="135"/>
      <c r="E66" s="141"/>
      <c r="F66" s="141"/>
      <c r="G66" s="45" t="s">
        <v>93</v>
      </c>
      <c r="H66" s="136">
        <v>0</v>
      </c>
      <c r="I66" s="136"/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136">
        <v>0</v>
      </c>
      <c r="V66" s="136"/>
      <c r="W66" s="136">
        <v>0</v>
      </c>
      <c r="X66" s="136"/>
      <c r="Z66" s="44"/>
    </row>
    <row r="67" spans="2:26" s="42" customFormat="1" ht="9" customHeight="1" thickBot="1">
      <c r="B67" s="135"/>
      <c r="C67" s="135"/>
      <c r="D67" s="135"/>
      <c r="E67" s="141"/>
      <c r="F67" s="141"/>
      <c r="G67" s="45" t="s">
        <v>92</v>
      </c>
      <c r="H67" s="136">
        <v>3000</v>
      </c>
      <c r="I67" s="136"/>
      <c r="J67" s="46">
        <v>3000</v>
      </c>
      <c r="K67" s="46">
        <v>0</v>
      </c>
      <c r="L67" s="46">
        <v>0</v>
      </c>
      <c r="M67" s="46">
        <v>0</v>
      </c>
      <c r="N67" s="46">
        <v>3000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136">
        <v>0</v>
      </c>
      <c r="V67" s="136"/>
      <c r="W67" s="136">
        <v>0</v>
      </c>
      <c r="X67" s="136"/>
      <c r="Z67" s="44"/>
    </row>
    <row r="68" spans="2:26" s="42" customFormat="1" ht="9" customHeight="1">
      <c r="B68" s="135"/>
      <c r="C68" s="135"/>
      <c r="D68" s="135"/>
      <c r="E68" s="141"/>
      <c r="F68" s="141"/>
      <c r="G68" s="45" t="s">
        <v>91</v>
      </c>
      <c r="H68" s="136">
        <v>137520</v>
      </c>
      <c r="I68" s="136"/>
      <c r="J68" s="46">
        <v>137520</v>
      </c>
      <c r="K68" s="46">
        <v>0</v>
      </c>
      <c r="L68" s="46">
        <v>0</v>
      </c>
      <c r="M68" s="46">
        <v>0</v>
      </c>
      <c r="N68" s="46">
        <v>137520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136">
        <v>0</v>
      </c>
      <c r="V68" s="136"/>
      <c r="W68" s="136">
        <v>0</v>
      </c>
      <c r="X68" s="136"/>
      <c r="Z68" s="44"/>
    </row>
    <row r="69" spans="2:26" s="42" customFormat="1" ht="9" customHeight="1">
      <c r="B69" s="137">
        <v>854</v>
      </c>
      <c r="C69" s="137"/>
      <c r="D69" s="137"/>
      <c r="E69" s="140" t="s">
        <v>19</v>
      </c>
      <c r="F69" s="140"/>
      <c r="G69" s="45" t="s">
        <v>94</v>
      </c>
      <c r="H69" s="136">
        <v>7879141</v>
      </c>
      <c r="I69" s="136"/>
      <c r="J69" s="46">
        <v>7862141</v>
      </c>
      <c r="K69" s="46">
        <v>7607286</v>
      </c>
      <c r="L69" s="46">
        <v>6307140</v>
      </c>
      <c r="M69" s="46">
        <v>1300146</v>
      </c>
      <c r="N69" s="46">
        <v>0</v>
      </c>
      <c r="O69" s="46">
        <v>254855</v>
      </c>
      <c r="P69" s="46">
        <v>0</v>
      </c>
      <c r="Q69" s="46">
        <v>0</v>
      </c>
      <c r="R69" s="46">
        <v>0</v>
      </c>
      <c r="S69" s="46">
        <v>17000</v>
      </c>
      <c r="T69" s="46">
        <v>17000</v>
      </c>
      <c r="U69" s="136">
        <v>0</v>
      </c>
      <c r="V69" s="136"/>
      <c r="W69" s="136">
        <v>0</v>
      </c>
      <c r="X69" s="136"/>
      <c r="Z69" s="44"/>
    </row>
    <row r="70" spans="2:26" s="42" customFormat="1" ht="9" customHeight="1">
      <c r="B70" s="137"/>
      <c r="C70" s="137"/>
      <c r="D70" s="137"/>
      <c r="E70" s="140"/>
      <c r="F70" s="140"/>
      <c r="G70" s="45" t="s">
        <v>93</v>
      </c>
      <c r="H70" s="136">
        <v>-7789</v>
      </c>
      <c r="I70" s="136"/>
      <c r="J70" s="46">
        <v>-7789</v>
      </c>
      <c r="K70" s="46">
        <v>-7789</v>
      </c>
      <c r="L70" s="46">
        <v>-7789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136">
        <v>0</v>
      </c>
      <c r="V70" s="136"/>
      <c r="W70" s="136">
        <v>0</v>
      </c>
      <c r="X70" s="136"/>
      <c r="Z70" s="44"/>
    </row>
    <row r="71" spans="2:26" s="42" customFormat="1" ht="9" customHeight="1">
      <c r="B71" s="137"/>
      <c r="C71" s="137"/>
      <c r="D71" s="137"/>
      <c r="E71" s="140"/>
      <c r="F71" s="140"/>
      <c r="G71" s="45" t="s">
        <v>92</v>
      </c>
      <c r="H71" s="136">
        <v>94456</v>
      </c>
      <c r="I71" s="136"/>
      <c r="J71" s="46">
        <v>10176</v>
      </c>
      <c r="K71" s="46">
        <v>10176</v>
      </c>
      <c r="L71" s="46">
        <v>5361</v>
      </c>
      <c r="M71" s="46">
        <v>4815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84280</v>
      </c>
      <c r="T71" s="46">
        <v>84280</v>
      </c>
      <c r="U71" s="136">
        <v>0</v>
      </c>
      <c r="V71" s="136"/>
      <c r="W71" s="136">
        <v>0</v>
      </c>
      <c r="X71" s="136"/>
      <c r="Z71" s="44"/>
    </row>
    <row r="72" spans="2:26" s="42" customFormat="1" ht="9" customHeight="1" thickBot="1">
      <c r="B72" s="137"/>
      <c r="C72" s="137"/>
      <c r="D72" s="137"/>
      <c r="E72" s="140"/>
      <c r="F72" s="140"/>
      <c r="G72" s="45" t="s">
        <v>91</v>
      </c>
      <c r="H72" s="136">
        <v>7965808</v>
      </c>
      <c r="I72" s="136"/>
      <c r="J72" s="46">
        <v>7864528</v>
      </c>
      <c r="K72" s="46">
        <v>7609673</v>
      </c>
      <c r="L72" s="46">
        <v>6304712</v>
      </c>
      <c r="M72" s="46">
        <v>1304961</v>
      </c>
      <c r="N72" s="46">
        <v>0</v>
      </c>
      <c r="O72" s="46">
        <v>254855</v>
      </c>
      <c r="P72" s="46">
        <v>0</v>
      </c>
      <c r="Q72" s="46">
        <v>0</v>
      </c>
      <c r="R72" s="46">
        <v>0</v>
      </c>
      <c r="S72" s="46">
        <v>101280</v>
      </c>
      <c r="T72" s="46">
        <v>101280</v>
      </c>
      <c r="U72" s="136">
        <v>0</v>
      </c>
      <c r="V72" s="136"/>
      <c r="W72" s="136">
        <v>0</v>
      </c>
      <c r="X72" s="136"/>
      <c r="Z72" s="44"/>
    </row>
    <row r="73" spans="2:26" s="42" customFormat="1" ht="9" customHeight="1" thickBot="1">
      <c r="B73" s="135"/>
      <c r="C73" s="135"/>
      <c r="D73" s="135">
        <v>85403</v>
      </c>
      <c r="E73" s="141" t="s">
        <v>20</v>
      </c>
      <c r="F73" s="141"/>
      <c r="G73" s="47" t="s">
        <v>94</v>
      </c>
      <c r="H73" s="142">
        <v>5890937</v>
      </c>
      <c r="I73" s="142"/>
      <c r="J73" s="48">
        <v>5873937</v>
      </c>
      <c r="K73" s="48">
        <v>5663037</v>
      </c>
      <c r="L73" s="48">
        <v>4678400</v>
      </c>
      <c r="M73" s="48">
        <v>984637</v>
      </c>
      <c r="N73" s="48">
        <v>0</v>
      </c>
      <c r="O73" s="48">
        <v>210900</v>
      </c>
      <c r="P73" s="48">
        <v>0</v>
      </c>
      <c r="Q73" s="48">
        <v>0</v>
      </c>
      <c r="R73" s="48">
        <v>0</v>
      </c>
      <c r="S73" s="48">
        <v>17000</v>
      </c>
      <c r="T73" s="48">
        <v>17000</v>
      </c>
      <c r="U73" s="142">
        <v>0</v>
      </c>
      <c r="V73" s="142"/>
      <c r="W73" s="142">
        <v>0</v>
      </c>
      <c r="X73" s="142"/>
      <c r="Z73" s="44"/>
    </row>
    <row r="74" spans="2:26" s="42" customFormat="1" ht="9" customHeight="1" thickBot="1">
      <c r="B74" s="135"/>
      <c r="C74" s="135"/>
      <c r="D74" s="135"/>
      <c r="E74" s="141"/>
      <c r="F74" s="141"/>
      <c r="G74" s="45" t="s">
        <v>93</v>
      </c>
      <c r="H74" s="136">
        <v>-5361</v>
      </c>
      <c r="I74" s="136"/>
      <c r="J74" s="46">
        <v>-5361</v>
      </c>
      <c r="K74" s="46">
        <v>-5361</v>
      </c>
      <c r="L74" s="46">
        <v>-5361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0</v>
      </c>
      <c r="U74" s="136">
        <v>0</v>
      </c>
      <c r="V74" s="136"/>
      <c r="W74" s="136">
        <v>0</v>
      </c>
      <c r="X74" s="136"/>
      <c r="Z74" s="44"/>
    </row>
    <row r="75" spans="2:26" s="42" customFormat="1" ht="9" customHeight="1" thickBot="1">
      <c r="B75" s="135"/>
      <c r="C75" s="135"/>
      <c r="D75" s="135"/>
      <c r="E75" s="141"/>
      <c r="F75" s="141"/>
      <c r="G75" s="45" t="s">
        <v>92</v>
      </c>
      <c r="H75" s="136">
        <v>92028</v>
      </c>
      <c r="I75" s="136"/>
      <c r="J75" s="46">
        <v>7748</v>
      </c>
      <c r="K75" s="46">
        <v>7748</v>
      </c>
      <c r="L75" s="46">
        <v>5361</v>
      </c>
      <c r="M75" s="46">
        <v>2387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84280</v>
      </c>
      <c r="T75" s="46">
        <v>84280</v>
      </c>
      <c r="U75" s="136">
        <v>0</v>
      </c>
      <c r="V75" s="136"/>
      <c r="W75" s="136">
        <v>0</v>
      </c>
      <c r="X75" s="136"/>
      <c r="Z75" s="44"/>
    </row>
    <row r="76" spans="2:26" s="42" customFormat="1" ht="9" customHeight="1" thickBot="1">
      <c r="B76" s="135"/>
      <c r="C76" s="135"/>
      <c r="D76" s="135"/>
      <c r="E76" s="141"/>
      <c r="F76" s="141"/>
      <c r="G76" s="45" t="s">
        <v>91</v>
      </c>
      <c r="H76" s="136">
        <v>5977604</v>
      </c>
      <c r="I76" s="136"/>
      <c r="J76" s="46">
        <v>5876324</v>
      </c>
      <c r="K76" s="46">
        <v>5665424</v>
      </c>
      <c r="L76" s="46">
        <v>4678400</v>
      </c>
      <c r="M76" s="46">
        <v>987024</v>
      </c>
      <c r="N76" s="46">
        <v>0</v>
      </c>
      <c r="O76" s="46">
        <v>210900</v>
      </c>
      <c r="P76" s="46">
        <v>0</v>
      </c>
      <c r="Q76" s="46">
        <v>0</v>
      </c>
      <c r="R76" s="46">
        <v>0</v>
      </c>
      <c r="S76" s="46">
        <v>101280</v>
      </c>
      <c r="T76" s="46">
        <v>101280</v>
      </c>
      <c r="U76" s="136">
        <v>0</v>
      </c>
      <c r="V76" s="136"/>
      <c r="W76" s="136">
        <v>0</v>
      </c>
      <c r="X76" s="136"/>
      <c r="Z76" s="44"/>
    </row>
    <row r="77" spans="2:26" s="42" customFormat="1" ht="9" customHeight="1" thickBot="1">
      <c r="B77" s="135"/>
      <c r="C77" s="135"/>
      <c r="D77" s="135">
        <v>85406</v>
      </c>
      <c r="E77" s="141" t="s">
        <v>191</v>
      </c>
      <c r="F77" s="141"/>
      <c r="G77" s="47" t="s">
        <v>94</v>
      </c>
      <c r="H77" s="142">
        <v>1254424</v>
      </c>
      <c r="I77" s="142"/>
      <c r="J77" s="48">
        <v>1254424</v>
      </c>
      <c r="K77" s="48">
        <v>1229469</v>
      </c>
      <c r="L77" s="48">
        <v>1061260</v>
      </c>
      <c r="M77" s="48">
        <v>168209</v>
      </c>
      <c r="N77" s="48">
        <v>0</v>
      </c>
      <c r="O77" s="48">
        <v>24955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142">
        <v>0</v>
      </c>
      <c r="V77" s="142"/>
      <c r="W77" s="142">
        <v>0</v>
      </c>
      <c r="X77" s="142"/>
      <c r="Z77" s="44"/>
    </row>
    <row r="78" spans="2:26" s="42" customFormat="1" ht="9" customHeight="1" thickBot="1">
      <c r="B78" s="135"/>
      <c r="C78" s="135"/>
      <c r="D78" s="135"/>
      <c r="E78" s="141"/>
      <c r="F78" s="141"/>
      <c r="G78" s="45" t="s">
        <v>93</v>
      </c>
      <c r="H78" s="136">
        <v>-2428</v>
      </c>
      <c r="I78" s="136"/>
      <c r="J78" s="46">
        <v>-2428</v>
      </c>
      <c r="K78" s="46">
        <v>-2428</v>
      </c>
      <c r="L78" s="46">
        <v>-2428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0</v>
      </c>
      <c r="U78" s="136">
        <v>0</v>
      </c>
      <c r="V78" s="136"/>
      <c r="W78" s="136">
        <v>0</v>
      </c>
      <c r="X78" s="136"/>
      <c r="Z78" s="44"/>
    </row>
    <row r="79" spans="2:26" s="42" customFormat="1" ht="9" customHeight="1" thickBot="1">
      <c r="B79" s="135"/>
      <c r="C79" s="135"/>
      <c r="D79" s="135"/>
      <c r="E79" s="141"/>
      <c r="F79" s="141"/>
      <c r="G79" s="45" t="s">
        <v>92</v>
      </c>
      <c r="H79" s="136">
        <v>2428</v>
      </c>
      <c r="I79" s="136"/>
      <c r="J79" s="46">
        <v>2428</v>
      </c>
      <c r="K79" s="46">
        <v>2428</v>
      </c>
      <c r="L79" s="46">
        <v>0</v>
      </c>
      <c r="M79" s="46">
        <v>2428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136">
        <v>0</v>
      </c>
      <c r="V79" s="136"/>
      <c r="W79" s="136">
        <v>0</v>
      </c>
      <c r="X79" s="136"/>
      <c r="Z79" s="44"/>
    </row>
    <row r="80" spans="2:26" s="42" customFormat="1" ht="9" customHeight="1">
      <c r="B80" s="135"/>
      <c r="C80" s="135"/>
      <c r="D80" s="135"/>
      <c r="E80" s="141"/>
      <c r="F80" s="141"/>
      <c r="G80" s="45" t="s">
        <v>91</v>
      </c>
      <c r="H80" s="136">
        <v>1254424</v>
      </c>
      <c r="I80" s="136"/>
      <c r="J80" s="46">
        <v>1254424</v>
      </c>
      <c r="K80" s="46">
        <v>1229469</v>
      </c>
      <c r="L80" s="46">
        <v>1058832</v>
      </c>
      <c r="M80" s="46">
        <v>170637</v>
      </c>
      <c r="N80" s="46">
        <v>0</v>
      </c>
      <c r="O80" s="46">
        <v>24955</v>
      </c>
      <c r="P80" s="46">
        <v>0</v>
      </c>
      <c r="Q80" s="46">
        <v>0</v>
      </c>
      <c r="R80" s="46">
        <v>0</v>
      </c>
      <c r="S80" s="46">
        <v>0</v>
      </c>
      <c r="T80" s="46">
        <v>0</v>
      </c>
      <c r="U80" s="136">
        <v>0</v>
      </c>
      <c r="V80" s="136"/>
      <c r="W80" s="136">
        <v>0</v>
      </c>
      <c r="X80" s="136"/>
      <c r="Z80" s="44"/>
    </row>
    <row r="81" spans="2:26" s="42" customFormat="1" ht="9" customHeight="1">
      <c r="B81" s="137">
        <v>921</v>
      </c>
      <c r="C81" s="137"/>
      <c r="D81" s="137"/>
      <c r="E81" s="140" t="s">
        <v>167</v>
      </c>
      <c r="F81" s="140"/>
      <c r="G81" s="45" t="s">
        <v>94</v>
      </c>
      <c r="H81" s="136">
        <v>142004</v>
      </c>
      <c r="I81" s="136"/>
      <c r="J81" s="46">
        <v>142004</v>
      </c>
      <c r="K81" s="46">
        <v>55296</v>
      </c>
      <c r="L81" s="46">
        <v>4000</v>
      </c>
      <c r="M81" s="46">
        <v>51296</v>
      </c>
      <c r="N81" s="46">
        <v>57000</v>
      </c>
      <c r="O81" s="46">
        <v>4000</v>
      </c>
      <c r="P81" s="46">
        <v>25708</v>
      </c>
      <c r="Q81" s="46">
        <v>0</v>
      </c>
      <c r="R81" s="46">
        <v>0</v>
      </c>
      <c r="S81" s="46">
        <v>0</v>
      </c>
      <c r="T81" s="46">
        <v>0</v>
      </c>
      <c r="U81" s="136">
        <v>0</v>
      </c>
      <c r="V81" s="136"/>
      <c r="W81" s="136">
        <v>0</v>
      </c>
      <c r="X81" s="136"/>
      <c r="Z81" s="44"/>
    </row>
    <row r="82" spans="2:26" s="42" customFormat="1" ht="9" customHeight="1">
      <c r="B82" s="137"/>
      <c r="C82" s="137"/>
      <c r="D82" s="137"/>
      <c r="E82" s="140"/>
      <c r="F82" s="140"/>
      <c r="G82" s="45" t="s">
        <v>93</v>
      </c>
      <c r="H82" s="136">
        <v>0</v>
      </c>
      <c r="I82" s="136"/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136">
        <v>0</v>
      </c>
      <c r="V82" s="136"/>
      <c r="W82" s="136">
        <v>0</v>
      </c>
      <c r="X82" s="136"/>
      <c r="Z82" s="44"/>
    </row>
    <row r="83" spans="2:26" s="42" customFormat="1" ht="9" customHeight="1">
      <c r="B83" s="137"/>
      <c r="C83" s="137"/>
      <c r="D83" s="137"/>
      <c r="E83" s="140"/>
      <c r="F83" s="140"/>
      <c r="G83" s="45" t="s">
        <v>92</v>
      </c>
      <c r="H83" s="136">
        <v>4000</v>
      </c>
      <c r="I83" s="136"/>
      <c r="J83" s="46">
        <v>4000</v>
      </c>
      <c r="K83" s="46">
        <v>4000</v>
      </c>
      <c r="L83" s="46">
        <v>0</v>
      </c>
      <c r="M83" s="46">
        <v>4000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0</v>
      </c>
      <c r="U83" s="136">
        <v>0</v>
      </c>
      <c r="V83" s="136"/>
      <c r="W83" s="136">
        <v>0</v>
      </c>
      <c r="X83" s="136"/>
      <c r="Z83" s="44"/>
    </row>
    <row r="84" spans="2:26" s="42" customFormat="1" ht="9" customHeight="1" thickBot="1">
      <c r="B84" s="137"/>
      <c r="C84" s="137"/>
      <c r="D84" s="137"/>
      <c r="E84" s="140"/>
      <c r="F84" s="140"/>
      <c r="G84" s="45" t="s">
        <v>91</v>
      </c>
      <c r="H84" s="136">
        <v>146004</v>
      </c>
      <c r="I84" s="136"/>
      <c r="J84" s="46">
        <v>146004</v>
      </c>
      <c r="K84" s="46">
        <v>59296</v>
      </c>
      <c r="L84" s="46">
        <v>4000</v>
      </c>
      <c r="M84" s="46">
        <v>55296</v>
      </c>
      <c r="N84" s="46">
        <v>57000</v>
      </c>
      <c r="O84" s="46">
        <v>4000</v>
      </c>
      <c r="P84" s="46">
        <v>25708</v>
      </c>
      <c r="Q84" s="46">
        <v>0</v>
      </c>
      <c r="R84" s="46">
        <v>0</v>
      </c>
      <c r="S84" s="46">
        <v>0</v>
      </c>
      <c r="T84" s="46">
        <v>0</v>
      </c>
      <c r="U84" s="136">
        <v>0</v>
      </c>
      <c r="V84" s="136"/>
      <c r="W84" s="136">
        <v>0</v>
      </c>
      <c r="X84" s="136"/>
      <c r="Z84" s="44"/>
    </row>
    <row r="85" spans="2:26" s="42" customFormat="1" ht="9" customHeight="1" thickBot="1">
      <c r="B85" s="135"/>
      <c r="C85" s="135"/>
      <c r="D85" s="135">
        <v>92195</v>
      </c>
      <c r="E85" s="141" t="s">
        <v>107</v>
      </c>
      <c r="F85" s="141"/>
      <c r="G85" s="47" t="s">
        <v>94</v>
      </c>
      <c r="H85" s="142">
        <v>75004</v>
      </c>
      <c r="I85" s="142"/>
      <c r="J85" s="48">
        <v>75004</v>
      </c>
      <c r="K85" s="48">
        <v>45296</v>
      </c>
      <c r="L85" s="48">
        <v>4000</v>
      </c>
      <c r="M85" s="48">
        <v>41296</v>
      </c>
      <c r="N85" s="48">
        <v>0</v>
      </c>
      <c r="O85" s="48">
        <v>4000</v>
      </c>
      <c r="P85" s="48">
        <v>25708</v>
      </c>
      <c r="Q85" s="48">
        <v>0</v>
      </c>
      <c r="R85" s="48">
        <v>0</v>
      </c>
      <c r="S85" s="48">
        <v>0</v>
      </c>
      <c r="T85" s="48">
        <v>0</v>
      </c>
      <c r="U85" s="142">
        <v>0</v>
      </c>
      <c r="V85" s="142"/>
      <c r="W85" s="142">
        <v>0</v>
      </c>
      <c r="X85" s="142"/>
      <c r="Z85" s="44"/>
    </row>
    <row r="86" spans="2:26" s="42" customFormat="1" ht="9" customHeight="1" thickBot="1">
      <c r="B86" s="135"/>
      <c r="C86" s="135"/>
      <c r="D86" s="135"/>
      <c r="E86" s="141"/>
      <c r="F86" s="141"/>
      <c r="G86" s="45" t="s">
        <v>93</v>
      </c>
      <c r="H86" s="136">
        <v>0</v>
      </c>
      <c r="I86" s="136"/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136">
        <v>0</v>
      </c>
      <c r="V86" s="136"/>
      <c r="W86" s="136">
        <v>0</v>
      </c>
      <c r="X86" s="136"/>
      <c r="Z86" s="44"/>
    </row>
    <row r="87" spans="2:26" s="42" customFormat="1" ht="9" customHeight="1" thickBot="1">
      <c r="B87" s="135"/>
      <c r="C87" s="135"/>
      <c r="D87" s="135"/>
      <c r="E87" s="141"/>
      <c r="F87" s="141"/>
      <c r="G87" s="45" t="s">
        <v>92</v>
      </c>
      <c r="H87" s="136">
        <v>4000</v>
      </c>
      <c r="I87" s="136"/>
      <c r="J87" s="46">
        <v>4000</v>
      </c>
      <c r="K87" s="46">
        <v>4000</v>
      </c>
      <c r="L87" s="46">
        <v>0</v>
      </c>
      <c r="M87" s="46">
        <v>4000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136">
        <v>0</v>
      </c>
      <c r="V87" s="136"/>
      <c r="W87" s="136">
        <v>0</v>
      </c>
      <c r="X87" s="136"/>
      <c r="Z87" s="44"/>
    </row>
    <row r="88" spans="2:26" s="42" customFormat="1" ht="9" customHeight="1">
      <c r="B88" s="135"/>
      <c r="C88" s="135"/>
      <c r="D88" s="135"/>
      <c r="E88" s="141"/>
      <c r="F88" s="141"/>
      <c r="G88" s="45" t="s">
        <v>91</v>
      </c>
      <c r="H88" s="136">
        <v>79004</v>
      </c>
      <c r="I88" s="136"/>
      <c r="J88" s="46">
        <v>79004</v>
      </c>
      <c r="K88" s="46">
        <v>49296</v>
      </c>
      <c r="L88" s="46">
        <v>4000</v>
      </c>
      <c r="M88" s="46">
        <v>45296</v>
      </c>
      <c r="N88" s="46">
        <v>0</v>
      </c>
      <c r="O88" s="46">
        <v>4000</v>
      </c>
      <c r="P88" s="46">
        <v>25708</v>
      </c>
      <c r="Q88" s="46">
        <v>0</v>
      </c>
      <c r="R88" s="46">
        <v>0</v>
      </c>
      <c r="S88" s="46">
        <v>0</v>
      </c>
      <c r="T88" s="46">
        <v>0</v>
      </c>
      <c r="U88" s="136">
        <v>0</v>
      </c>
      <c r="V88" s="136"/>
      <c r="W88" s="136">
        <v>0</v>
      </c>
      <c r="X88" s="136"/>
      <c r="Z88" s="44"/>
    </row>
    <row r="89" spans="2:26" s="42" customFormat="1" ht="9" customHeight="1">
      <c r="B89" s="144" t="s">
        <v>24</v>
      </c>
      <c r="C89" s="144"/>
      <c r="D89" s="144"/>
      <c r="E89" s="144"/>
      <c r="F89" s="144"/>
      <c r="G89" s="45" t="s">
        <v>94</v>
      </c>
      <c r="H89" s="143">
        <v>87914036</v>
      </c>
      <c r="I89" s="143"/>
      <c r="J89" s="49">
        <v>66125239</v>
      </c>
      <c r="K89" s="49">
        <v>58977942</v>
      </c>
      <c r="L89" s="49">
        <v>35472276</v>
      </c>
      <c r="M89" s="49">
        <v>23505666</v>
      </c>
      <c r="N89" s="49">
        <v>1827520</v>
      </c>
      <c r="O89" s="49">
        <v>2359822</v>
      </c>
      <c r="P89" s="49">
        <v>2629227</v>
      </c>
      <c r="Q89" s="49">
        <v>289123</v>
      </c>
      <c r="R89" s="49">
        <v>41605</v>
      </c>
      <c r="S89" s="49">
        <v>21788797</v>
      </c>
      <c r="T89" s="49">
        <v>21788797</v>
      </c>
      <c r="U89" s="143">
        <v>14102241</v>
      </c>
      <c r="V89" s="143"/>
      <c r="W89" s="143">
        <v>0</v>
      </c>
      <c r="X89" s="143"/>
      <c r="Z89" s="44"/>
    </row>
    <row r="90" spans="2:26" s="42" customFormat="1" ht="9" customHeight="1">
      <c r="B90" s="144"/>
      <c r="C90" s="144"/>
      <c r="D90" s="144"/>
      <c r="E90" s="144"/>
      <c r="F90" s="144"/>
      <c r="G90" s="45" t="s">
        <v>93</v>
      </c>
      <c r="H90" s="143">
        <v>-480106</v>
      </c>
      <c r="I90" s="143"/>
      <c r="J90" s="49">
        <v>-96706</v>
      </c>
      <c r="K90" s="49">
        <v>-95206</v>
      </c>
      <c r="L90" s="49">
        <v>-10906</v>
      </c>
      <c r="M90" s="49">
        <v>-84300</v>
      </c>
      <c r="N90" s="49">
        <v>0</v>
      </c>
      <c r="O90" s="49">
        <v>-1500</v>
      </c>
      <c r="P90" s="49">
        <v>0</v>
      </c>
      <c r="Q90" s="49">
        <v>0</v>
      </c>
      <c r="R90" s="49">
        <v>0</v>
      </c>
      <c r="S90" s="49">
        <v>-383400</v>
      </c>
      <c r="T90" s="49">
        <v>-383400</v>
      </c>
      <c r="U90" s="143">
        <v>0</v>
      </c>
      <c r="V90" s="143"/>
      <c r="W90" s="143">
        <v>0</v>
      </c>
      <c r="X90" s="143"/>
      <c r="Z90" s="44"/>
    </row>
    <row r="91" spans="2:26" s="42" customFormat="1" ht="9" customHeight="1">
      <c r="B91" s="144"/>
      <c r="C91" s="144"/>
      <c r="D91" s="144"/>
      <c r="E91" s="144"/>
      <c r="F91" s="144"/>
      <c r="G91" s="45" t="s">
        <v>92</v>
      </c>
      <c r="H91" s="143">
        <v>447517</v>
      </c>
      <c r="I91" s="143"/>
      <c r="J91" s="49">
        <v>363237</v>
      </c>
      <c r="K91" s="49">
        <v>360217</v>
      </c>
      <c r="L91" s="49">
        <v>18478</v>
      </c>
      <c r="M91" s="49">
        <v>341739</v>
      </c>
      <c r="N91" s="49">
        <v>3000</v>
      </c>
      <c r="O91" s="49">
        <v>20</v>
      </c>
      <c r="P91" s="49">
        <v>0</v>
      </c>
      <c r="Q91" s="49">
        <v>0</v>
      </c>
      <c r="R91" s="49">
        <v>0</v>
      </c>
      <c r="S91" s="49">
        <v>84280</v>
      </c>
      <c r="T91" s="49">
        <v>84280</v>
      </c>
      <c r="U91" s="143">
        <v>0</v>
      </c>
      <c r="V91" s="143"/>
      <c r="W91" s="143">
        <v>0</v>
      </c>
      <c r="X91" s="143"/>
      <c r="Z91" s="44"/>
    </row>
    <row r="92" spans="2:26" s="42" customFormat="1" ht="9" customHeight="1">
      <c r="B92" s="144"/>
      <c r="C92" s="144"/>
      <c r="D92" s="144"/>
      <c r="E92" s="144"/>
      <c r="F92" s="144"/>
      <c r="G92" s="45" t="s">
        <v>91</v>
      </c>
      <c r="H92" s="143">
        <v>87881447</v>
      </c>
      <c r="I92" s="143"/>
      <c r="J92" s="49">
        <v>66391770</v>
      </c>
      <c r="K92" s="49">
        <v>59242953</v>
      </c>
      <c r="L92" s="49">
        <v>35479848</v>
      </c>
      <c r="M92" s="49">
        <v>23763105</v>
      </c>
      <c r="N92" s="49">
        <v>1830520</v>
      </c>
      <c r="O92" s="49">
        <v>2358342</v>
      </c>
      <c r="P92" s="49">
        <v>2629227</v>
      </c>
      <c r="Q92" s="49">
        <v>289123</v>
      </c>
      <c r="R92" s="49">
        <v>41605</v>
      </c>
      <c r="S92" s="49">
        <v>21489677</v>
      </c>
      <c r="T92" s="49">
        <v>21489677</v>
      </c>
      <c r="U92" s="143">
        <v>14102241</v>
      </c>
      <c r="V92" s="143"/>
      <c r="W92" s="143">
        <v>0</v>
      </c>
      <c r="X92" s="143"/>
      <c r="Z92" s="44"/>
    </row>
    <row r="93" spans="1:26" s="42" customFormat="1" ht="134.25" customHeight="1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44"/>
    </row>
    <row r="94" spans="1:26" ht="15" customHeight="1">
      <c r="A94" s="127"/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47" t="s">
        <v>192</v>
      </c>
      <c r="W94" s="147"/>
      <c r="X94" s="127"/>
      <c r="Y94" s="127"/>
      <c r="Z94" s="15"/>
    </row>
  </sheetData>
  <sheetProtection/>
  <mergeCells count="330">
    <mergeCell ref="A3:W3"/>
    <mergeCell ref="A93:Y93"/>
    <mergeCell ref="A94:U94"/>
    <mergeCell ref="V94:W94"/>
    <mergeCell ref="X94:Y94"/>
    <mergeCell ref="H91:I91"/>
    <mergeCell ref="U91:V91"/>
    <mergeCell ref="W91:X91"/>
    <mergeCell ref="H92:I92"/>
    <mergeCell ref="U92:V92"/>
    <mergeCell ref="W92:X92"/>
    <mergeCell ref="H88:I88"/>
    <mergeCell ref="U88:V88"/>
    <mergeCell ref="W88:X88"/>
    <mergeCell ref="B89:F92"/>
    <mergeCell ref="H89:I89"/>
    <mergeCell ref="U89:V89"/>
    <mergeCell ref="W89:X89"/>
    <mergeCell ref="H90:I90"/>
    <mergeCell ref="U90:V90"/>
    <mergeCell ref="W90:X90"/>
    <mergeCell ref="W85:X85"/>
    <mergeCell ref="H86:I86"/>
    <mergeCell ref="U86:V86"/>
    <mergeCell ref="W86:X86"/>
    <mergeCell ref="H87:I87"/>
    <mergeCell ref="U87:V87"/>
    <mergeCell ref="W87:X87"/>
    <mergeCell ref="U83:V83"/>
    <mergeCell ref="W83:X83"/>
    <mergeCell ref="H84:I84"/>
    <mergeCell ref="U84:V84"/>
    <mergeCell ref="W84:X84"/>
    <mergeCell ref="B85:C88"/>
    <mergeCell ref="D85:D88"/>
    <mergeCell ref="E85:F88"/>
    <mergeCell ref="H85:I85"/>
    <mergeCell ref="U85:V85"/>
    <mergeCell ref="B81:C84"/>
    <mergeCell ref="D81:D84"/>
    <mergeCell ref="E81:F84"/>
    <mergeCell ref="H81:I81"/>
    <mergeCell ref="U81:V81"/>
    <mergeCell ref="W81:X81"/>
    <mergeCell ref="H82:I82"/>
    <mergeCell ref="U82:V82"/>
    <mergeCell ref="W82:X82"/>
    <mergeCell ref="H83:I83"/>
    <mergeCell ref="U78:V78"/>
    <mergeCell ref="W78:X78"/>
    <mergeCell ref="H79:I79"/>
    <mergeCell ref="U79:V79"/>
    <mergeCell ref="W79:X79"/>
    <mergeCell ref="H80:I80"/>
    <mergeCell ref="U80:V80"/>
    <mergeCell ref="W80:X80"/>
    <mergeCell ref="H76:I76"/>
    <mergeCell ref="U76:V76"/>
    <mergeCell ref="W76:X76"/>
    <mergeCell ref="B77:C80"/>
    <mergeCell ref="D77:D80"/>
    <mergeCell ref="E77:F80"/>
    <mergeCell ref="H77:I77"/>
    <mergeCell ref="U77:V77"/>
    <mergeCell ref="W77:X77"/>
    <mergeCell ref="H78:I78"/>
    <mergeCell ref="W73:X73"/>
    <mergeCell ref="H74:I74"/>
    <mergeCell ref="U74:V74"/>
    <mergeCell ref="W74:X74"/>
    <mergeCell ref="H75:I75"/>
    <mergeCell ref="U75:V75"/>
    <mergeCell ref="W75:X75"/>
    <mergeCell ref="U71:V71"/>
    <mergeCell ref="W71:X71"/>
    <mergeCell ref="H72:I72"/>
    <mergeCell ref="U72:V72"/>
    <mergeCell ref="W72:X72"/>
    <mergeCell ref="B73:C76"/>
    <mergeCell ref="D73:D76"/>
    <mergeCell ref="E73:F76"/>
    <mergeCell ref="H73:I73"/>
    <mergeCell ref="U73:V73"/>
    <mergeCell ref="B69:C72"/>
    <mergeCell ref="D69:D72"/>
    <mergeCell ref="E69:F72"/>
    <mergeCell ref="H69:I69"/>
    <mergeCell ref="U69:V69"/>
    <mergeCell ref="W69:X69"/>
    <mergeCell ref="H70:I70"/>
    <mergeCell ref="U70:V70"/>
    <mergeCell ref="W70:X70"/>
    <mergeCell ref="H71:I71"/>
    <mergeCell ref="U66:V66"/>
    <mergeCell ref="W66:X66"/>
    <mergeCell ref="H67:I67"/>
    <mergeCell ref="U67:V67"/>
    <mergeCell ref="W67:X67"/>
    <mergeCell ref="H68:I68"/>
    <mergeCell ref="U68:V68"/>
    <mergeCell ref="W68:X68"/>
    <mergeCell ref="H64:I64"/>
    <mergeCell ref="U64:V64"/>
    <mergeCell ref="W64:X64"/>
    <mergeCell ref="B65:C68"/>
    <mergeCell ref="D65:D68"/>
    <mergeCell ref="E65:F68"/>
    <mergeCell ref="H65:I65"/>
    <mergeCell ref="U65:V65"/>
    <mergeCell ref="W65:X65"/>
    <mergeCell ref="H66:I66"/>
    <mergeCell ref="W61:X61"/>
    <mergeCell ref="H62:I62"/>
    <mergeCell ref="U62:V62"/>
    <mergeCell ref="W62:X62"/>
    <mergeCell ref="H63:I63"/>
    <mergeCell ref="U63:V63"/>
    <mergeCell ref="W63:X63"/>
    <mergeCell ref="U59:V59"/>
    <mergeCell ref="W59:X59"/>
    <mergeCell ref="H60:I60"/>
    <mergeCell ref="U60:V60"/>
    <mergeCell ref="W60:X60"/>
    <mergeCell ref="B61:C64"/>
    <mergeCell ref="D61:D64"/>
    <mergeCell ref="E61:F64"/>
    <mergeCell ref="H61:I61"/>
    <mergeCell ref="U61:V61"/>
    <mergeCell ref="B57:C60"/>
    <mergeCell ref="D57:D60"/>
    <mergeCell ref="E57:F60"/>
    <mergeCell ref="H57:I57"/>
    <mergeCell ref="U57:V57"/>
    <mergeCell ref="W57:X57"/>
    <mergeCell ref="H58:I58"/>
    <mergeCell ref="U58:V58"/>
    <mergeCell ref="W58:X58"/>
    <mergeCell ref="H59:I59"/>
    <mergeCell ref="U54:V54"/>
    <mergeCell ref="W54:X54"/>
    <mergeCell ref="H55:I55"/>
    <mergeCell ref="U55:V55"/>
    <mergeCell ref="W55:X55"/>
    <mergeCell ref="H56:I56"/>
    <mergeCell ref="U56:V56"/>
    <mergeCell ref="W56:X56"/>
    <mergeCell ref="H52:I52"/>
    <mergeCell ref="U52:V52"/>
    <mergeCell ref="W52:X52"/>
    <mergeCell ref="B53:C56"/>
    <mergeCell ref="D53:D56"/>
    <mergeCell ref="E53:F56"/>
    <mergeCell ref="H53:I53"/>
    <mergeCell ref="U53:V53"/>
    <mergeCell ref="W53:X53"/>
    <mergeCell ref="H54:I54"/>
    <mergeCell ref="W49:X49"/>
    <mergeCell ref="H50:I50"/>
    <mergeCell ref="U50:V50"/>
    <mergeCell ref="W50:X50"/>
    <mergeCell ref="H51:I51"/>
    <mergeCell ref="U51:V51"/>
    <mergeCell ref="W51:X51"/>
    <mergeCell ref="U47:V47"/>
    <mergeCell ref="W47:X47"/>
    <mergeCell ref="H48:I48"/>
    <mergeCell ref="U48:V48"/>
    <mergeCell ref="W48:X48"/>
    <mergeCell ref="B49:C52"/>
    <mergeCell ref="D49:D52"/>
    <mergeCell ref="E49:F52"/>
    <mergeCell ref="H49:I49"/>
    <mergeCell ref="U49:V49"/>
    <mergeCell ref="B45:C48"/>
    <mergeCell ref="D45:D48"/>
    <mergeCell ref="E45:F48"/>
    <mergeCell ref="H45:I45"/>
    <mergeCell ref="U45:V45"/>
    <mergeCell ref="W45:X45"/>
    <mergeCell ref="H46:I46"/>
    <mergeCell ref="U46:V46"/>
    <mergeCell ref="W46:X46"/>
    <mergeCell ref="H47:I47"/>
    <mergeCell ref="W42:X42"/>
    <mergeCell ref="H43:I43"/>
    <mergeCell ref="U43:V43"/>
    <mergeCell ref="W43:X43"/>
    <mergeCell ref="H44:I44"/>
    <mergeCell ref="U44:V44"/>
    <mergeCell ref="W44:X44"/>
    <mergeCell ref="H42:I42"/>
    <mergeCell ref="U42:V42"/>
    <mergeCell ref="W39:X39"/>
    <mergeCell ref="H40:I40"/>
    <mergeCell ref="U40:V40"/>
    <mergeCell ref="W40:X40"/>
    <mergeCell ref="B41:C44"/>
    <mergeCell ref="D41:D44"/>
    <mergeCell ref="E41:F44"/>
    <mergeCell ref="H41:I41"/>
    <mergeCell ref="U41:V41"/>
    <mergeCell ref="W41:X41"/>
    <mergeCell ref="D37:D40"/>
    <mergeCell ref="E37:F40"/>
    <mergeCell ref="H37:I37"/>
    <mergeCell ref="U37:V37"/>
    <mergeCell ref="W37:X37"/>
    <mergeCell ref="H38:I38"/>
    <mergeCell ref="U38:V38"/>
    <mergeCell ref="W38:X38"/>
    <mergeCell ref="H39:I39"/>
    <mergeCell ref="U39:V39"/>
    <mergeCell ref="H33:I33"/>
    <mergeCell ref="U33:V33"/>
    <mergeCell ref="W33:X33"/>
    <mergeCell ref="H34:I34"/>
    <mergeCell ref="U34:V34"/>
    <mergeCell ref="W34:X34"/>
    <mergeCell ref="U30:V30"/>
    <mergeCell ref="W30:X30"/>
    <mergeCell ref="H31:I31"/>
    <mergeCell ref="U31:V31"/>
    <mergeCell ref="W31:X31"/>
    <mergeCell ref="H32:I32"/>
    <mergeCell ref="U32:V32"/>
    <mergeCell ref="W32:X32"/>
    <mergeCell ref="H28:I28"/>
    <mergeCell ref="U28:V28"/>
    <mergeCell ref="W28:X28"/>
    <mergeCell ref="B29:C32"/>
    <mergeCell ref="D29:D32"/>
    <mergeCell ref="E29:F32"/>
    <mergeCell ref="H29:I29"/>
    <mergeCell ref="U29:V29"/>
    <mergeCell ref="W29:X29"/>
    <mergeCell ref="H30:I30"/>
    <mergeCell ref="H26:I26"/>
    <mergeCell ref="U26:V26"/>
    <mergeCell ref="W26:X26"/>
    <mergeCell ref="H27:I27"/>
    <mergeCell ref="U27:V27"/>
    <mergeCell ref="W27:X27"/>
    <mergeCell ref="U23:V23"/>
    <mergeCell ref="W23:X23"/>
    <mergeCell ref="H24:I24"/>
    <mergeCell ref="U24:V24"/>
    <mergeCell ref="W24:X24"/>
    <mergeCell ref="B25:C28"/>
    <mergeCell ref="D25:D28"/>
    <mergeCell ref="E25:F28"/>
    <mergeCell ref="H25:I25"/>
    <mergeCell ref="U25:V25"/>
    <mergeCell ref="B21:C24"/>
    <mergeCell ref="D21:D24"/>
    <mergeCell ref="E21:F24"/>
    <mergeCell ref="H21:I21"/>
    <mergeCell ref="U21:V21"/>
    <mergeCell ref="W21:X21"/>
    <mergeCell ref="H22:I22"/>
    <mergeCell ref="U22:V22"/>
    <mergeCell ref="W22:X22"/>
    <mergeCell ref="H23:I23"/>
    <mergeCell ref="U18:V18"/>
    <mergeCell ref="W18:X18"/>
    <mergeCell ref="H19:I19"/>
    <mergeCell ref="U19:V19"/>
    <mergeCell ref="W19:X19"/>
    <mergeCell ref="H20:I20"/>
    <mergeCell ref="U20:V20"/>
    <mergeCell ref="W20:X20"/>
    <mergeCell ref="W14:X14"/>
    <mergeCell ref="U16:V16"/>
    <mergeCell ref="W16:X16"/>
    <mergeCell ref="B17:C20"/>
    <mergeCell ref="D17:D20"/>
    <mergeCell ref="E17:F20"/>
    <mergeCell ref="H17:I17"/>
    <mergeCell ref="U17:V17"/>
    <mergeCell ref="W17:X17"/>
    <mergeCell ref="H18:I18"/>
    <mergeCell ref="U8:V9"/>
    <mergeCell ref="W8:X11"/>
    <mergeCell ref="U10:V11"/>
    <mergeCell ref="B13:C16"/>
    <mergeCell ref="D13:D16"/>
    <mergeCell ref="E13:F16"/>
    <mergeCell ref="H13:I13"/>
    <mergeCell ref="U13:V13"/>
    <mergeCell ref="H14:I14"/>
    <mergeCell ref="U14:V14"/>
    <mergeCell ref="Q9:Q11"/>
    <mergeCell ref="B12:C12"/>
    <mergeCell ref="E12:G12"/>
    <mergeCell ref="H12:I12"/>
    <mergeCell ref="O9:O11"/>
    <mergeCell ref="U12:V12"/>
    <mergeCell ref="S7:S11"/>
    <mergeCell ref="T7:X7"/>
    <mergeCell ref="T8:T11"/>
    <mergeCell ref="W12:X12"/>
    <mergeCell ref="U35:V35"/>
    <mergeCell ref="W35:X35"/>
    <mergeCell ref="B6:C11"/>
    <mergeCell ref="D6:D11"/>
    <mergeCell ref="E6:G11"/>
    <mergeCell ref="H6:I11"/>
    <mergeCell ref="J6:X6"/>
    <mergeCell ref="H16:I16"/>
    <mergeCell ref="J7:J11"/>
    <mergeCell ref="K9:K11"/>
    <mergeCell ref="K7:R8"/>
    <mergeCell ref="L5:T5"/>
    <mergeCell ref="B33:C36"/>
    <mergeCell ref="D33:D36"/>
    <mergeCell ref="E33:F36"/>
    <mergeCell ref="R9:R11"/>
    <mergeCell ref="L9:M10"/>
    <mergeCell ref="N9:N11"/>
    <mergeCell ref="H35:I35"/>
    <mergeCell ref="P9:P11"/>
    <mergeCell ref="T1:V1"/>
    <mergeCell ref="B37:C40"/>
    <mergeCell ref="W25:X25"/>
    <mergeCell ref="W13:X13"/>
    <mergeCell ref="H36:I36"/>
    <mergeCell ref="U36:V36"/>
    <mergeCell ref="W36:X36"/>
    <mergeCell ref="H15:I15"/>
    <mergeCell ref="U15:V15"/>
    <mergeCell ref="W15:X15"/>
  </mergeCells>
  <printOptions/>
  <pageMargins left="0" right="0" top="0" bottom="0" header="0.5118110236220472" footer="0.5118110236220472"/>
  <pageSetup horizontalDpi="600" verticalDpi="600" orientation="landscape" paperSize="9" scale="99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37"/>
  <sheetViews>
    <sheetView workbookViewId="0" topLeftCell="A1">
      <selection activeCell="L8" sqref="L8"/>
    </sheetView>
  </sheetViews>
  <sheetFormatPr defaultColWidth="9.33203125" defaultRowHeight="12.75"/>
  <cols>
    <col min="1" max="1" width="6.5" style="1" customWidth="1"/>
    <col min="2" max="2" width="8" style="1" customWidth="1"/>
    <col min="3" max="3" width="9" style="1" customWidth="1"/>
    <col min="4" max="4" width="29.16015625" style="1" customWidth="1"/>
    <col min="5" max="5" width="14.83203125" style="1" customWidth="1"/>
    <col min="6" max="6" width="12.83203125" style="1" customWidth="1"/>
    <col min="7" max="7" width="16.33203125" style="1" customWidth="1"/>
    <col min="8" max="8" width="11.83203125" style="1" customWidth="1"/>
    <col min="9" max="9" width="15.33203125" style="1" customWidth="1"/>
    <col min="10" max="10" width="12.83203125" style="1" customWidth="1"/>
    <col min="11" max="11" width="19.83203125" style="1" customWidth="1"/>
    <col min="12" max="12" width="9.33203125" style="1" customWidth="1"/>
    <col min="13" max="13" width="8.83203125" style="1" customWidth="1"/>
    <col min="14" max="15" width="9.33203125" style="1" hidden="1" customWidth="1"/>
    <col min="16" max="16384" width="9.33203125" style="1" customWidth="1"/>
  </cols>
  <sheetData>
    <row r="2" spans="10:12" ht="42" customHeight="1">
      <c r="J2" s="132" t="s">
        <v>246</v>
      </c>
      <c r="K2" s="132"/>
      <c r="L2" s="132"/>
    </row>
    <row r="3" spans="1:11" ht="18">
      <c r="A3" s="156" t="s">
        <v>73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0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3" t="s">
        <v>0</v>
      </c>
    </row>
    <row r="5" spans="1:11" s="4" customFormat="1" ht="19.5" customHeight="1">
      <c r="A5" s="157" t="s">
        <v>51</v>
      </c>
      <c r="B5" s="157" t="s">
        <v>1</v>
      </c>
      <c r="C5" s="157" t="s">
        <v>72</v>
      </c>
      <c r="D5" s="155" t="s">
        <v>71</v>
      </c>
      <c r="E5" s="155" t="s">
        <v>70</v>
      </c>
      <c r="F5" s="155"/>
      <c r="G5" s="155"/>
      <c r="H5" s="155"/>
      <c r="I5" s="155"/>
      <c r="J5" s="155"/>
      <c r="K5" s="155" t="s">
        <v>53</v>
      </c>
    </row>
    <row r="6" spans="1:11" s="4" customFormat="1" ht="19.5" customHeight="1">
      <c r="A6" s="157"/>
      <c r="B6" s="157"/>
      <c r="C6" s="157"/>
      <c r="D6" s="155"/>
      <c r="E6" s="155" t="s">
        <v>74</v>
      </c>
      <c r="F6" s="155" t="s">
        <v>69</v>
      </c>
      <c r="G6" s="155"/>
      <c r="H6" s="155"/>
      <c r="I6" s="155"/>
      <c r="J6" s="155"/>
      <c r="K6" s="155"/>
    </row>
    <row r="7" spans="1:11" s="4" customFormat="1" ht="19.5" customHeight="1">
      <c r="A7" s="157"/>
      <c r="B7" s="157"/>
      <c r="C7" s="157"/>
      <c r="D7" s="155"/>
      <c r="E7" s="155"/>
      <c r="F7" s="154" t="s">
        <v>68</v>
      </c>
      <c r="G7" s="151" t="s">
        <v>67</v>
      </c>
      <c r="H7" s="53" t="s">
        <v>35</v>
      </c>
      <c r="I7" s="154" t="s">
        <v>66</v>
      </c>
      <c r="J7" s="151" t="s">
        <v>65</v>
      </c>
      <c r="K7" s="155"/>
    </row>
    <row r="8" spans="1:11" s="4" customFormat="1" ht="29.25" customHeight="1">
      <c r="A8" s="157"/>
      <c r="B8" s="157"/>
      <c r="C8" s="157"/>
      <c r="D8" s="155"/>
      <c r="E8" s="155"/>
      <c r="F8" s="152"/>
      <c r="G8" s="152"/>
      <c r="H8" s="155" t="s">
        <v>64</v>
      </c>
      <c r="I8" s="152"/>
      <c r="J8" s="152"/>
      <c r="K8" s="155"/>
    </row>
    <row r="9" spans="1:11" s="4" customFormat="1" ht="19.5" customHeight="1">
      <c r="A9" s="157"/>
      <c r="B9" s="157"/>
      <c r="C9" s="157"/>
      <c r="D9" s="155"/>
      <c r="E9" s="155"/>
      <c r="F9" s="152"/>
      <c r="G9" s="152"/>
      <c r="H9" s="155"/>
      <c r="I9" s="152"/>
      <c r="J9" s="152"/>
      <c r="K9" s="155"/>
    </row>
    <row r="10" spans="1:11" s="4" customFormat="1" ht="44.25" customHeight="1">
      <c r="A10" s="157"/>
      <c r="B10" s="157"/>
      <c r="C10" s="157"/>
      <c r="D10" s="155"/>
      <c r="E10" s="155"/>
      <c r="F10" s="153"/>
      <c r="G10" s="153"/>
      <c r="H10" s="155"/>
      <c r="I10" s="153"/>
      <c r="J10" s="153"/>
      <c r="K10" s="155"/>
    </row>
    <row r="11" spans="1:11" ht="7.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</row>
    <row r="12" spans="1:11" ht="47.25" customHeight="1">
      <c r="A12" s="54" t="s">
        <v>48</v>
      </c>
      <c r="B12" s="54">
        <v>710</v>
      </c>
      <c r="C12" s="54">
        <v>71012</v>
      </c>
      <c r="D12" s="55" t="s">
        <v>63</v>
      </c>
      <c r="E12" s="56">
        <f>F12</f>
        <v>10000</v>
      </c>
      <c r="F12" s="56">
        <v>10000</v>
      </c>
      <c r="G12" s="56">
        <v>0</v>
      </c>
      <c r="H12" s="56">
        <v>0</v>
      </c>
      <c r="I12" s="55" t="s">
        <v>61</v>
      </c>
      <c r="J12" s="57">
        <v>0</v>
      </c>
      <c r="K12" s="58" t="s">
        <v>52</v>
      </c>
    </row>
    <row r="13" spans="1:11" ht="39">
      <c r="A13" s="54" t="s">
        <v>47</v>
      </c>
      <c r="B13" s="54">
        <v>750</v>
      </c>
      <c r="C13" s="54">
        <v>75020</v>
      </c>
      <c r="D13" s="55" t="s">
        <v>62</v>
      </c>
      <c r="E13" s="56">
        <v>55000</v>
      </c>
      <c r="F13" s="56">
        <v>55000</v>
      </c>
      <c r="G13" s="56">
        <v>0</v>
      </c>
      <c r="H13" s="56">
        <v>0</v>
      </c>
      <c r="I13" s="55" t="s">
        <v>61</v>
      </c>
      <c r="J13" s="57">
        <v>0</v>
      </c>
      <c r="K13" s="58" t="s">
        <v>52</v>
      </c>
    </row>
    <row r="14" spans="1:11" ht="72" customHeight="1">
      <c r="A14" s="54" t="s">
        <v>46</v>
      </c>
      <c r="B14" s="54">
        <v>600</v>
      </c>
      <c r="C14" s="54">
        <v>60014</v>
      </c>
      <c r="D14" s="55" t="s">
        <v>75</v>
      </c>
      <c r="E14" s="56">
        <v>3116600</v>
      </c>
      <c r="F14" s="56">
        <v>50000</v>
      </c>
      <c r="G14" s="56">
        <v>1700000</v>
      </c>
      <c r="H14" s="56">
        <v>0</v>
      </c>
      <c r="I14" s="55" t="s">
        <v>193</v>
      </c>
      <c r="J14" s="57">
        <v>0</v>
      </c>
      <c r="K14" s="58" t="s">
        <v>60</v>
      </c>
    </row>
    <row r="15" spans="1:11" ht="72" customHeight="1">
      <c r="A15" s="54" t="s">
        <v>45</v>
      </c>
      <c r="B15" s="54">
        <v>600</v>
      </c>
      <c r="C15" s="54">
        <v>60014</v>
      </c>
      <c r="D15" s="55" t="s">
        <v>105</v>
      </c>
      <c r="E15" s="56">
        <v>120000</v>
      </c>
      <c r="F15" s="56">
        <v>120000</v>
      </c>
      <c r="G15" s="56">
        <v>0</v>
      </c>
      <c r="H15" s="56">
        <v>0</v>
      </c>
      <c r="I15" s="55" t="s">
        <v>106</v>
      </c>
      <c r="J15" s="57">
        <v>0</v>
      </c>
      <c r="K15" s="58" t="s">
        <v>60</v>
      </c>
    </row>
    <row r="16" spans="1:11" ht="72" customHeight="1">
      <c r="A16" s="54" t="s">
        <v>44</v>
      </c>
      <c r="B16" s="54">
        <v>801</v>
      </c>
      <c r="C16" s="54">
        <v>80195</v>
      </c>
      <c r="D16" s="59" t="s">
        <v>80</v>
      </c>
      <c r="E16" s="60">
        <v>36700</v>
      </c>
      <c r="F16" s="60">
        <v>36700</v>
      </c>
      <c r="G16" s="60">
        <v>0</v>
      </c>
      <c r="H16" s="60">
        <v>0</v>
      </c>
      <c r="I16" s="59" t="s">
        <v>77</v>
      </c>
      <c r="J16" s="61">
        <v>0</v>
      </c>
      <c r="K16" s="58" t="s">
        <v>81</v>
      </c>
    </row>
    <row r="17" spans="1:11" ht="90" customHeight="1">
      <c r="A17" s="54" t="s">
        <v>43</v>
      </c>
      <c r="B17" s="54">
        <v>700</v>
      </c>
      <c r="C17" s="54">
        <v>70005</v>
      </c>
      <c r="D17" s="52" t="s">
        <v>101</v>
      </c>
      <c r="E17" s="56">
        <v>15000</v>
      </c>
      <c r="F17" s="56">
        <v>15000</v>
      </c>
      <c r="G17" s="56">
        <v>0</v>
      </c>
      <c r="H17" s="56">
        <v>0</v>
      </c>
      <c r="I17" s="55" t="s">
        <v>61</v>
      </c>
      <c r="J17" s="57">
        <v>0</v>
      </c>
      <c r="K17" s="58" t="s">
        <v>52</v>
      </c>
    </row>
    <row r="18" spans="1:11" ht="72" customHeight="1">
      <c r="A18" s="54" t="s">
        <v>42</v>
      </c>
      <c r="B18" s="54">
        <v>700</v>
      </c>
      <c r="C18" s="54">
        <v>70005</v>
      </c>
      <c r="D18" s="55" t="s">
        <v>100</v>
      </c>
      <c r="E18" s="56">
        <v>50000</v>
      </c>
      <c r="F18" s="56">
        <v>50000</v>
      </c>
      <c r="G18" s="56">
        <v>0</v>
      </c>
      <c r="H18" s="56">
        <v>0</v>
      </c>
      <c r="I18" s="55" t="s">
        <v>61</v>
      </c>
      <c r="J18" s="57">
        <v>0</v>
      </c>
      <c r="K18" s="58" t="s">
        <v>52</v>
      </c>
    </row>
    <row r="19" spans="1:11" ht="72" customHeight="1">
      <c r="A19" s="54" t="s">
        <v>50</v>
      </c>
      <c r="B19" s="54">
        <v>851</v>
      </c>
      <c r="C19" s="54">
        <v>85195</v>
      </c>
      <c r="D19" s="55" t="s">
        <v>116</v>
      </c>
      <c r="E19" s="56">
        <v>174581</v>
      </c>
      <c r="F19" s="56">
        <v>174581</v>
      </c>
      <c r="G19" s="56" t="s">
        <v>115</v>
      </c>
      <c r="H19" s="56">
        <v>0</v>
      </c>
      <c r="I19" s="55" t="s">
        <v>61</v>
      </c>
      <c r="J19" s="57">
        <v>0</v>
      </c>
      <c r="K19" s="58" t="s">
        <v>52</v>
      </c>
    </row>
    <row r="20" spans="1:11" ht="72" customHeight="1">
      <c r="A20" s="54" t="s">
        <v>49</v>
      </c>
      <c r="B20" s="54">
        <v>852</v>
      </c>
      <c r="C20" s="54">
        <v>85202</v>
      </c>
      <c r="D20" s="52" t="s">
        <v>99</v>
      </c>
      <c r="E20" s="56">
        <v>20000</v>
      </c>
      <c r="F20" s="56">
        <v>20000</v>
      </c>
      <c r="G20" s="56">
        <v>0</v>
      </c>
      <c r="H20" s="56">
        <v>0</v>
      </c>
      <c r="I20" s="55" t="s">
        <v>77</v>
      </c>
      <c r="J20" s="57">
        <v>0</v>
      </c>
      <c r="K20" s="58" t="s">
        <v>98</v>
      </c>
    </row>
    <row r="21" spans="1:11" ht="72.75" customHeight="1">
      <c r="A21" s="54" t="s">
        <v>96</v>
      </c>
      <c r="B21" s="54">
        <v>852</v>
      </c>
      <c r="C21" s="54">
        <v>85202</v>
      </c>
      <c r="D21" s="55" t="s">
        <v>102</v>
      </c>
      <c r="E21" s="56">
        <v>51963</v>
      </c>
      <c r="F21" s="56">
        <v>51963</v>
      </c>
      <c r="G21" s="56">
        <v>0</v>
      </c>
      <c r="H21" s="56">
        <v>0</v>
      </c>
      <c r="I21" s="55" t="s">
        <v>77</v>
      </c>
      <c r="J21" s="57">
        <v>0</v>
      </c>
      <c r="K21" s="58" t="s">
        <v>98</v>
      </c>
    </row>
    <row r="22" spans="1:11" ht="61.5" customHeight="1">
      <c r="A22" s="54" t="s">
        <v>95</v>
      </c>
      <c r="B22" s="54">
        <v>852</v>
      </c>
      <c r="C22" s="54">
        <v>85202</v>
      </c>
      <c r="D22" s="55" t="s">
        <v>97</v>
      </c>
      <c r="E22" s="56">
        <v>50558</v>
      </c>
      <c r="F22" s="56">
        <v>50558</v>
      </c>
      <c r="G22" s="56">
        <v>0</v>
      </c>
      <c r="H22" s="56">
        <v>0</v>
      </c>
      <c r="I22" s="55" t="s">
        <v>77</v>
      </c>
      <c r="J22" s="57">
        <v>0</v>
      </c>
      <c r="K22" s="58" t="s">
        <v>76</v>
      </c>
    </row>
    <row r="23" spans="1:11" ht="66" customHeight="1">
      <c r="A23" s="54" t="s">
        <v>104</v>
      </c>
      <c r="B23" s="54">
        <v>854</v>
      </c>
      <c r="C23" s="54">
        <v>85403</v>
      </c>
      <c r="D23" s="55" t="s">
        <v>103</v>
      </c>
      <c r="E23" s="56">
        <v>6000</v>
      </c>
      <c r="F23" s="56">
        <v>6000</v>
      </c>
      <c r="G23" s="56">
        <v>0</v>
      </c>
      <c r="H23" s="56">
        <v>0</v>
      </c>
      <c r="I23" s="55" t="s">
        <v>79</v>
      </c>
      <c r="J23" s="57">
        <v>0</v>
      </c>
      <c r="K23" s="58" t="s">
        <v>82</v>
      </c>
    </row>
    <row r="24" spans="1:11" ht="66" customHeight="1">
      <c r="A24" s="54" t="s">
        <v>114</v>
      </c>
      <c r="B24" s="54">
        <v>854</v>
      </c>
      <c r="C24" s="54">
        <v>85403</v>
      </c>
      <c r="D24" s="59" t="s">
        <v>78</v>
      </c>
      <c r="E24" s="60">
        <v>11000</v>
      </c>
      <c r="F24" s="60">
        <v>11000</v>
      </c>
      <c r="G24" s="60">
        <v>0</v>
      </c>
      <c r="H24" s="60">
        <v>0</v>
      </c>
      <c r="I24" s="59" t="s">
        <v>79</v>
      </c>
      <c r="J24" s="61">
        <v>0</v>
      </c>
      <c r="K24" s="58" t="s">
        <v>82</v>
      </c>
    </row>
    <row r="25" spans="1:11" ht="66" customHeight="1">
      <c r="A25" s="54" t="s">
        <v>194</v>
      </c>
      <c r="B25" s="54">
        <v>854</v>
      </c>
      <c r="C25" s="54">
        <v>85403</v>
      </c>
      <c r="D25" s="55" t="s">
        <v>196</v>
      </c>
      <c r="E25" s="56">
        <v>44280</v>
      </c>
      <c r="F25" s="56">
        <v>44280</v>
      </c>
      <c r="G25" s="60">
        <v>0</v>
      </c>
      <c r="H25" s="60">
        <v>0</v>
      </c>
      <c r="I25" s="59" t="s">
        <v>79</v>
      </c>
      <c r="J25" s="61">
        <v>0</v>
      </c>
      <c r="K25" s="58" t="s">
        <v>82</v>
      </c>
    </row>
    <row r="26" spans="1:11" ht="66" customHeight="1">
      <c r="A26" s="54" t="s">
        <v>195</v>
      </c>
      <c r="B26" s="54">
        <v>854</v>
      </c>
      <c r="C26" s="54">
        <v>85403</v>
      </c>
      <c r="D26" s="59" t="s">
        <v>243</v>
      </c>
      <c r="E26" s="60">
        <v>40000</v>
      </c>
      <c r="F26" s="60">
        <v>40000</v>
      </c>
      <c r="G26" s="60">
        <v>0</v>
      </c>
      <c r="H26" s="60">
        <v>0</v>
      </c>
      <c r="I26" s="59" t="s">
        <v>79</v>
      </c>
      <c r="J26" s="61">
        <v>0</v>
      </c>
      <c r="K26" s="58" t="s">
        <v>82</v>
      </c>
    </row>
    <row r="27" spans="1:11" ht="48.75" customHeight="1">
      <c r="A27" s="148" t="s">
        <v>41</v>
      </c>
      <c r="B27" s="149"/>
      <c r="C27" s="149"/>
      <c r="D27" s="150"/>
      <c r="E27" s="62">
        <f>SUM(E12:E26)</f>
        <v>3801682</v>
      </c>
      <c r="F27" s="62">
        <f>SUM(F12:F26)</f>
        <v>735082</v>
      </c>
      <c r="G27" s="62">
        <f>SUM(G12:G26)</f>
        <v>1700000</v>
      </c>
      <c r="H27" s="60">
        <v>0</v>
      </c>
      <c r="I27" s="63">
        <v>1366600</v>
      </c>
      <c r="J27" s="62">
        <f>SUM(J12:J26)</f>
        <v>0</v>
      </c>
      <c r="K27" s="64" t="s">
        <v>59</v>
      </c>
    </row>
    <row r="28" spans="1:11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2.75">
      <c r="A29" s="65" t="s">
        <v>58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2.75">
      <c r="A30" s="65" t="s">
        <v>57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2.75">
      <c r="A31" s="65" t="s">
        <v>56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.75">
      <c r="A32" s="65" t="s">
        <v>55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2.75">
      <c r="A33" s="65" t="s">
        <v>54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</row>
    <row r="37" ht="12.75">
      <c r="E37" s="2"/>
    </row>
  </sheetData>
  <sheetProtection/>
  <mergeCells count="16">
    <mergeCell ref="C5:C10"/>
    <mergeCell ref="D5:D10"/>
    <mergeCell ref="E5:J5"/>
    <mergeCell ref="K5:K10"/>
    <mergeCell ref="E6:E10"/>
    <mergeCell ref="F6:J6"/>
    <mergeCell ref="J2:L2"/>
    <mergeCell ref="A27:D27"/>
    <mergeCell ref="G7:G10"/>
    <mergeCell ref="I7:I10"/>
    <mergeCell ref="J7:J10"/>
    <mergeCell ref="F7:F10"/>
    <mergeCell ref="H8:H10"/>
    <mergeCell ref="A3:K3"/>
    <mergeCell ref="A5:A10"/>
    <mergeCell ref="B5:B10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600" verticalDpi="600" orientation="portrait" paperSize="9" scale="57" r:id="rId1"/>
  <headerFooter alignWithMargins="0">
    <oddHeader xml:space="preserve">&amp;C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39"/>
  <sheetViews>
    <sheetView workbookViewId="0" topLeftCell="A1">
      <selection activeCell="A4" sqref="A4:P4"/>
    </sheetView>
  </sheetViews>
  <sheetFormatPr defaultColWidth="9.33203125" defaultRowHeight="12.75"/>
  <cols>
    <col min="1" max="1" width="6" style="1" customWidth="1"/>
    <col min="2" max="2" width="11" style="1" customWidth="1"/>
    <col min="3" max="3" width="8.66015625" style="1" customWidth="1"/>
    <col min="4" max="4" width="15" style="1" customWidth="1"/>
    <col min="5" max="5" width="16.83203125" style="1" customWidth="1"/>
    <col min="6" max="6" width="14.16015625" style="1" customWidth="1"/>
    <col min="7" max="7" width="14.33203125" style="1" customWidth="1"/>
    <col min="8" max="8" width="14.5" style="1" customWidth="1"/>
    <col min="9" max="9" width="7.33203125" style="1" customWidth="1"/>
    <col min="10" max="10" width="12.66015625" style="1" customWidth="1"/>
    <col min="11" max="11" width="10.83203125" style="19" customWidth="1"/>
    <col min="12" max="12" width="15" style="19" customWidth="1"/>
    <col min="13" max="14" width="12.66015625" style="19" bestFit="1" customWidth="1"/>
    <col min="15" max="15" width="12.16015625" style="19" customWidth="1"/>
    <col min="16" max="16" width="9.5" style="19" bestFit="1" customWidth="1"/>
    <col min="17" max="16384" width="9.33203125" style="19" customWidth="1"/>
  </cols>
  <sheetData>
    <row r="1" spans="1:16" ht="39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9"/>
      <c r="L1" s="69"/>
      <c r="M1" s="69"/>
      <c r="N1" s="158" t="s">
        <v>248</v>
      </c>
      <c r="O1" s="158"/>
      <c r="P1" s="158"/>
    </row>
    <row r="2" spans="1:16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9"/>
      <c r="L2" s="69"/>
      <c r="M2" s="69"/>
      <c r="N2" s="69"/>
      <c r="O2" s="69"/>
      <c r="P2" s="69"/>
    </row>
    <row r="3" spans="1:16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9"/>
      <c r="L3" s="69"/>
      <c r="M3" s="69"/>
      <c r="N3" s="69"/>
      <c r="O3" s="69"/>
      <c r="P3" s="69"/>
    </row>
    <row r="4" spans="1:17" ht="36" customHeight="1">
      <c r="A4" s="168" t="s">
        <v>197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8"/>
    </row>
    <row r="5" spans="1:16" s="24" customFormat="1" ht="18.75" customHeight="1">
      <c r="A5" s="70"/>
      <c r="B5" s="70"/>
      <c r="C5" s="70"/>
      <c r="D5" s="70"/>
      <c r="E5" s="70"/>
      <c r="F5" s="70"/>
      <c r="G5" s="65"/>
      <c r="H5" s="65"/>
      <c r="I5" s="65"/>
      <c r="J5" s="65"/>
      <c r="K5" s="65"/>
      <c r="L5" s="69"/>
      <c r="M5" s="69"/>
      <c r="N5" s="69"/>
      <c r="O5" s="69"/>
      <c r="P5" s="71" t="s">
        <v>198</v>
      </c>
    </row>
    <row r="6" spans="1:16" s="24" customFormat="1" ht="12.75">
      <c r="A6" s="165" t="s">
        <v>1</v>
      </c>
      <c r="B6" s="165" t="s">
        <v>2</v>
      </c>
      <c r="C6" s="165" t="s">
        <v>3</v>
      </c>
      <c r="D6" s="165" t="s">
        <v>199</v>
      </c>
      <c r="E6" s="165" t="s">
        <v>200</v>
      </c>
      <c r="F6" s="163" t="s">
        <v>33</v>
      </c>
      <c r="G6" s="170"/>
      <c r="H6" s="170"/>
      <c r="I6" s="170"/>
      <c r="J6" s="170"/>
      <c r="K6" s="170"/>
      <c r="L6" s="170"/>
      <c r="M6" s="170"/>
      <c r="N6" s="170"/>
      <c r="O6" s="170"/>
      <c r="P6" s="164"/>
    </row>
    <row r="7" spans="1:16" s="24" customFormat="1" ht="12.75">
      <c r="A7" s="169"/>
      <c r="B7" s="169"/>
      <c r="C7" s="169"/>
      <c r="D7" s="169"/>
      <c r="E7" s="169"/>
      <c r="F7" s="165" t="s">
        <v>201</v>
      </c>
      <c r="G7" s="167" t="s">
        <v>33</v>
      </c>
      <c r="H7" s="167"/>
      <c r="I7" s="167"/>
      <c r="J7" s="167"/>
      <c r="K7" s="167"/>
      <c r="L7" s="165" t="s">
        <v>202</v>
      </c>
      <c r="M7" s="160" t="s">
        <v>33</v>
      </c>
      <c r="N7" s="161"/>
      <c r="O7" s="161"/>
      <c r="P7" s="162"/>
    </row>
    <row r="8" spans="1:16" s="24" customFormat="1" ht="25.5" customHeight="1">
      <c r="A8" s="169"/>
      <c r="B8" s="169"/>
      <c r="C8" s="169"/>
      <c r="D8" s="169"/>
      <c r="E8" s="169"/>
      <c r="F8" s="169"/>
      <c r="G8" s="163" t="s">
        <v>203</v>
      </c>
      <c r="H8" s="164"/>
      <c r="I8" s="165" t="s">
        <v>204</v>
      </c>
      <c r="J8" s="165" t="s">
        <v>205</v>
      </c>
      <c r="K8" s="165" t="s">
        <v>206</v>
      </c>
      <c r="L8" s="169"/>
      <c r="M8" s="163" t="s">
        <v>36</v>
      </c>
      <c r="N8" s="66" t="s">
        <v>35</v>
      </c>
      <c r="O8" s="167" t="s">
        <v>207</v>
      </c>
      <c r="P8" s="167" t="s">
        <v>208</v>
      </c>
    </row>
    <row r="9" spans="1:16" s="24" customFormat="1" ht="72">
      <c r="A9" s="166"/>
      <c r="B9" s="166"/>
      <c r="C9" s="166"/>
      <c r="D9" s="166"/>
      <c r="E9" s="166"/>
      <c r="F9" s="166"/>
      <c r="G9" s="68" t="s">
        <v>26</v>
      </c>
      <c r="H9" s="68" t="s">
        <v>209</v>
      </c>
      <c r="I9" s="166"/>
      <c r="J9" s="166"/>
      <c r="K9" s="166"/>
      <c r="L9" s="166"/>
      <c r="M9" s="167"/>
      <c r="N9" s="67" t="s">
        <v>30</v>
      </c>
      <c r="O9" s="167"/>
      <c r="P9" s="167"/>
    </row>
    <row r="10" spans="1:16" s="24" customFormat="1" ht="10.5" customHeight="1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</row>
    <row r="11" spans="1:16" s="24" customFormat="1" ht="12.75">
      <c r="A11" s="73" t="s">
        <v>11</v>
      </c>
      <c r="B11" s="73"/>
      <c r="C11" s="74"/>
      <c r="D11" s="75">
        <f aca="true" t="shared" si="0" ref="D11:P11">D12+D13</f>
        <v>2420000</v>
      </c>
      <c r="E11" s="75">
        <f t="shared" si="0"/>
        <v>2420000</v>
      </c>
      <c r="F11" s="75">
        <f t="shared" si="0"/>
        <v>0</v>
      </c>
      <c r="G11" s="75">
        <f t="shared" si="0"/>
        <v>0</v>
      </c>
      <c r="H11" s="75">
        <f t="shared" si="0"/>
        <v>0</v>
      </c>
      <c r="I11" s="75">
        <f t="shared" si="0"/>
        <v>0</v>
      </c>
      <c r="J11" s="75">
        <f t="shared" si="0"/>
        <v>0</v>
      </c>
      <c r="K11" s="75">
        <f t="shared" si="0"/>
        <v>0</v>
      </c>
      <c r="L11" s="75">
        <f t="shared" si="0"/>
        <v>2420000</v>
      </c>
      <c r="M11" s="75">
        <f t="shared" si="0"/>
        <v>2420000</v>
      </c>
      <c r="N11" s="75">
        <f t="shared" si="0"/>
        <v>1087000</v>
      </c>
      <c r="O11" s="75">
        <f t="shared" si="0"/>
        <v>0</v>
      </c>
      <c r="P11" s="75">
        <f t="shared" si="0"/>
        <v>0</v>
      </c>
    </row>
    <row r="12" spans="1:18" s="24" customFormat="1" ht="12.75">
      <c r="A12" s="76" t="s">
        <v>11</v>
      </c>
      <c r="B12" s="76" t="s">
        <v>13</v>
      </c>
      <c r="C12" s="77">
        <v>6410</v>
      </c>
      <c r="D12" s="78">
        <v>1333000</v>
      </c>
      <c r="E12" s="78">
        <f>F12+L12</f>
        <v>1333000</v>
      </c>
      <c r="F12" s="78">
        <f>H12</f>
        <v>0</v>
      </c>
      <c r="G12" s="79">
        <v>0</v>
      </c>
      <c r="H12" s="79">
        <v>0</v>
      </c>
      <c r="I12" s="79">
        <v>0</v>
      </c>
      <c r="J12" s="79">
        <v>0</v>
      </c>
      <c r="K12" s="79">
        <f>-T12</f>
        <v>0</v>
      </c>
      <c r="L12" s="79">
        <v>1333000</v>
      </c>
      <c r="M12" s="79">
        <v>1333000</v>
      </c>
      <c r="N12" s="79">
        <v>0</v>
      </c>
      <c r="O12" s="79">
        <v>0</v>
      </c>
      <c r="P12" s="79">
        <v>0</v>
      </c>
      <c r="Q12" s="25"/>
      <c r="R12" s="25"/>
    </row>
    <row r="13" spans="1:18" s="24" customFormat="1" ht="12.75">
      <c r="A13" s="76"/>
      <c r="B13" s="76"/>
      <c r="C13" s="77">
        <v>6419</v>
      </c>
      <c r="D13" s="78">
        <v>1087000</v>
      </c>
      <c r="E13" s="78">
        <v>1087000</v>
      </c>
      <c r="F13" s="78">
        <f>K13</f>
        <v>0</v>
      </c>
      <c r="G13" s="79"/>
      <c r="H13" s="79"/>
      <c r="I13" s="79"/>
      <c r="J13" s="79"/>
      <c r="K13" s="79">
        <v>0</v>
      </c>
      <c r="L13" s="79">
        <v>1087000</v>
      </c>
      <c r="M13" s="79">
        <v>1087000</v>
      </c>
      <c r="N13" s="79">
        <v>1087000</v>
      </c>
      <c r="O13" s="79"/>
      <c r="P13" s="79"/>
      <c r="Q13" s="25"/>
      <c r="R13" s="25"/>
    </row>
    <row r="14" spans="1:16" s="24" customFormat="1" ht="12.75">
      <c r="A14" s="80" t="s">
        <v>15</v>
      </c>
      <c r="B14" s="81"/>
      <c r="C14" s="64"/>
      <c r="D14" s="82">
        <f aca="true" t="shared" si="1" ref="D14:P14">SUM(D15)</f>
        <v>50000</v>
      </c>
      <c r="E14" s="82">
        <f t="shared" si="1"/>
        <v>50000</v>
      </c>
      <c r="F14" s="82">
        <f t="shared" si="1"/>
        <v>50000</v>
      </c>
      <c r="G14" s="82">
        <f t="shared" si="1"/>
        <v>18000</v>
      </c>
      <c r="H14" s="82">
        <f t="shared" si="1"/>
        <v>32000</v>
      </c>
      <c r="I14" s="82">
        <f t="shared" si="1"/>
        <v>0</v>
      </c>
      <c r="J14" s="82">
        <f t="shared" si="1"/>
        <v>0</v>
      </c>
      <c r="K14" s="75">
        <f t="shared" si="1"/>
        <v>0</v>
      </c>
      <c r="L14" s="75">
        <f t="shared" si="1"/>
        <v>0</v>
      </c>
      <c r="M14" s="75">
        <f t="shared" si="1"/>
        <v>0</v>
      </c>
      <c r="N14" s="75">
        <v>0</v>
      </c>
      <c r="O14" s="75">
        <f t="shared" si="1"/>
        <v>0</v>
      </c>
      <c r="P14" s="75">
        <f t="shared" si="1"/>
        <v>0</v>
      </c>
    </row>
    <row r="15" spans="1:18" s="24" customFormat="1" ht="12.75">
      <c r="A15" s="83">
        <v>700</v>
      </c>
      <c r="B15" s="83">
        <v>70005</v>
      </c>
      <c r="C15" s="54">
        <v>2110</v>
      </c>
      <c r="D15" s="57">
        <v>50000</v>
      </c>
      <c r="E15" s="57">
        <f>SUM(F15)</f>
        <v>50000</v>
      </c>
      <c r="F15" s="57">
        <f>SUM(G15:H15)</f>
        <v>50000</v>
      </c>
      <c r="G15" s="56">
        <v>18000</v>
      </c>
      <c r="H15" s="56">
        <v>32000</v>
      </c>
      <c r="I15" s="56">
        <v>0</v>
      </c>
      <c r="J15" s="56">
        <v>0</v>
      </c>
      <c r="K15" s="79">
        <v>0</v>
      </c>
      <c r="L15" s="79">
        <v>0</v>
      </c>
      <c r="M15" s="79">
        <v>0</v>
      </c>
      <c r="N15" s="79">
        <f>SUM(O15+Q15+R15)</f>
        <v>0</v>
      </c>
      <c r="O15" s="79">
        <v>0</v>
      </c>
      <c r="P15" s="79">
        <v>0</v>
      </c>
      <c r="Q15" s="25"/>
      <c r="R15" s="25"/>
    </row>
    <row r="16" spans="1:18" s="24" customFormat="1" ht="12.75">
      <c r="A16" s="84">
        <v>710</v>
      </c>
      <c r="B16" s="84"/>
      <c r="C16" s="64"/>
      <c r="D16" s="82">
        <f aca="true" t="shared" si="2" ref="D16:P16">SUM(D17:D19)</f>
        <v>324000</v>
      </c>
      <c r="E16" s="82">
        <f t="shared" si="2"/>
        <v>324000</v>
      </c>
      <c r="F16" s="82">
        <f t="shared" si="2"/>
        <v>324000</v>
      </c>
      <c r="G16" s="82">
        <f t="shared" si="2"/>
        <v>212900</v>
      </c>
      <c r="H16" s="82">
        <f t="shared" si="2"/>
        <v>111100</v>
      </c>
      <c r="I16" s="82">
        <f t="shared" si="2"/>
        <v>0</v>
      </c>
      <c r="J16" s="82">
        <f t="shared" si="2"/>
        <v>0</v>
      </c>
      <c r="K16" s="75">
        <f t="shared" si="2"/>
        <v>0</v>
      </c>
      <c r="L16" s="75">
        <f t="shared" si="2"/>
        <v>0</v>
      </c>
      <c r="M16" s="75">
        <f t="shared" si="2"/>
        <v>0</v>
      </c>
      <c r="N16" s="75">
        <f t="shared" si="2"/>
        <v>0</v>
      </c>
      <c r="O16" s="75">
        <f t="shared" si="2"/>
        <v>0</v>
      </c>
      <c r="P16" s="75">
        <f t="shared" si="2"/>
        <v>0</v>
      </c>
      <c r="Q16" s="26"/>
      <c r="R16" s="26"/>
    </row>
    <row r="17" spans="1:18" s="24" customFormat="1" ht="12.75">
      <c r="A17" s="83">
        <v>710</v>
      </c>
      <c r="B17" s="83">
        <v>71013</v>
      </c>
      <c r="C17" s="54">
        <v>2110</v>
      </c>
      <c r="D17" s="57">
        <v>60000</v>
      </c>
      <c r="E17" s="57">
        <f>SUM(F17)</f>
        <v>60000</v>
      </c>
      <c r="F17" s="57">
        <f>SUM(H17)</f>
        <v>60000</v>
      </c>
      <c r="G17" s="56">
        <v>0</v>
      </c>
      <c r="H17" s="56">
        <v>60000</v>
      </c>
      <c r="I17" s="56">
        <v>0</v>
      </c>
      <c r="J17" s="56">
        <v>0</v>
      </c>
      <c r="K17" s="79">
        <v>0</v>
      </c>
      <c r="L17" s="79">
        <v>0</v>
      </c>
      <c r="M17" s="79">
        <v>0</v>
      </c>
      <c r="N17" s="79">
        <f>SUM(O17+Q17+R17)</f>
        <v>0</v>
      </c>
      <c r="O17" s="79">
        <v>0</v>
      </c>
      <c r="P17" s="79">
        <v>0</v>
      </c>
      <c r="Q17" s="25"/>
      <c r="R17" s="25"/>
    </row>
    <row r="18" spans="1:16" s="24" customFormat="1" ht="12.75">
      <c r="A18" s="83">
        <v>710</v>
      </c>
      <c r="B18" s="83">
        <v>71014</v>
      </c>
      <c r="C18" s="54">
        <v>2110</v>
      </c>
      <c r="D18" s="57">
        <f>E18</f>
        <v>10000</v>
      </c>
      <c r="E18" s="57">
        <f>SUM(N18+F18)</f>
        <v>10000</v>
      </c>
      <c r="F18" s="57">
        <f>SUM(G18:K18)</f>
        <v>10000</v>
      </c>
      <c r="G18" s="56">
        <v>0</v>
      </c>
      <c r="H18" s="56">
        <v>10000</v>
      </c>
      <c r="I18" s="56">
        <v>0</v>
      </c>
      <c r="J18" s="56">
        <v>0</v>
      </c>
      <c r="K18" s="79">
        <v>0</v>
      </c>
      <c r="L18" s="79">
        <v>0</v>
      </c>
      <c r="M18" s="79">
        <v>0</v>
      </c>
      <c r="N18" s="79">
        <f>SUM(O18+Q18+R18)</f>
        <v>0</v>
      </c>
      <c r="O18" s="79">
        <v>0</v>
      </c>
      <c r="P18" s="79">
        <v>0</v>
      </c>
    </row>
    <row r="19" spans="1:16" s="24" customFormat="1" ht="12.75">
      <c r="A19" s="83">
        <v>710</v>
      </c>
      <c r="B19" s="83">
        <v>71015</v>
      </c>
      <c r="C19" s="54">
        <v>2110</v>
      </c>
      <c r="D19" s="57">
        <v>254000</v>
      </c>
      <c r="E19" s="57">
        <f>SUM(F19)</f>
        <v>254000</v>
      </c>
      <c r="F19" s="57">
        <f>SUM(G19:H19)</f>
        <v>254000</v>
      </c>
      <c r="G19" s="56">
        <v>212900</v>
      </c>
      <c r="H19" s="56">
        <v>41100</v>
      </c>
      <c r="I19" s="56">
        <v>0</v>
      </c>
      <c r="J19" s="56">
        <v>0</v>
      </c>
      <c r="K19" s="79">
        <v>0</v>
      </c>
      <c r="L19" s="79">
        <v>0</v>
      </c>
      <c r="M19" s="79">
        <v>0</v>
      </c>
      <c r="N19" s="79">
        <f>SUM(O19+Q19+R19)</f>
        <v>0</v>
      </c>
      <c r="O19" s="79">
        <v>0</v>
      </c>
      <c r="P19" s="79">
        <v>0</v>
      </c>
    </row>
    <row r="20" spans="1:16" s="24" customFormat="1" ht="12.75">
      <c r="A20" s="84">
        <v>750</v>
      </c>
      <c r="B20" s="84"/>
      <c r="C20" s="64"/>
      <c r="D20" s="82">
        <f aca="true" t="shared" si="3" ref="D20:P20">SUM(D21:D22)</f>
        <v>167188</v>
      </c>
      <c r="E20" s="82">
        <f t="shared" si="3"/>
        <v>167188</v>
      </c>
      <c r="F20" s="82">
        <f t="shared" si="3"/>
        <v>167188</v>
      </c>
      <c r="G20" s="82">
        <f t="shared" si="3"/>
        <v>159275</v>
      </c>
      <c r="H20" s="82">
        <f t="shared" si="3"/>
        <v>7913</v>
      </c>
      <c r="I20" s="82">
        <f t="shared" si="3"/>
        <v>0</v>
      </c>
      <c r="J20" s="82">
        <f t="shared" si="3"/>
        <v>0</v>
      </c>
      <c r="K20" s="75">
        <f t="shared" si="3"/>
        <v>0</v>
      </c>
      <c r="L20" s="75">
        <f t="shared" si="3"/>
        <v>0</v>
      </c>
      <c r="M20" s="75">
        <f t="shared" si="3"/>
        <v>0</v>
      </c>
      <c r="N20" s="75">
        <f t="shared" si="3"/>
        <v>0</v>
      </c>
      <c r="O20" s="75">
        <f t="shared" si="3"/>
        <v>0</v>
      </c>
      <c r="P20" s="75">
        <f t="shared" si="3"/>
        <v>0</v>
      </c>
    </row>
    <row r="21" spans="1:16" s="24" customFormat="1" ht="12.75">
      <c r="A21" s="83">
        <v>750</v>
      </c>
      <c r="B21" s="83">
        <v>75011</v>
      </c>
      <c r="C21" s="54">
        <v>2110</v>
      </c>
      <c r="D21" s="57">
        <f>E21</f>
        <v>150188</v>
      </c>
      <c r="E21" s="57">
        <f>SUM(N21+F21)</f>
        <v>150188</v>
      </c>
      <c r="F21" s="57">
        <f>SUM(G21:K21)</f>
        <v>150188</v>
      </c>
      <c r="G21" s="56">
        <v>150188</v>
      </c>
      <c r="H21" s="56">
        <v>0</v>
      </c>
      <c r="I21" s="56">
        <v>0</v>
      </c>
      <c r="J21" s="56">
        <v>0</v>
      </c>
      <c r="K21" s="79">
        <v>0</v>
      </c>
      <c r="L21" s="79">
        <v>0</v>
      </c>
      <c r="M21" s="79">
        <v>0</v>
      </c>
      <c r="N21" s="79">
        <f>SUM(O21+Q21+R21)</f>
        <v>0</v>
      </c>
      <c r="O21" s="79">
        <v>0</v>
      </c>
      <c r="P21" s="79">
        <v>0</v>
      </c>
    </row>
    <row r="22" spans="1:16" s="24" customFormat="1" ht="12.75">
      <c r="A22" s="83">
        <v>750</v>
      </c>
      <c r="B22" s="83">
        <v>75045</v>
      </c>
      <c r="C22" s="54">
        <v>2110</v>
      </c>
      <c r="D22" s="57">
        <v>17000</v>
      </c>
      <c r="E22" s="57">
        <f>SUM(F22)</f>
        <v>17000</v>
      </c>
      <c r="F22" s="57">
        <f>SUM(G22:H22)</f>
        <v>17000</v>
      </c>
      <c r="G22" s="56">
        <v>9087</v>
      </c>
      <c r="H22" s="56">
        <v>7913</v>
      </c>
      <c r="I22" s="56">
        <v>0</v>
      </c>
      <c r="J22" s="56">
        <v>0</v>
      </c>
      <c r="K22" s="79">
        <v>0</v>
      </c>
      <c r="L22" s="79">
        <v>0</v>
      </c>
      <c r="M22" s="79">
        <v>0</v>
      </c>
      <c r="N22" s="79">
        <f>SUM(O22+Q22+R22)</f>
        <v>0</v>
      </c>
      <c r="O22" s="79">
        <v>0</v>
      </c>
      <c r="P22" s="79">
        <v>0</v>
      </c>
    </row>
    <row r="23" spans="1:16" s="27" customFormat="1" ht="14.25" customHeight="1">
      <c r="A23" s="84">
        <v>754</v>
      </c>
      <c r="B23" s="84"/>
      <c r="C23" s="64"/>
      <c r="D23" s="82">
        <f>SUM(D24:D24)</f>
        <v>3406344</v>
      </c>
      <c r="E23" s="82">
        <f>E24</f>
        <v>3406344</v>
      </c>
      <c r="F23" s="82">
        <f aca="true" t="shared" si="4" ref="F23:K23">SUM(F24)</f>
        <v>3406344</v>
      </c>
      <c r="G23" s="82">
        <f t="shared" si="4"/>
        <v>2996544</v>
      </c>
      <c r="H23" s="82">
        <f t="shared" si="4"/>
        <v>222200</v>
      </c>
      <c r="I23" s="82">
        <f t="shared" si="4"/>
        <v>0</v>
      </c>
      <c r="J23" s="82">
        <f t="shared" si="4"/>
        <v>187600</v>
      </c>
      <c r="K23" s="75">
        <f t="shared" si="4"/>
        <v>0</v>
      </c>
      <c r="L23" s="75">
        <f>SUM(L24:L24)</f>
        <v>0</v>
      </c>
      <c r="M23" s="75">
        <f>SUM(M24:M24)</f>
        <v>0</v>
      </c>
      <c r="N23" s="75">
        <f>SUM(N24)</f>
        <v>0</v>
      </c>
      <c r="O23" s="75">
        <f>SUM(O24)</f>
        <v>0</v>
      </c>
      <c r="P23" s="75">
        <f>SUM(P24)</f>
        <v>0</v>
      </c>
    </row>
    <row r="24" spans="1:16" ht="12.75" customHeight="1">
      <c r="A24" s="83">
        <v>754</v>
      </c>
      <c r="B24" s="83">
        <v>75411</v>
      </c>
      <c r="C24" s="54">
        <v>2110</v>
      </c>
      <c r="D24" s="57">
        <v>3406344</v>
      </c>
      <c r="E24" s="57">
        <f>SUM(F24)</f>
        <v>3406344</v>
      </c>
      <c r="F24" s="57">
        <f>SUM(G24:J24)</f>
        <v>3406344</v>
      </c>
      <c r="G24" s="56">
        <v>2996544</v>
      </c>
      <c r="H24" s="56">
        <v>222200</v>
      </c>
      <c r="I24" s="56">
        <v>0</v>
      </c>
      <c r="J24" s="56">
        <v>187600</v>
      </c>
      <c r="K24" s="79">
        <v>0</v>
      </c>
      <c r="L24" s="79">
        <v>0</v>
      </c>
      <c r="M24" s="79">
        <v>0</v>
      </c>
      <c r="N24" s="79">
        <f>SUM(O24+Q24+R24)</f>
        <v>0</v>
      </c>
      <c r="O24" s="79">
        <v>0</v>
      </c>
      <c r="P24" s="79"/>
    </row>
    <row r="25" spans="1:16" ht="12.75">
      <c r="A25" s="84">
        <v>851</v>
      </c>
      <c r="B25" s="85"/>
      <c r="C25" s="64"/>
      <c r="D25" s="86">
        <f>D26</f>
        <v>3173591</v>
      </c>
      <c r="E25" s="86">
        <f aca="true" t="shared" si="5" ref="E25:P25">SUM(E26)</f>
        <v>3173591</v>
      </c>
      <c r="F25" s="86">
        <f t="shared" si="5"/>
        <v>3173591</v>
      </c>
      <c r="G25" s="86">
        <f t="shared" si="5"/>
        <v>0</v>
      </c>
      <c r="H25" s="86">
        <f t="shared" si="5"/>
        <v>3173591</v>
      </c>
      <c r="I25" s="86">
        <f t="shared" si="5"/>
        <v>0</v>
      </c>
      <c r="J25" s="86">
        <f t="shared" si="5"/>
        <v>0</v>
      </c>
      <c r="K25" s="87">
        <f t="shared" si="5"/>
        <v>0</v>
      </c>
      <c r="L25" s="87">
        <f t="shared" si="5"/>
        <v>0</v>
      </c>
      <c r="M25" s="87">
        <f t="shared" si="5"/>
        <v>0</v>
      </c>
      <c r="N25" s="87">
        <f t="shared" si="5"/>
        <v>0</v>
      </c>
      <c r="O25" s="87">
        <f t="shared" si="5"/>
        <v>0</v>
      </c>
      <c r="P25" s="87">
        <f t="shared" si="5"/>
        <v>0</v>
      </c>
    </row>
    <row r="26" spans="1:17" ht="12.75">
      <c r="A26" s="83">
        <v>851</v>
      </c>
      <c r="B26" s="83">
        <v>85156</v>
      </c>
      <c r="C26" s="54">
        <v>2110</v>
      </c>
      <c r="D26" s="56">
        <v>3173591</v>
      </c>
      <c r="E26" s="57">
        <f>SUM(H26)</f>
        <v>3173591</v>
      </c>
      <c r="F26" s="57">
        <f>SUM(H26)</f>
        <v>3173591</v>
      </c>
      <c r="G26" s="56">
        <v>0</v>
      </c>
      <c r="H26" s="56">
        <v>3173591</v>
      </c>
      <c r="I26" s="56">
        <v>0</v>
      </c>
      <c r="J26" s="56">
        <v>0</v>
      </c>
      <c r="K26" s="79">
        <v>0</v>
      </c>
      <c r="L26" s="79">
        <v>0</v>
      </c>
      <c r="M26" s="79">
        <v>0</v>
      </c>
      <c r="N26" s="79">
        <f>SUM(O26+Q26+R26)</f>
        <v>0</v>
      </c>
      <c r="O26" s="79">
        <v>0</v>
      </c>
      <c r="P26" s="79">
        <v>0</v>
      </c>
      <c r="Q26" s="25"/>
    </row>
    <row r="27" spans="1:16" ht="12.75">
      <c r="A27" s="84">
        <v>853</v>
      </c>
      <c r="B27" s="85"/>
      <c r="C27" s="64"/>
      <c r="D27" s="86">
        <f>SUM(D28)</f>
        <v>230000</v>
      </c>
      <c r="E27" s="86">
        <f>E28</f>
        <v>230000</v>
      </c>
      <c r="F27" s="86">
        <f>F28</f>
        <v>230000</v>
      </c>
      <c r="G27" s="86">
        <f>G28</f>
        <v>211906</v>
      </c>
      <c r="H27" s="86">
        <f>H28</f>
        <v>18094</v>
      </c>
      <c r="I27" s="86">
        <f aca="true" t="shared" si="6" ref="I27:P27">SUM(I28)</f>
        <v>0</v>
      </c>
      <c r="J27" s="86">
        <f t="shared" si="6"/>
        <v>0</v>
      </c>
      <c r="K27" s="87">
        <f t="shared" si="6"/>
        <v>0</v>
      </c>
      <c r="L27" s="87">
        <f t="shared" si="6"/>
        <v>0</v>
      </c>
      <c r="M27" s="87">
        <f t="shared" si="6"/>
        <v>0</v>
      </c>
      <c r="N27" s="87">
        <f t="shared" si="6"/>
        <v>0</v>
      </c>
      <c r="O27" s="87">
        <f t="shared" si="6"/>
        <v>0</v>
      </c>
      <c r="P27" s="87">
        <f t="shared" si="6"/>
        <v>0</v>
      </c>
    </row>
    <row r="28" spans="1:16" ht="12.75">
      <c r="A28" s="83">
        <v>853</v>
      </c>
      <c r="B28" s="83">
        <v>85321</v>
      </c>
      <c r="C28" s="54">
        <v>2110</v>
      </c>
      <c r="D28" s="56">
        <v>230000</v>
      </c>
      <c r="E28" s="57">
        <f>SUM(H28+G28+E33)</f>
        <v>230000</v>
      </c>
      <c r="F28" s="56">
        <f>SUM(G28:K28)</f>
        <v>230000</v>
      </c>
      <c r="G28" s="56">
        <v>211906</v>
      </c>
      <c r="H28" s="56">
        <v>18094</v>
      </c>
      <c r="I28" s="56">
        <v>0</v>
      </c>
      <c r="J28" s="56">
        <v>0</v>
      </c>
      <c r="K28" s="79">
        <v>0</v>
      </c>
      <c r="L28" s="79">
        <v>0</v>
      </c>
      <c r="M28" s="79">
        <f>SUM(N28+P28+Q28)</f>
        <v>0</v>
      </c>
      <c r="N28" s="79">
        <v>0</v>
      </c>
      <c r="O28" s="79">
        <v>0</v>
      </c>
      <c r="P28" s="79">
        <v>0</v>
      </c>
    </row>
    <row r="29" spans="1:16" ht="12.75">
      <c r="A29" s="159" t="s">
        <v>41</v>
      </c>
      <c r="B29" s="159"/>
      <c r="C29" s="159"/>
      <c r="D29" s="87">
        <f aca="true" t="shared" si="7" ref="D29:P29">SUM(D11+D14+D16+D20+D23+D25+D27)</f>
        <v>9771123</v>
      </c>
      <c r="E29" s="87">
        <f t="shared" si="7"/>
        <v>9771123</v>
      </c>
      <c r="F29" s="87">
        <f t="shared" si="7"/>
        <v>7351123</v>
      </c>
      <c r="G29" s="87">
        <f t="shared" si="7"/>
        <v>3598625</v>
      </c>
      <c r="H29" s="87">
        <f t="shared" si="7"/>
        <v>3564898</v>
      </c>
      <c r="I29" s="87">
        <f t="shared" si="7"/>
        <v>0</v>
      </c>
      <c r="J29" s="87">
        <f t="shared" si="7"/>
        <v>187600</v>
      </c>
      <c r="K29" s="87">
        <f t="shared" si="7"/>
        <v>0</v>
      </c>
      <c r="L29" s="87">
        <f t="shared" si="7"/>
        <v>2420000</v>
      </c>
      <c r="M29" s="87">
        <f t="shared" si="7"/>
        <v>2420000</v>
      </c>
      <c r="N29" s="87">
        <f t="shared" si="7"/>
        <v>1087000</v>
      </c>
      <c r="O29" s="87">
        <f t="shared" si="7"/>
        <v>0</v>
      </c>
      <c r="P29" s="87">
        <f t="shared" si="7"/>
        <v>0</v>
      </c>
    </row>
    <row r="30" ht="12.75">
      <c r="E30" s="28"/>
    </row>
    <row r="32" spans="7:8" ht="12.75">
      <c r="G32" s="2"/>
      <c r="H32" s="2"/>
    </row>
    <row r="39" spans="1:10" ht="12.75">
      <c r="A39" s="19"/>
      <c r="B39" s="19"/>
      <c r="C39" s="19"/>
      <c r="D39" s="19"/>
      <c r="E39" s="19"/>
      <c r="F39" s="19"/>
      <c r="G39" s="19"/>
      <c r="H39" s="19"/>
      <c r="I39" s="19"/>
      <c r="J39" s="2"/>
    </row>
  </sheetData>
  <sheetProtection/>
  <mergeCells count="20">
    <mergeCell ref="A4:P4"/>
    <mergeCell ref="A6:A9"/>
    <mergeCell ref="B6:B9"/>
    <mergeCell ref="C6:C9"/>
    <mergeCell ref="D6:D9"/>
    <mergeCell ref="E6:E9"/>
    <mergeCell ref="F6:P6"/>
    <mergeCell ref="F7:F9"/>
    <mergeCell ref="G7:K7"/>
    <mergeCell ref="L7:L9"/>
    <mergeCell ref="N1:P1"/>
    <mergeCell ref="A29:C29"/>
    <mergeCell ref="M7:P7"/>
    <mergeCell ref="G8:H8"/>
    <mergeCell ref="I8:I9"/>
    <mergeCell ref="J8:J9"/>
    <mergeCell ref="K8:K9"/>
    <mergeCell ref="M8:M9"/>
    <mergeCell ref="O8:O9"/>
    <mergeCell ref="P8:P9"/>
  </mergeCells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U29"/>
  <sheetViews>
    <sheetView workbookViewId="0" topLeftCell="A1">
      <selection activeCell="L12" sqref="L12"/>
    </sheetView>
  </sheetViews>
  <sheetFormatPr defaultColWidth="9.33203125" defaultRowHeight="12.75"/>
  <cols>
    <col min="1" max="1" width="31.16015625" style="33" customWidth="1"/>
    <col min="2" max="2" width="4.66015625" style="33" customWidth="1"/>
    <col min="3" max="3" width="6.83203125" style="33" customWidth="1"/>
    <col min="4" max="4" width="9.16015625" style="33" customWidth="1"/>
    <col min="5" max="5" width="12.83203125" style="33" customWidth="1"/>
    <col min="6" max="6" width="13.83203125" style="33" customWidth="1"/>
    <col min="7" max="7" width="13.33203125" style="33" customWidth="1"/>
    <col min="8" max="8" width="10.33203125" style="33" customWidth="1"/>
    <col min="9" max="9" width="12.66015625" style="33" customWidth="1"/>
    <col min="10" max="10" width="12.16015625" style="33" customWidth="1"/>
    <col min="11" max="11" width="7.5" style="33" customWidth="1"/>
    <col min="12" max="12" width="9.83203125" style="33" customWidth="1"/>
    <col min="13" max="13" width="7.5" style="33" customWidth="1"/>
    <col min="14" max="14" width="6.66015625" style="33" customWidth="1"/>
    <col min="15" max="15" width="13" style="33" customWidth="1"/>
    <col min="16" max="16" width="13.33203125" style="29" customWidth="1"/>
    <col min="17" max="17" width="12.5" style="29" customWidth="1"/>
    <col min="18" max="18" width="8.83203125" style="29" customWidth="1"/>
    <col min="19" max="19" width="9.83203125" style="29" customWidth="1"/>
    <col min="20" max="20" width="9.33203125" style="29" customWidth="1"/>
    <col min="21" max="21" width="10.83203125" style="29" bestFit="1" customWidth="1"/>
    <col min="22" max="16384" width="9.33203125" style="29" customWidth="1"/>
  </cols>
  <sheetData>
    <row r="1" spans="17:19" ht="39.75" customHeight="1">
      <c r="Q1" s="132" t="s">
        <v>249</v>
      </c>
      <c r="R1" s="132"/>
      <c r="S1" s="132"/>
    </row>
    <row r="3" spans="1:19" ht="18.75" customHeight="1">
      <c r="A3" s="172" t="s">
        <v>210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8.7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</row>
    <row r="5" spans="1:19" ht="12.75">
      <c r="A5" s="20"/>
      <c r="B5" s="20"/>
      <c r="C5" s="20"/>
      <c r="D5" s="20"/>
      <c r="E5" s="20"/>
      <c r="F5" s="20"/>
      <c r="G5" s="20"/>
      <c r="H5" s="21"/>
      <c r="I5" s="21"/>
      <c r="J5" s="21"/>
      <c r="K5" s="21"/>
      <c r="L5" s="21"/>
      <c r="M5" s="21"/>
      <c r="N5" s="21"/>
      <c r="O5" s="21"/>
      <c r="P5" s="22"/>
      <c r="Q5" s="22"/>
      <c r="R5" s="22"/>
      <c r="S5" s="23" t="s">
        <v>198</v>
      </c>
    </row>
    <row r="6" spans="1:19" s="30" customFormat="1" ht="11.25">
      <c r="A6" s="165" t="s">
        <v>211</v>
      </c>
      <c r="B6" s="165" t="s">
        <v>1</v>
      </c>
      <c r="C6" s="165" t="s">
        <v>2</v>
      </c>
      <c r="D6" s="165" t="s">
        <v>3</v>
      </c>
      <c r="E6" s="165" t="s">
        <v>212</v>
      </c>
      <c r="F6" s="165" t="s">
        <v>213</v>
      </c>
      <c r="G6" s="163" t="s">
        <v>33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64"/>
    </row>
    <row r="7" spans="1:19" s="30" customFormat="1" ht="11.25">
      <c r="A7" s="169"/>
      <c r="B7" s="169"/>
      <c r="C7" s="169"/>
      <c r="D7" s="169"/>
      <c r="E7" s="169"/>
      <c r="F7" s="169"/>
      <c r="G7" s="165" t="s">
        <v>201</v>
      </c>
      <c r="H7" s="167" t="s">
        <v>33</v>
      </c>
      <c r="I7" s="167"/>
      <c r="J7" s="167"/>
      <c r="K7" s="167"/>
      <c r="L7" s="167"/>
      <c r="M7" s="167"/>
      <c r="N7" s="167"/>
      <c r="O7" s="165" t="s">
        <v>202</v>
      </c>
      <c r="P7" s="160" t="s">
        <v>33</v>
      </c>
      <c r="Q7" s="161"/>
      <c r="R7" s="161"/>
      <c r="S7" s="162"/>
    </row>
    <row r="8" spans="1:19" s="30" customFormat="1" ht="11.25">
      <c r="A8" s="169"/>
      <c r="B8" s="169"/>
      <c r="C8" s="169"/>
      <c r="D8" s="169"/>
      <c r="E8" s="169"/>
      <c r="F8" s="169"/>
      <c r="G8" s="169"/>
      <c r="H8" s="163" t="s">
        <v>203</v>
      </c>
      <c r="I8" s="164"/>
      <c r="J8" s="165" t="s">
        <v>204</v>
      </c>
      <c r="K8" s="165" t="s">
        <v>205</v>
      </c>
      <c r="L8" s="165" t="s">
        <v>206</v>
      </c>
      <c r="M8" s="165" t="s">
        <v>214</v>
      </c>
      <c r="N8" s="165" t="s">
        <v>215</v>
      </c>
      <c r="O8" s="169"/>
      <c r="P8" s="163" t="s">
        <v>36</v>
      </c>
      <c r="Q8" s="66" t="s">
        <v>35</v>
      </c>
      <c r="R8" s="167" t="s">
        <v>207</v>
      </c>
      <c r="S8" s="167" t="s">
        <v>216</v>
      </c>
    </row>
    <row r="9" spans="1:19" s="30" customFormat="1" ht="72">
      <c r="A9" s="166"/>
      <c r="B9" s="166"/>
      <c r="C9" s="166"/>
      <c r="D9" s="166"/>
      <c r="E9" s="166"/>
      <c r="F9" s="166"/>
      <c r="G9" s="166"/>
      <c r="H9" s="68" t="s">
        <v>26</v>
      </c>
      <c r="I9" s="68" t="s">
        <v>209</v>
      </c>
      <c r="J9" s="166"/>
      <c r="K9" s="166"/>
      <c r="L9" s="166"/>
      <c r="M9" s="166"/>
      <c r="N9" s="166"/>
      <c r="O9" s="166"/>
      <c r="P9" s="167"/>
      <c r="Q9" s="67" t="s">
        <v>30</v>
      </c>
      <c r="R9" s="167"/>
      <c r="S9" s="167"/>
    </row>
    <row r="10" spans="1:19" ht="12" customHeight="1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  <c r="G10" s="88">
        <v>7</v>
      </c>
      <c r="H10" s="88">
        <v>8</v>
      </c>
      <c r="I10" s="88">
        <v>9</v>
      </c>
      <c r="J10" s="88">
        <v>10</v>
      </c>
      <c r="K10" s="88">
        <v>11</v>
      </c>
      <c r="L10" s="88">
        <v>12</v>
      </c>
      <c r="M10" s="88">
        <v>13</v>
      </c>
      <c r="N10" s="88">
        <v>14</v>
      </c>
      <c r="O10" s="88">
        <v>15</v>
      </c>
      <c r="P10" s="88">
        <v>16</v>
      </c>
      <c r="Q10" s="88">
        <v>17</v>
      </c>
      <c r="R10" s="88">
        <v>18</v>
      </c>
      <c r="S10" s="88">
        <v>19</v>
      </c>
    </row>
    <row r="11" spans="1:21" ht="48.75" customHeight="1">
      <c r="A11" s="171" t="s">
        <v>217</v>
      </c>
      <c r="B11" s="171"/>
      <c r="C11" s="171"/>
      <c r="D11" s="89"/>
      <c r="E11" s="90">
        <f aca="true" t="shared" si="0" ref="E11:S11">SUM(E12:E16)</f>
        <v>757400</v>
      </c>
      <c r="F11" s="90">
        <f t="shared" si="0"/>
        <v>364920</v>
      </c>
      <c r="G11" s="90">
        <f t="shared" si="0"/>
        <v>364920</v>
      </c>
      <c r="H11" s="90">
        <f t="shared" si="0"/>
        <v>7000</v>
      </c>
      <c r="I11" s="90">
        <f t="shared" si="0"/>
        <v>1400</v>
      </c>
      <c r="J11" s="90">
        <f t="shared" si="0"/>
        <v>356520</v>
      </c>
      <c r="K11" s="90">
        <f t="shared" si="0"/>
        <v>0</v>
      </c>
      <c r="L11" s="90">
        <f t="shared" si="0"/>
        <v>0</v>
      </c>
      <c r="M11" s="90">
        <f t="shared" si="0"/>
        <v>0</v>
      </c>
      <c r="N11" s="90">
        <f t="shared" si="0"/>
        <v>0</v>
      </c>
      <c r="O11" s="90">
        <f t="shared" si="0"/>
        <v>0</v>
      </c>
      <c r="P11" s="90">
        <f t="shared" si="0"/>
        <v>0</v>
      </c>
      <c r="Q11" s="90">
        <f t="shared" si="0"/>
        <v>0</v>
      </c>
      <c r="R11" s="90">
        <f t="shared" si="0"/>
        <v>0</v>
      </c>
      <c r="S11" s="90">
        <f t="shared" si="0"/>
        <v>0</v>
      </c>
      <c r="U11" s="31"/>
    </row>
    <row r="12" spans="1:19" ht="29.25" customHeight="1">
      <c r="A12" s="91" t="s">
        <v>218</v>
      </c>
      <c r="B12" s="77">
        <v>852</v>
      </c>
      <c r="C12" s="77">
        <v>85201</v>
      </c>
      <c r="D12" s="76">
        <v>2320</v>
      </c>
      <c r="E12" s="92">
        <v>692000</v>
      </c>
      <c r="F12" s="92">
        <f>G12</f>
        <v>110000</v>
      </c>
      <c r="G12" s="92">
        <f>H12+I12+J12+K12+L12+M12+N12</f>
        <v>110000</v>
      </c>
      <c r="H12" s="92">
        <v>0</v>
      </c>
      <c r="I12" s="92">
        <v>0</v>
      </c>
      <c r="J12" s="92">
        <v>110000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3">
        <v>0</v>
      </c>
      <c r="Q12" s="93">
        <v>0</v>
      </c>
      <c r="R12" s="93">
        <v>0</v>
      </c>
      <c r="S12" s="93">
        <v>0</v>
      </c>
    </row>
    <row r="13" spans="1:19" ht="12.75">
      <c r="A13" s="91" t="s">
        <v>219</v>
      </c>
      <c r="B13" s="77">
        <v>852</v>
      </c>
      <c r="C13" s="77">
        <v>85204</v>
      </c>
      <c r="D13" s="76">
        <v>2320</v>
      </c>
      <c r="E13" s="92">
        <v>57000</v>
      </c>
      <c r="F13" s="92">
        <f>G13</f>
        <v>95000</v>
      </c>
      <c r="G13" s="92">
        <f>H13+I13+J13+K13+L13+M13+N13</f>
        <v>95000</v>
      </c>
      <c r="H13" s="92">
        <v>0</v>
      </c>
      <c r="I13" s="92">
        <v>0</v>
      </c>
      <c r="J13" s="92">
        <v>95000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3">
        <v>0</v>
      </c>
      <c r="Q13" s="93">
        <v>0</v>
      </c>
      <c r="R13" s="93">
        <v>0</v>
      </c>
      <c r="S13" s="93">
        <v>0</v>
      </c>
    </row>
    <row r="14" spans="1:19" s="32" customFormat="1" ht="24.75" customHeight="1">
      <c r="A14" s="91" t="s">
        <v>220</v>
      </c>
      <c r="B14" s="77">
        <v>853</v>
      </c>
      <c r="C14" s="77">
        <v>85321</v>
      </c>
      <c r="D14" s="76">
        <v>2320</v>
      </c>
      <c r="E14" s="92">
        <v>8400</v>
      </c>
      <c r="F14" s="92">
        <f>G14</f>
        <v>8400</v>
      </c>
      <c r="G14" s="92">
        <f>H14+I14+J14+K14+L14+M14+N14</f>
        <v>8400</v>
      </c>
      <c r="H14" s="92">
        <v>7000</v>
      </c>
      <c r="I14" s="92">
        <v>1400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3">
        <v>0</v>
      </c>
      <c r="Q14" s="93">
        <v>0</v>
      </c>
      <c r="R14" s="93">
        <v>0</v>
      </c>
      <c r="S14" s="93">
        <v>0</v>
      </c>
    </row>
    <row r="15" spans="1:19" ht="12.75">
      <c r="A15" s="91" t="s">
        <v>221</v>
      </c>
      <c r="B15" s="77">
        <v>853</v>
      </c>
      <c r="C15" s="77">
        <v>85311</v>
      </c>
      <c r="D15" s="76">
        <v>2580</v>
      </c>
      <c r="E15" s="93">
        <v>0</v>
      </c>
      <c r="F15" s="92">
        <f>G15</f>
        <v>134520</v>
      </c>
      <c r="G15" s="92">
        <f>H15+I15+J15+K15+L15+M15+N15</f>
        <v>134520</v>
      </c>
      <c r="H15" s="92">
        <v>0</v>
      </c>
      <c r="I15" s="92">
        <v>0</v>
      </c>
      <c r="J15" s="92">
        <v>134520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3">
        <v>0</v>
      </c>
      <c r="Q15" s="93">
        <v>0</v>
      </c>
      <c r="R15" s="93">
        <v>0</v>
      </c>
      <c r="S15" s="93">
        <v>0</v>
      </c>
    </row>
    <row r="16" spans="1:19" ht="18" customHeight="1">
      <c r="A16" s="91" t="s">
        <v>222</v>
      </c>
      <c r="B16" s="77">
        <v>921</v>
      </c>
      <c r="C16" s="77">
        <v>92116</v>
      </c>
      <c r="D16" s="76">
        <v>2310</v>
      </c>
      <c r="E16" s="93">
        <v>0</v>
      </c>
      <c r="F16" s="92">
        <f>G16</f>
        <v>17000</v>
      </c>
      <c r="G16" s="92">
        <f>H16+I16+J16+K16+L16+M16+N16</f>
        <v>17000</v>
      </c>
      <c r="H16" s="92">
        <v>0</v>
      </c>
      <c r="I16" s="92">
        <v>0</v>
      </c>
      <c r="J16" s="92">
        <v>17000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3">
        <v>0</v>
      </c>
      <c r="Q16" s="92"/>
      <c r="R16" s="93">
        <v>0</v>
      </c>
      <c r="S16" s="93">
        <v>0</v>
      </c>
    </row>
    <row r="17" spans="1:19" ht="55.5" customHeight="1">
      <c r="A17" s="171" t="s">
        <v>223</v>
      </c>
      <c r="B17" s="171"/>
      <c r="C17" s="171"/>
      <c r="D17" s="89"/>
      <c r="E17" s="90">
        <f>SUM(E18:E24)</f>
        <v>2078875</v>
      </c>
      <c r="F17" s="90">
        <f aca="true" t="shared" si="1" ref="F17:S17">SUM(F18:F24)</f>
        <v>6809808</v>
      </c>
      <c r="G17" s="90">
        <f t="shared" si="1"/>
        <v>6073415</v>
      </c>
      <c r="H17" s="90">
        <f t="shared" si="1"/>
        <v>0</v>
      </c>
      <c r="I17" s="90">
        <f t="shared" si="1"/>
        <v>6073415</v>
      </c>
      <c r="J17" s="90">
        <f t="shared" si="1"/>
        <v>0</v>
      </c>
      <c r="K17" s="90">
        <f t="shared" si="1"/>
        <v>0</v>
      </c>
      <c r="L17" s="90">
        <f t="shared" si="1"/>
        <v>0</v>
      </c>
      <c r="M17" s="90">
        <f t="shared" si="1"/>
        <v>0</v>
      </c>
      <c r="N17" s="90">
        <f t="shared" si="1"/>
        <v>0</v>
      </c>
      <c r="O17" s="90">
        <f t="shared" si="1"/>
        <v>982987</v>
      </c>
      <c r="P17" s="90">
        <f t="shared" si="1"/>
        <v>982987</v>
      </c>
      <c r="Q17" s="90">
        <f t="shared" si="1"/>
        <v>0</v>
      </c>
      <c r="R17" s="90">
        <f t="shared" si="1"/>
        <v>0</v>
      </c>
      <c r="S17" s="90">
        <f t="shared" si="1"/>
        <v>0</v>
      </c>
    </row>
    <row r="18" spans="1:19" ht="60.75" customHeight="1">
      <c r="A18" s="91" t="s">
        <v>224</v>
      </c>
      <c r="B18" s="77">
        <v>600</v>
      </c>
      <c r="C18" s="77">
        <v>60014</v>
      </c>
      <c r="D18" s="76" t="s">
        <v>135</v>
      </c>
      <c r="E18" s="92">
        <v>482986</v>
      </c>
      <c r="F18" s="92">
        <f>O18</f>
        <v>982987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f>P18</f>
        <v>982987</v>
      </c>
      <c r="P18" s="92">
        <v>982987</v>
      </c>
      <c r="Q18" s="92">
        <v>0</v>
      </c>
      <c r="R18" s="92">
        <v>0</v>
      </c>
      <c r="S18" s="92">
        <v>0</v>
      </c>
    </row>
    <row r="19" spans="1:19" ht="80.25" customHeight="1">
      <c r="A19" s="91" t="s">
        <v>225</v>
      </c>
      <c r="B19" s="77">
        <v>600</v>
      </c>
      <c r="C19" s="77">
        <v>60014</v>
      </c>
      <c r="D19" s="76" t="s">
        <v>226</v>
      </c>
      <c r="E19" s="92">
        <v>61542</v>
      </c>
      <c r="F19" s="92">
        <f>O19</f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f>P19</f>
        <v>0</v>
      </c>
      <c r="P19" s="92">
        <v>0</v>
      </c>
      <c r="Q19" s="92">
        <v>0</v>
      </c>
      <c r="R19" s="92">
        <v>0</v>
      </c>
      <c r="S19" s="92">
        <v>0</v>
      </c>
    </row>
    <row r="20" spans="1:19" ht="52.5" customHeight="1">
      <c r="A20" s="91" t="s">
        <v>227</v>
      </c>
      <c r="B20" s="77">
        <v>600</v>
      </c>
      <c r="C20" s="77">
        <v>60014</v>
      </c>
      <c r="D20" s="76" t="s">
        <v>135</v>
      </c>
      <c r="E20" s="92">
        <v>529925</v>
      </c>
      <c r="F20" s="92">
        <v>2120000</v>
      </c>
      <c r="G20" s="92">
        <v>2120000</v>
      </c>
      <c r="H20" s="92">
        <v>0</v>
      </c>
      <c r="I20" s="92">
        <v>2120000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</row>
    <row r="21" spans="1:19" ht="47.25" customHeight="1">
      <c r="A21" s="91" t="s">
        <v>228</v>
      </c>
      <c r="B21" s="77">
        <v>600</v>
      </c>
      <c r="C21" s="77">
        <v>60014</v>
      </c>
      <c r="D21" s="76" t="s">
        <v>135</v>
      </c>
      <c r="E21" s="92">
        <v>413301</v>
      </c>
      <c r="F21" s="92">
        <v>1762314</v>
      </c>
      <c r="G21" s="92">
        <v>1762314</v>
      </c>
      <c r="H21" s="92">
        <v>0</v>
      </c>
      <c r="I21" s="92">
        <v>1762314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</row>
    <row r="22" spans="1:19" ht="46.5" customHeight="1">
      <c r="A22" s="91" t="s">
        <v>244</v>
      </c>
      <c r="B22" s="94">
        <v>600</v>
      </c>
      <c r="C22" s="94">
        <v>60014</v>
      </c>
      <c r="D22" s="76" t="s">
        <v>135</v>
      </c>
      <c r="E22" s="92">
        <v>246594</v>
      </c>
      <c r="F22" s="92">
        <v>0</v>
      </c>
      <c r="G22" s="92">
        <f>SUM(H22:I22)</f>
        <v>246594</v>
      </c>
      <c r="H22" s="92">
        <v>0</v>
      </c>
      <c r="I22" s="92">
        <v>246594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</row>
    <row r="23" spans="1:19" ht="57.75" customHeight="1">
      <c r="A23" s="55" t="s">
        <v>229</v>
      </c>
      <c r="B23" s="83">
        <v>600</v>
      </c>
      <c r="C23" s="83">
        <v>60078</v>
      </c>
      <c r="D23" s="95" t="s">
        <v>135</v>
      </c>
      <c r="E23" s="96">
        <v>251529</v>
      </c>
      <c r="F23" s="96">
        <v>1944507</v>
      </c>
      <c r="G23" s="96">
        <v>1944507</v>
      </c>
      <c r="H23" s="96">
        <v>0</v>
      </c>
      <c r="I23" s="96">
        <v>1944507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</row>
    <row r="24" spans="1:19" ht="46.5" customHeight="1">
      <c r="A24" s="91" t="s">
        <v>230</v>
      </c>
      <c r="B24" s="94">
        <v>600</v>
      </c>
      <c r="C24" s="94">
        <v>60078</v>
      </c>
      <c r="D24" s="76" t="s">
        <v>135</v>
      </c>
      <c r="E24" s="92">
        <v>92998</v>
      </c>
      <c r="F24" s="92">
        <v>0</v>
      </c>
      <c r="G24" s="92"/>
      <c r="H24" s="92">
        <v>0</v>
      </c>
      <c r="I24" s="92"/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</row>
    <row r="25" spans="1:19" ht="16.5" customHeight="1">
      <c r="A25" s="159" t="s">
        <v>41</v>
      </c>
      <c r="B25" s="159"/>
      <c r="C25" s="159"/>
      <c r="D25" s="97"/>
      <c r="E25" s="90">
        <f>SUM(E11+E17)</f>
        <v>2836275</v>
      </c>
      <c r="F25" s="90">
        <f aca="true" t="shared" si="2" ref="F25:S25">SUM(F11+F17)</f>
        <v>7174728</v>
      </c>
      <c r="G25" s="90">
        <f t="shared" si="2"/>
        <v>6438335</v>
      </c>
      <c r="H25" s="90">
        <f t="shared" si="2"/>
        <v>7000</v>
      </c>
      <c r="I25" s="90">
        <f t="shared" si="2"/>
        <v>6074815</v>
      </c>
      <c r="J25" s="90">
        <f t="shared" si="2"/>
        <v>356520</v>
      </c>
      <c r="K25" s="90">
        <f t="shared" si="2"/>
        <v>0</v>
      </c>
      <c r="L25" s="90">
        <f t="shared" si="2"/>
        <v>0</v>
      </c>
      <c r="M25" s="90">
        <f t="shared" si="2"/>
        <v>0</v>
      </c>
      <c r="N25" s="90">
        <f t="shared" si="2"/>
        <v>0</v>
      </c>
      <c r="O25" s="90">
        <f t="shared" si="2"/>
        <v>982987</v>
      </c>
      <c r="P25" s="90">
        <f t="shared" si="2"/>
        <v>982987</v>
      </c>
      <c r="Q25" s="90">
        <f t="shared" si="2"/>
        <v>0</v>
      </c>
      <c r="R25" s="90">
        <f t="shared" si="2"/>
        <v>0</v>
      </c>
      <c r="S25" s="90">
        <f t="shared" si="2"/>
        <v>0</v>
      </c>
    </row>
    <row r="27" ht="12.75">
      <c r="E27" s="34"/>
    </row>
    <row r="29" spans="5:9" ht="12.75">
      <c r="E29" s="34"/>
      <c r="F29" s="34"/>
      <c r="G29" s="34"/>
      <c r="H29" s="34"/>
      <c r="I29" s="34"/>
    </row>
  </sheetData>
  <sheetProtection/>
  <mergeCells count="25">
    <mergeCell ref="F6:F9"/>
    <mergeCell ref="A17:C17"/>
    <mergeCell ref="M8:M9"/>
    <mergeCell ref="N8:N9"/>
    <mergeCell ref="P8:P9"/>
    <mergeCell ref="Q1:S1"/>
    <mergeCell ref="R8:R9"/>
    <mergeCell ref="A3:S4"/>
    <mergeCell ref="A6:A9"/>
    <mergeCell ref="B6:B9"/>
    <mergeCell ref="C6:C9"/>
    <mergeCell ref="D6:D9"/>
    <mergeCell ref="E6:E9"/>
    <mergeCell ref="G6:S6"/>
    <mergeCell ref="G7:G9"/>
    <mergeCell ref="A25:C25"/>
    <mergeCell ref="O7:O9"/>
    <mergeCell ref="P7:S7"/>
    <mergeCell ref="H8:I8"/>
    <mergeCell ref="J8:J9"/>
    <mergeCell ref="K8:K9"/>
    <mergeCell ref="L8:L9"/>
    <mergeCell ref="H7:N7"/>
    <mergeCell ref="S8:S9"/>
    <mergeCell ref="A11:C11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5"/>
  <sheetViews>
    <sheetView tabSelected="1" workbookViewId="0" topLeftCell="A1">
      <selection activeCell="I13" sqref="I13"/>
    </sheetView>
  </sheetViews>
  <sheetFormatPr defaultColWidth="9.33203125" defaultRowHeight="12.75"/>
  <cols>
    <col min="1" max="2" width="9.33203125" style="19" customWidth="1"/>
    <col min="3" max="3" width="13.16015625" style="19" customWidth="1"/>
    <col min="4" max="4" width="23.16015625" style="19" customWidth="1"/>
    <col min="5" max="5" width="22.16015625" style="19" customWidth="1"/>
    <col min="6" max="6" width="18.5" style="19" customWidth="1"/>
    <col min="7" max="16384" width="9.33203125" style="19" customWidth="1"/>
  </cols>
  <sheetData>
    <row r="1" spans="6:8" ht="35.25" customHeight="1">
      <c r="F1" s="132" t="s">
        <v>250</v>
      </c>
      <c r="G1" s="132"/>
      <c r="H1" s="132"/>
    </row>
    <row r="4" spans="1:6" ht="18">
      <c r="A4" s="156" t="s">
        <v>236</v>
      </c>
      <c r="B4" s="156"/>
      <c r="C4" s="156"/>
      <c r="D4" s="156"/>
      <c r="E4" s="156"/>
      <c r="F4" s="156"/>
    </row>
    <row r="5" spans="1:6" ht="12.75">
      <c r="A5" s="99"/>
      <c r="B5" s="99"/>
      <c r="C5" s="99"/>
      <c r="D5" s="100"/>
      <c r="E5" s="100"/>
      <c r="F5" s="101" t="s">
        <v>0</v>
      </c>
    </row>
    <row r="6" spans="1:6" ht="51" customHeight="1">
      <c r="A6" s="102" t="s">
        <v>51</v>
      </c>
      <c r="B6" s="102" t="s">
        <v>1</v>
      </c>
      <c r="C6" s="102" t="s">
        <v>2</v>
      </c>
      <c r="D6" s="103" t="s">
        <v>231</v>
      </c>
      <c r="E6" s="102" t="s">
        <v>232</v>
      </c>
      <c r="F6" s="103" t="s">
        <v>233</v>
      </c>
    </row>
    <row r="7" spans="1:6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</row>
    <row r="8" spans="1:6" ht="15.75" customHeight="1">
      <c r="A8" s="173" t="s">
        <v>234</v>
      </c>
      <c r="B8" s="174"/>
      <c r="C8" s="174"/>
      <c r="D8" s="174"/>
      <c r="E8" s="175"/>
      <c r="F8" s="98">
        <f>SUM(F9:F10)</f>
        <v>137520</v>
      </c>
    </row>
    <row r="9" spans="1:6" ht="57" customHeight="1">
      <c r="A9" s="35" t="s">
        <v>48</v>
      </c>
      <c r="B9" s="35">
        <v>853</v>
      </c>
      <c r="C9" s="35">
        <v>85311</v>
      </c>
      <c r="D9" s="36" t="s">
        <v>237</v>
      </c>
      <c r="E9" s="36" t="s">
        <v>158</v>
      </c>
      <c r="F9" s="37">
        <v>19728</v>
      </c>
    </row>
    <row r="10" spans="1:6" ht="56.25" customHeight="1">
      <c r="A10" s="38" t="s">
        <v>47</v>
      </c>
      <c r="B10" s="38">
        <v>853</v>
      </c>
      <c r="C10" s="38">
        <v>85311</v>
      </c>
      <c r="D10" s="39" t="s">
        <v>238</v>
      </c>
      <c r="E10" s="36" t="s">
        <v>158</v>
      </c>
      <c r="F10" s="37">
        <v>117792</v>
      </c>
    </row>
    <row r="11" spans="1:6" ht="12.75">
      <c r="A11" s="173" t="s">
        <v>235</v>
      </c>
      <c r="B11" s="174"/>
      <c r="C11" s="174"/>
      <c r="D11" s="174"/>
      <c r="E11" s="175"/>
      <c r="F11" s="98">
        <f>SUM(F12:F14)</f>
        <v>1431000</v>
      </c>
    </row>
    <row r="12" spans="1:6" ht="34.5" customHeight="1">
      <c r="A12" s="40" t="s">
        <v>48</v>
      </c>
      <c r="B12" s="40">
        <v>754</v>
      </c>
      <c r="C12" s="40">
        <v>75495</v>
      </c>
      <c r="D12" s="41" t="s">
        <v>239</v>
      </c>
      <c r="E12" s="36" t="s">
        <v>240</v>
      </c>
      <c r="F12" s="37">
        <v>5000</v>
      </c>
    </row>
    <row r="13" spans="1:6" ht="30.75" customHeight="1">
      <c r="A13" s="35" t="s">
        <v>47</v>
      </c>
      <c r="B13" s="35">
        <v>801</v>
      </c>
      <c r="C13" s="35">
        <v>80120</v>
      </c>
      <c r="D13" s="36" t="s">
        <v>241</v>
      </c>
      <c r="E13" s="36" t="s">
        <v>242</v>
      </c>
      <c r="F13" s="37">
        <v>210000</v>
      </c>
    </row>
    <row r="14" spans="1:6" ht="31.5" customHeight="1">
      <c r="A14" s="35" t="s">
        <v>46</v>
      </c>
      <c r="B14" s="35">
        <v>801</v>
      </c>
      <c r="C14" s="35">
        <v>80130</v>
      </c>
      <c r="D14" s="36" t="s">
        <v>241</v>
      </c>
      <c r="E14" s="36" t="s">
        <v>242</v>
      </c>
      <c r="F14" s="37">
        <v>1216000</v>
      </c>
    </row>
    <row r="15" spans="1:6" ht="12.75">
      <c r="A15" s="176" t="s">
        <v>41</v>
      </c>
      <c r="B15" s="177"/>
      <c r="C15" s="177"/>
      <c r="D15" s="178"/>
      <c r="E15" s="104"/>
      <c r="F15" s="105">
        <f>F8+F11</f>
        <v>1568520</v>
      </c>
    </row>
  </sheetData>
  <sheetProtection/>
  <mergeCells count="5">
    <mergeCell ref="A4:F4"/>
    <mergeCell ref="A8:E8"/>
    <mergeCell ref="A11:E11"/>
    <mergeCell ref="A15:D15"/>
    <mergeCell ref="F1:H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Kostępska</dc:creator>
  <cp:keywords/>
  <dc:description/>
  <cp:lastModifiedBy>Monika Kostępska</cp:lastModifiedBy>
  <cp:lastPrinted>2014-06-04T06:09:25Z</cp:lastPrinted>
  <dcterms:created xsi:type="dcterms:W3CDTF">2014-06-03T09:30:20Z</dcterms:created>
  <dcterms:modified xsi:type="dcterms:W3CDTF">2014-06-13T12:28:12Z</dcterms:modified>
  <cp:category/>
  <cp:version/>
  <cp:contentType/>
  <cp:contentStatus/>
</cp:coreProperties>
</file>