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2">'3'!$A$1:$M$53</definedName>
  </definedNames>
  <calcPr fullCalcOnLoad="1"/>
</workbook>
</file>

<file path=xl/sharedStrings.xml><?xml version="1.0" encoding="utf-8"?>
<sst xmlns="http://schemas.openxmlformats.org/spreadsheetml/2006/main" count="644" uniqueCount="280">
  <si>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</si>
  <si>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</si>
  <si>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</si>
  <si>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</si>
  <si>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</si>
  <si>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</si>
  <si>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</si>
  <si>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</si>
  <si>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</si>
  <si>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</si>
  <si>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</si>
  <si>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</si>
  <si>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 xml:space="preserve">w tym z tytułu dotacji i środków na finansowanie wydatków na realizację zadań finansowanych z udziałem środków, o których mowa w art. 5 ust. 1 pkt 2 i 3 
</t>
  </si>
  <si>
    <t>01005</t>
  </si>
  <si>
    <t>0,00</t>
  </si>
  <si>
    <t>700</t>
  </si>
  <si>
    <t>Gospodarka mieszkaniowa</t>
  </si>
  <si>
    <t>Gospodarka gruntami i nieruchomościami</t>
  </si>
  <si>
    <t>756</t>
  </si>
  <si>
    <t>Dochody od osób prawnych, od osób fizycznych i od innych jednostek nieposiadających osobowości prawnej oraz wydatki związane z ich poborem</t>
  </si>
  <si>
    <t>Pomoc społeczna</t>
  </si>
  <si>
    <t>Edukacyjna opieka wychowawcza</t>
  </si>
  <si>
    <t>Specjalne ośrodki szkolno-wychowawcze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</si>
  <si>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</si>
  <si>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</si>
  <si>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</si>
  <si>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</si>
  <si>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</si>
  <si>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</si>
  <si>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</si>
  <si>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</si>
  <si>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</si>
  <si>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</si>
  <si>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</si>
  <si>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</si>
  <si>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</si>
  <si>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</si>
  <si>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</si>
  <si>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</si>
  <si>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</si>
  <si>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</si>
  <si>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</si>
  <si>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</si>
  <si>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</si>
  <si>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</si>
  <si>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</si>
  <si>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</si>
  <si>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</si>
  <si>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</si>
  <si>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</si>
  <si>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</si>
  <si>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</si>
  <si>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</si>
  <si>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</si>
  <si>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*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</si>
  <si>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</si>
  <si>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</si>
  <si>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</si>
  <si>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</si>
  <si>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</si>
  <si>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</si>
  <si>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</si>
  <si>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Wartość zadania:</t>
  </si>
  <si>
    <t>Starostwo Powiatowe w Opatowie</t>
  </si>
  <si>
    <t>Regionalny Program Operacyjny Województwa Świętokrzyskiego na lata 2007-2013</t>
  </si>
  <si>
    <t>Zespół Szkół w Ożarowie</t>
  </si>
  <si>
    <t>poprzez powiatowe centra pomocy rodzinie</t>
  </si>
  <si>
    <t xml:space="preserve">Rozwój i upowszechnianie aktywnej integracji </t>
  </si>
  <si>
    <t xml:space="preserve"> Poddziałanie: 7.1,2 </t>
  </si>
  <si>
    <t xml:space="preserve"> Działanie 7. 1 Rozwój </t>
  </si>
  <si>
    <t>Powiatowe Centrum Pomocy Rodzinie</t>
  </si>
  <si>
    <t>Program: operacyjny Kapitał Ludzki    Priorytet VII Promoc  poprzez  Powiatowe Centrum Pomocy Rodzinie</t>
  </si>
  <si>
    <t>Priorytet 2: "Wsparcie innowacyjności, budowa społeczeństwa informacyjnego oraz wzrost potencjału inwestycyjnego regionu".</t>
  </si>
  <si>
    <t xml:space="preserve">Działanie 2.2: "Budowa infrastruktury społeczeństwa informatycznego"   </t>
  </si>
  <si>
    <t xml:space="preserve">w ramach Regionalnego Programu Operacyjnego Województwa Świętokrzyskiego na lata (2007-2013) </t>
  </si>
  <si>
    <t>2010-2014</t>
  </si>
  <si>
    <t>Priorytet 2: "Wsparcie innowacyjności, budowa społeczeństwa informacyjnego oraz wzrost potencjału inwestycyjnego regionu"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</si>
  <si>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</si>
  <si>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Poddziałanie: Scalanie gruntów</t>
  </si>
  <si>
    <t>Działanie: poprawianie i rozwijanie infrastruktury związanej z dostosowaniem rolnictwa i leśnictwa</t>
  </si>
  <si>
    <t>Priorytet: Poprawa struktury obszarowej gospodarstw rolnych itd..</t>
  </si>
  <si>
    <t xml:space="preserve">Program: Rozwój obszarów wiejskich na lata 2007-2013  </t>
  </si>
  <si>
    <t>kwota</t>
  </si>
  <si>
    <t>źródło</t>
  </si>
  <si>
    <t>Przewidywane nakłady i źródła finansowania</t>
  </si>
  <si>
    <t>Jednostka org. realizująca zadanie lub koordynująca program</t>
  </si>
  <si>
    <t>Okres realizacji zadania</t>
  </si>
  <si>
    <t>Projekt</t>
  </si>
  <si>
    <t>Lp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</si>
  <si>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</si>
  <si>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</si>
  <si>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</si>
  <si>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</si>
  <si>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</si>
  <si>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</si>
  <si>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</si>
  <si>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     
B.
C.
D. </t>
  </si>
  <si>
    <t>Zakup programu komputerowego i komputerów</t>
  </si>
  <si>
    <t>Zakup komputerów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</si>
  <si>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</si>
  <si>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</si>
  <si>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</si>
  <si>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</si>
  <si>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</si>
  <si>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</si>
  <si>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Planowane wydatki</t>
  </si>
  <si>
    <t>Nazwa zadania inwestycyjnego</t>
  </si>
  <si>
    <t>Rozdz.</t>
  </si>
  <si>
    <t>C. Inne źródła - środki krajowe - kapitał ludzki.</t>
  </si>
  <si>
    <t>wydatki majątkowe</t>
  </si>
  <si>
    <t>wydatki bieżące</t>
  </si>
  <si>
    <t>Projekt Nr PL0197 "Termomodernizacja budynków użyteczności publicznej na terenie Powiatu Opatowskiego" - utrzymanie trwałości projektu (2011-2015)</t>
  </si>
  <si>
    <t>D.</t>
  </si>
  <si>
    <t>C.</t>
  </si>
  <si>
    <t>B.</t>
  </si>
  <si>
    <t>A.</t>
  </si>
  <si>
    <t>dotacje i środki pochodzące z innych  źr.*</t>
  </si>
  <si>
    <t>Łączne nakłady finansowe</t>
  </si>
  <si>
    <t>Nazwa przedsięwzięcia</t>
  </si>
  <si>
    <t>Scalanie gruntów wsi Biedrzychów, Dębno, Nowe na obszarze1059 ha (2010-2014)</t>
  </si>
  <si>
    <t>Projekt "e-świętokrzyskie Budowa systemu informacji przestrzennej Województwa Świętokrzyskiego" w ramach Regionalnego Programu Operacyjnego Województwa Swiętokrzyskiego na lata (2010-2014)</t>
  </si>
  <si>
    <t>Zadania inwestycyjne roczne w 2014 r.</t>
  </si>
  <si>
    <t>rok budżetowy 2014 (7+8+9+10)</t>
  </si>
  <si>
    <t>Limity wydatków na wieloletnie przedsięwzięcia planowane do poniesienia w 2014 roku</t>
  </si>
  <si>
    <t>rok budżetowy 2014 (8+9+10+11)</t>
  </si>
  <si>
    <t>Projekt "e-świętokrzyskie Rozbudowa Infrastruktury Informatycznej JST" w ramach Regionalnego Programu Operacyjnego na lata (2010-2014)</t>
  </si>
  <si>
    <t>Zakup koparko - ładowarki w formie leasingu (2013-2017)</t>
  </si>
  <si>
    <t>Ochrona zdrowia                            Szwajcarsko - Polski Program Współpracy w ramach Projektu nr KIK/57 ,,Podniesienie jakości usług świadczonych w jednostkach Organizacyjnych Pomocy Społecznej w celu wzmocnienia podmiotowości i aktywności życiowej podopiecznych'' (2012 - 2015)</t>
  </si>
  <si>
    <t>Przebudowa obiektu mostowego nr 30000604 w km 8+630 wraz z dojazdami w ciągu drogi powiatowej nr 0726T Bodzechów - Opatów odc. dł. 6,480 km</t>
  </si>
  <si>
    <t>Zarząd Dróg powiatowych w Opatowie</t>
  </si>
  <si>
    <t>Projekt "Przebudowa dróg powiatowych - ulic Mickiewicza, Sempołowskiej w m. Opatów o łącznej długości 1 866,2 km, ulic M. Kopernika i Szerokiej w m. Opatów o łącznej długości ok. 1,0 km oraz ulic Partyzantów i Słowackiego" (2008-2014)</t>
  </si>
  <si>
    <t>Dom Pomocy Społecznej w Zochcinku</t>
  </si>
  <si>
    <t xml:space="preserve">A.      
B. 
C.
D. </t>
  </si>
  <si>
    <t>Zakup zmywarki i patelni elektrycznej</t>
  </si>
  <si>
    <t xml:space="preserve">A.     
B. 
C.
D. </t>
  </si>
  <si>
    <t xml:space="preserve">A.   1 750 000
B.
C. 
D. </t>
  </si>
  <si>
    <t>Wydatki w roku budżetowym 2014</t>
  </si>
  <si>
    <t>2008-2014</t>
  </si>
  <si>
    <t>Zarzad Dróg Powiatowych</t>
  </si>
  <si>
    <t>Obszar priorytetowy 4 Rozwój społeczny i zasobów ludzkich</t>
  </si>
  <si>
    <t>Wyposażenie sali komputerowej</t>
  </si>
  <si>
    <t xml:space="preserve">Zespół Szkół Nr 1 w Opatowie </t>
  </si>
  <si>
    <t>Specjalny Ośrodek Szkolno - Wychowawczy w Sulejowie</t>
  </si>
  <si>
    <t>Wydatki na programy i projekty realizowane ze środków pochodzących z budżetu Unii Europejskiej oraz innych źródeł zagranicznych, niepodlegających zwrotowi na 2014 rok</t>
  </si>
  <si>
    <t>Projekt: Scalanie gruntów wsi Biedrzychów, Dębno, Nowe na obszarze 1059 ha</t>
  </si>
  <si>
    <t xml:space="preserve">Program: Projekt  "e-świętokrzyskie Budowa Systemu Infrastruktury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</si>
  <si>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2009-2014</t>
  </si>
  <si>
    <t>2013-2015</t>
  </si>
  <si>
    <t xml:space="preserve"> Projekt: "'Bezpośrednie wspracie szkół i przedszkoli poprzez wdrażanie zmodernizowanego systemu doskonalenia nauczycieli w powiecie opatowskim"</t>
  </si>
  <si>
    <t>Działanie 3.5 Kompleksowe wspomaganie rozwoju szkół</t>
  </si>
  <si>
    <t>Program Operacyjny Kapitał Ludzki na lata 2007-2013 Priorytet III ,,Wysoka jakość systemu oświaty''</t>
  </si>
  <si>
    <t xml:space="preserve">Oś priorytetowa: 3. Podniesienie jakości systemu komunikacyjnego regionu do Działania 3.2 Rozwój systemów lokalnej infrastruktury komunikacyjnej </t>
  </si>
  <si>
    <t>Projekt: "Przebudowa dróg powiatowych -ulic Mickiewicza, Sempołowskiej w m Opatów o łącznej długości 1866,2 km oraz ulic M. Kopernika,  Szerokiej, Partyzantów, Słowackiego  w m. Opatów o łącznej długości ok. 1,0 km "</t>
  </si>
  <si>
    <t>Obszar tematyczny: Ochrona zdrowia</t>
  </si>
  <si>
    <t>2012-2015</t>
  </si>
  <si>
    <t>Cel 2 Poprawa usług podstawowej opieki zdrowotnej i usług opieki społecznej na peryferyjnych i zmarginalizowanych terenach obszarów objętych koncentracją geograficzną z preferencją dla wielosektorowego podejścia programowego Szwajcarsko - Polskiego Programu współpracy wdrażanego w ramach Projektu nr KIK/57 Nazwa działania: "Podniesienie jakości usług świadczonych w jednostkach Organizacyjnych Pomocy Społecznej w celu wzmocnienia podmiotowości i aktywności życiowej podopiecznych'' Tytuł projektu "Wzrost jakości usług w Domu Pomocy Społecznej w Zochcinku poprzez wprowadzenie nowych form terapii wraz z utworzeniem nowych lokali aktywizujących i zakupem wyposażenia oraz podniesieniem kwalifikacji kadry merytorycznej i medycznej "</t>
  </si>
  <si>
    <t xml:space="preserve">A.      
B.
C. 120 445
D. </t>
  </si>
  <si>
    <t xml:space="preserve">Program Operacyjny Kapitał Ludzki (2007-2013). Projekt "Bezpośrednie wsparcie rozwoju szkół i przedszkoli poprzez wdrożenie zmodernizowanego systemu doskonalenia nauczycieli w powiecie opatowskim" (2013-2015) </t>
  </si>
  <si>
    <t>Promocja integracji Społecznej Droga do Sukcesu (2009-2014)</t>
  </si>
  <si>
    <t>(* kol 2 do wykorzystania fakultatywnego)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</si>
  <si>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</si>
  <si>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</si>
  <si>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</si>
  <si>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</si>
  <si>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</si>
  <si>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</si>
  <si>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</si>
  <si>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</si>
  <si>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</si>
  <si>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</si>
  <si>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</si>
  <si>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11.</t>
  </si>
  <si>
    <t>10.</t>
  </si>
  <si>
    <t>Montaż windy w budynku WTZ w Opatowie</t>
  </si>
  <si>
    <t>Dom Pomocy Społecznej w Sobowie</t>
  </si>
  <si>
    <t xml:space="preserve">Wykonanie dokumentacji na rozbudowę DPS w Sobowie Filia w Suchodółce </t>
  </si>
  <si>
    <t>Termomodernizacja budynku użyteczności publicznej na terenie powiatu opatowskiego przy ul. Sienkiewicza 17 w Opatowie</t>
  </si>
  <si>
    <t xml:space="preserve">Wykonanie dokumentacji na rozszerzenie projektu pn. "Termomodernizacja trzech budynków użyteczności publicznej na terenie Powiatu Opatowskiego" o budynek DPS Sobów Filia w Suchodółce </t>
  </si>
  <si>
    <t>Montaż windy w budynku DPS w Sobowie Filia w Suchodółce</t>
  </si>
  <si>
    <t>Zakup schodołazu dla osób niepełnosprawnych</t>
  </si>
  <si>
    <t>12.</t>
  </si>
  <si>
    <t>Zakup samochodów używanych z Agencji Mienia Wojskowego oraz dwóch sztuk nowych kosiarek bijakowych do bieżącego utrzymania dróg powiatowych</t>
  </si>
  <si>
    <t xml:space="preserve">A.  
B.
C. 
D. </t>
  </si>
  <si>
    <t>A. 2 420 000,00</t>
  </si>
  <si>
    <t>Powiatowe Centrum Pomocy Rodzinie w Opatowie</t>
  </si>
  <si>
    <t>Projekt systemowy: "Schematom STOP! Wspólne działania instytucji pomocy społecznej i instytucji rynku pracy - pilotaż"</t>
  </si>
  <si>
    <t>Program Operacyjny Kapitał Ludzki   Priorytet I. Zatrudnienie i integracja społeczna</t>
  </si>
  <si>
    <t xml:space="preserve">Działanie 1.2 - Wsparcie systemowe instytucji pomocy i integracji społecznej </t>
  </si>
  <si>
    <t>Program kulturalno - edukacyjny "Tradycyjnie Nowocześni"</t>
  </si>
  <si>
    <t>Działanie 413 Wdrażanie lokalnych strategii rozwoju dla małych projektów, tj. operacji, które nie odpowiadają warunkom przyznania pomocy w ramach działań Osi 3, ale przyczyniają się do osiągnięcia celów tej osi</t>
  </si>
  <si>
    <t xml:space="preserve">Program Rozwoju Obszarów Wiejskich na lata 2007-2013  </t>
  </si>
  <si>
    <t>Program Operacyjny Kapitał Ludzki na lata 2007 - 2013</t>
  </si>
  <si>
    <t>Priorytet VII Promocja integracji społecznej</t>
  </si>
  <si>
    <t>Działanie 7.1 Rozwój i upowszechnienie aktywnej integracji</t>
  </si>
  <si>
    <t>Działanie 7.1.2 Rozwój i upowszechnianie aktywnej integracji przez powiatowe centra pomocy rodzinie</t>
  </si>
  <si>
    <t>Program ,,Droga do sukcesu''</t>
  </si>
  <si>
    <t>Projekt ,,Termomodernizacja i rozbudowa budynków użyteczności publicznej na terenie Powiatu Opatowskiego – rozszerzenie projektu o budynek DPS w Sobowie Filia w Suchodółce’’ (2011-2014)</t>
  </si>
  <si>
    <t>Oś priorytetowa: 4. Rozwój infrastruktury ochrony środowiska i energetycznej do Działania 4.2 Rozwój systemów lokalnej  infrastruktury ochrony środowiska i energetycznej</t>
  </si>
  <si>
    <t xml:space="preserve">Projekt ,,Termomodernizacja i rozbudowa budynków użyteczności publicznej na terenie Powiatu Opatowskiego – rozszerzenie projektu o budynek DPS w Sobowie Filia w Suchodółce’’ </t>
  </si>
  <si>
    <t>2011-2014</t>
  </si>
  <si>
    <t xml:space="preserve">Różnica w wydatkach majątkowych na programy ze środków z UE oraz innych źródeł zagranicznych w kwocie 3.585.754 zł wynika z działu 010 rozdział 01005, gdzie występuje paragraf 6050 w kwocie 1.333.000 zł, z działu 700 rozdział 70005, gdzie występuje paragraf 6050 w kwocie 1.605.134 zł, z działu 852 rozdział 85202, gdzie występuje paragraf 6050 w kwocie 356.699 zł oraz działu 852 rozdział 85202, gdzie występuje paragraf 6060 w kwocie 290.921 zł, które w załączniku Nr 2 nie zostały zaliczone do wydatków na programy finansowane z udziałem środków, o których mowa w art. 5 ust. 1 pkt 2 i 3. </t>
  </si>
  <si>
    <t>6 619 351,00</t>
  </si>
  <si>
    <t>852</t>
  </si>
  <si>
    <t>12 349 095,00</t>
  </si>
  <si>
    <t>974 524,00</t>
  </si>
  <si>
    <t>0960</t>
  </si>
  <si>
    <t>Otrzymane spadki, zapisy i darowizny w postaci pieniężnej</t>
  </si>
  <si>
    <t>100 000,00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</si>
  <si>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</si>
  <si>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</si>
  <si>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85295</t>
  </si>
  <si>
    <t>Pozostała działalność</t>
  </si>
  <si>
    <t>742 055,00</t>
  </si>
  <si>
    <t>704 739,00</t>
  </si>
  <si>
    <t>2009</t>
  </si>
  <si>
    <t>37 316,00</t>
  </si>
  <si>
    <t>Pozostałe zadania w zakresie polityki społecznej</t>
  </si>
  <si>
    <t>854</t>
  </si>
  <si>
    <t>8 875,00</t>
  </si>
  <si>
    <t>64 875,00</t>
  </si>
  <si>
    <t>85403</t>
  </si>
  <si>
    <t>67 830 000,00</t>
  </si>
  <si>
    <t>2 527 362,00</t>
  </si>
  <si>
    <t>669 967,00</t>
  </si>
  <si>
    <t>70005</t>
  </si>
  <si>
    <t>14 429 591,00</t>
  </si>
  <si>
    <t>11 285 049,00</t>
  </si>
  <si>
    <t>82 259 591,00</t>
  </si>
  <si>
    <t>13 812 411,00</t>
  </si>
  <si>
    <t>Dochody budżetu powiatu na 2014 rok</t>
  </si>
  <si>
    <t>Wydatki budżetu powiatu na 2014 rok</t>
  </si>
  <si>
    <t>13.</t>
  </si>
  <si>
    <t xml:space="preserve"> </t>
  </si>
  <si>
    <t>Zakup sprzętu medycznego</t>
  </si>
  <si>
    <t>1 476 684,00</t>
  </si>
  <si>
    <t>54 000,00</t>
  </si>
  <si>
    <t>1 530 684,00</t>
  </si>
  <si>
    <t>2360</t>
  </si>
  <si>
    <t>Dochody jednostek samorządu terytorialnego związane z realizacją zadań z zakresu administracji rządowej oraz innych zadań zleconych ustawami</t>
  </si>
  <si>
    <t>154 000,00</t>
  </si>
  <si>
    <t>123 730,00</t>
  </si>
  <si>
    <t>6 743 081,00</t>
  </si>
  <si>
    <t>75618</t>
  </si>
  <si>
    <t>Wpływy z innych opłat stanowiących dochody jednostek samorządu terytorialnego na podstawie ustaw</t>
  </si>
  <si>
    <t>1 215 000,00</t>
  </si>
  <si>
    <t>1 338 730,00</t>
  </si>
  <si>
    <t>0420</t>
  </si>
  <si>
    <t>Wpływy z opłaty komunikacyjnej</t>
  </si>
  <si>
    <t>1 200 000,00</t>
  </si>
  <si>
    <t>1 323 730,00</t>
  </si>
  <si>
    <t>20 215,00</t>
  </si>
  <si>
    <t>12 369 310,00</t>
  </si>
  <si>
    <t>994 739,00</t>
  </si>
  <si>
    <t>762 270,00</t>
  </si>
  <si>
    <t>19 201,00</t>
  </si>
  <si>
    <t>723 940,00</t>
  </si>
  <si>
    <t>1 014,00</t>
  </si>
  <si>
    <t>38 330,00</t>
  </si>
  <si>
    <t>5 420,00</t>
  </si>
  <si>
    <t>70 295,00</t>
  </si>
  <si>
    <t>14 295,00</t>
  </si>
  <si>
    <t>203 365,00</t>
  </si>
  <si>
    <t>68 033 365,00</t>
  </si>
  <si>
    <t>2 547 577,00</t>
  </si>
  <si>
    <t>172 574,00</t>
  </si>
  <si>
    <t>842 541,00</t>
  </si>
  <si>
    <t>6269</t>
  </si>
  <si>
    <t>Dotacje otrzymane z państwowych funduszy celowych na finansowanie lub dofinansowanie kosztów realizacji inwestycji i zakupów inwestycyjnych jednostek sektora finansów publicznych</t>
  </si>
  <si>
    <t>14 602 165,00</t>
  </si>
  <si>
    <t>11 457 623,00</t>
  </si>
  <si>
    <t>375 939,00</t>
  </si>
  <si>
    <t>82 635 530,00</t>
  </si>
  <si>
    <t>192 789,00</t>
  </si>
  <si>
    <t>14 005 200,00</t>
  </si>
  <si>
    <t>Ochrona zdrowia</t>
  </si>
  <si>
    <t>Powiatowe urzędy pracy</t>
  </si>
  <si>
    <t>zakup i objęcie akcji i udziałów oraz wniesienie wkładów do spółek prawa handlowego</t>
  </si>
  <si>
    <t>Załącznik Nr 1                                                                                                          do uchwały Rady Powiatu Nr XLII.20.2014                                                                                 z dnia 30 kwietnia 2014 r.</t>
  </si>
  <si>
    <t>Załącznik Nr 2                                                                    do uchwały Rady Powiatu Nr XLII.20.2014                                               z dnia 30 kwietnia 2014 r.</t>
  </si>
  <si>
    <t xml:space="preserve">Załącznik nr 5                                                                                                                do uchwały Rady Powiatu w Opatowie nr XLII.20.2014                                             z dnia 30 kwietnia 2014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</si>
</sst>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Czcionka tekstu podstawowego"/>
      <family val="0"/>
    </font>
    <font>
      <sz val="8"/>
      <name val="Times New Roman CE"/>
      <family val="1"/>
    </font>
    <font>
      <b/>
      <sz val="9"/>
      <name val="Arial CE"/>
      <family val="2"/>
    </font>
    <font>
      <b/>
      <sz val="8"/>
      <name val="Arial CE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9" fillId="32" borderId="0" applyNumberFormat="0" applyBorder="0" applyAlignment="0" applyProtection="0"/>
  </cellStyleXfs>
  <cellXfs count="28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51" applyAlignment="1">
      <alignment vertical="center"/>
      <protection/>
    </xf>
    <xf numFmtId="41" fontId="7" fillId="0" borderId="0" xfId="51" applyNumberFormat="1" applyAlignment="1">
      <alignment vertical="center"/>
      <protection/>
    </xf>
    <xf numFmtId="0" fontId="70" fillId="0" borderId="0" xfId="51" applyFont="1">
      <alignment/>
      <protection/>
    </xf>
    <xf numFmtId="0" fontId="14" fillId="33" borderId="10" xfId="51" applyFont="1" applyFill="1" applyBorder="1" applyAlignment="1">
      <alignment horizontal="center" vertical="center"/>
      <protection/>
    </xf>
    <xf numFmtId="0" fontId="15" fillId="33" borderId="0" xfId="51" applyFont="1" applyFill="1" applyAlignment="1">
      <alignment horizontal="right" vertical="center"/>
      <protection/>
    </xf>
    <xf numFmtId="0" fontId="7" fillId="0" borderId="0" xfId="51" applyFont="1">
      <alignment/>
      <protection/>
    </xf>
    <xf numFmtId="0" fontId="16" fillId="0" borderId="0" xfId="51" applyFont="1" applyAlignment="1">
      <alignment horizontal="right" wrapText="1"/>
      <protection/>
    </xf>
    <xf numFmtId="0" fontId="8" fillId="0" borderId="0" xfId="51" applyNumberFormat="1" applyFont="1" applyFill="1" applyBorder="1" applyAlignment="1" applyProtection="1">
      <alignment horizontal="left"/>
      <protection locked="0"/>
    </xf>
    <xf numFmtId="0" fontId="13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Fill="1" applyBorder="1" applyAlignment="1">
      <alignment horizontal="center" vertical="center" wrapText="1"/>
      <protection/>
    </xf>
    <xf numFmtId="41" fontId="12" fillId="0" borderId="10" xfId="51" applyNumberFormat="1" applyFont="1" applyFill="1" applyBorder="1" applyAlignment="1">
      <alignment vertical="top"/>
      <protection/>
    </xf>
    <xf numFmtId="0" fontId="11" fillId="0" borderId="0" xfId="51" applyFont="1" applyFill="1" applyAlignment="1">
      <alignment/>
      <protection/>
    </xf>
    <xf numFmtId="0" fontId="7" fillId="0" borderId="0" xfId="51" applyFont="1" applyAlignment="1">
      <alignment vertical="center"/>
      <protection/>
    </xf>
    <xf numFmtId="0" fontId="22" fillId="33" borderId="11" xfId="51" applyFont="1" applyFill="1" applyBorder="1" applyAlignment="1">
      <alignment horizontal="center" vertical="center" wrapText="1"/>
      <protection/>
    </xf>
    <xf numFmtId="0" fontId="7" fillId="0" borderId="0" xfId="51" applyFont="1" applyBorder="1" applyAlignment="1">
      <alignment vertical="center" wrapText="1"/>
      <protection/>
    </xf>
    <xf numFmtId="41" fontId="7" fillId="0" borderId="0" xfId="51" applyNumberFormat="1" applyFont="1" applyBorder="1" applyAlignment="1">
      <alignment vertical="center" wrapText="1"/>
      <protection/>
    </xf>
    <xf numFmtId="3" fontId="7" fillId="0" borderId="0" xfId="51" applyNumberFormat="1" applyFont="1" applyBorder="1" applyAlignment="1">
      <alignment vertical="center" wrapText="1"/>
      <protection/>
    </xf>
    <xf numFmtId="43" fontId="8" fillId="0" borderId="10" xfId="51" applyNumberFormat="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15" fillId="0" borderId="0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vertical="center" wrapText="1"/>
      <protection/>
    </xf>
    <xf numFmtId="49" fontId="8" fillId="0" borderId="10" xfId="51" applyNumberFormat="1" applyFont="1" applyBorder="1" applyAlignment="1">
      <alignment vertical="center" wrapText="1"/>
      <protection/>
    </xf>
    <xf numFmtId="0" fontId="20" fillId="0" borderId="0" xfId="51" applyFont="1" applyFill="1" applyAlignment="1">
      <alignment horizontal="right" vertical="top"/>
      <protection/>
    </xf>
    <xf numFmtId="0" fontId="10" fillId="0" borderId="0" xfId="51" applyFont="1" applyBorder="1" applyAlignment="1">
      <alignment vertical="center" wrapText="1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vertical="center" wrapText="1"/>
      <protection/>
    </xf>
    <xf numFmtId="43" fontId="8" fillId="33" borderId="10" xfId="51" applyNumberFormat="1" applyFont="1" applyFill="1" applyBorder="1" applyAlignment="1">
      <alignment horizontal="center" vertical="center" wrapText="1"/>
      <protection/>
    </xf>
    <xf numFmtId="49" fontId="8" fillId="33" borderId="10" xfId="51" applyNumberFormat="1" applyFont="1" applyFill="1" applyBorder="1" applyAlignment="1">
      <alignment vertical="center" wrapText="1"/>
      <protection/>
    </xf>
    <xf numFmtId="0" fontId="8" fillId="33" borderId="10" xfId="51" applyNumberFormat="1" applyFont="1" applyFill="1" applyBorder="1" applyAlignment="1">
      <alignment vertical="center" wrapText="1"/>
      <protection/>
    </xf>
    <xf numFmtId="0" fontId="7" fillId="0" borderId="12" xfId="51" applyFont="1" applyBorder="1" applyAlignment="1">
      <alignment horizontal="center" vertical="center" wrapText="1"/>
      <protection/>
    </xf>
    <xf numFmtId="43" fontId="8" fillId="0" borderId="13" xfId="51" applyNumberFormat="1" applyFont="1" applyBorder="1" applyAlignment="1">
      <alignment horizontal="center" vertical="center" wrapText="1"/>
      <protection/>
    </xf>
    <xf numFmtId="0" fontId="7" fillId="0" borderId="14" xfId="51" applyFont="1" applyBorder="1" applyAlignment="1">
      <alignment horizontal="center" vertical="center" wrapText="1"/>
      <protection/>
    </xf>
    <xf numFmtId="43" fontId="8" fillId="0" borderId="15" xfId="51" applyNumberFormat="1" applyFont="1" applyBorder="1" applyAlignment="1">
      <alignment horizontal="center" vertical="center" wrapText="1"/>
      <protection/>
    </xf>
    <xf numFmtId="0" fontId="7" fillId="0" borderId="16" xfId="51" applyFont="1" applyBorder="1" applyAlignment="1">
      <alignment horizontal="center" vertical="center" wrapText="1"/>
      <protection/>
    </xf>
    <xf numFmtId="43" fontId="8" fillId="0" borderId="17" xfId="51" applyNumberFormat="1" applyFont="1" applyBorder="1" applyAlignment="1">
      <alignment horizontal="center" vertical="center" wrapText="1"/>
      <protection/>
    </xf>
    <xf numFmtId="0" fontId="8" fillId="0" borderId="10" xfId="51" applyNumberFormat="1" applyFont="1" applyBorder="1" applyAlignment="1">
      <alignment vertical="center" wrapText="1"/>
      <protection/>
    </xf>
    <xf numFmtId="0" fontId="15" fillId="33" borderId="10" xfId="51" applyFont="1" applyFill="1" applyBorder="1" applyAlignment="1">
      <alignment horizontal="center" vertical="center"/>
      <protection/>
    </xf>
    <xf numFmtId="0" fontId="15" fillId="33" borderId="10" xfId="51" applyFont="1" applyFill="1" applyBorder="1" applyAlignment="1">
      <alignment vertical="center" wrapText="1"/>
      <protection/>
    </xf>
    <xf numFmtId="41" fontId="15" fillId="33" borderId="10" xfId="51" applyNumberFormat="1" applyFont="1" applyFill="1" applyBorder="1" applyAlignment="1">
      <alignment vertical="center"/>
      <protection/>
    </xf>
    <xf numFmtId="41" fontId="15" fillId="33" borderId="10" xfId="51" applyNumberFormat="1" applyFont="1" applyFill="1" applyBorder="1" applyAlignment="1">
      <alignment vertical="center" wrapText="1"/>
      <protection/>
    </xf>
    <xf numFmtId="41" fontId="15" fillId="33" borderId="10" xfId="51" applyNumberFormat="1" applyFont="1" applyFill="1" applyBorder="1" applyAlignment="1">
      <alignment horizontal="left" vertical="center" wrapText="1"/>
      <protection/>
    </xf>
    <xf numFmtId="0" fontId="15" fillId="0" borderId="10" xfId="51" applyFont="1" applyBorder="1" applyAlignment="1">
      <alignment vertical="center" wrapText="1"/>
      <protection/>
    </xf>
    <xf numFmtId="41" fontId="15" fillId="0" borderId="10" xfId="51" applyNumberFormat="1" applyFont="1" applyBorder="1" applyAlignment="1">
      <alignment vertical="center"/>
      <protection/>
    </xf>
    <xf numFmtId="41" fontId="15" fillId="0" borderId="10" xfId="51" applyNumberFormat="1" applyFont="1" applyBorder="1" applyAlignment="1">
      <alignment vertical="center" wrapText="1"/>
      <protection/>
    </xf>
    <xf numFmtId="41" fontId="23" fillId="0" borderId="10" xfId="51" applyNumberFormat="1" applyFont="1" applyBorder="1" applyAlignment="1">
      <alignment vertical="center"/>
      <protection/>
    </xf>
    <xf numFmtId="41" fontId="23" fillId="0" borderId="10" xfId="51" applyNumberFormat="1" applyFont="1" applyBorder="1" applyAlignment="1">
      <alignment vertical="center" wrapText="1"/>
      <protection/>
    </xf>
    <xf numFmtId="0" fontId="12" fillId="0" borderId="10" xfId="51" applyFont="1" applyFill="1" applyBorder="1" applyAlignment="1">
      <alignment vertical="top" wrapText="1"/>
      <protection/>
    </xf>
    <xf numFmtId="0" fontId="13" fillId="0" borderId="10" xfId="51" applyFont="1" applyFill="1" applyBorder="1" applyAlignment="1">
      <alignment vertical="top"/>
      <protection/>
    </xf>
    <xf numFmtId="41" fontId="13" fillId="0" borderId="10" xfId="51" applyNumberFormat="1" applyFont="1" applyFill="1" applyBorder="1" applyAlignment="1">
      <alignment vertical="top"/>
      <protection/>
    </xf>
    <xf numFmtId="0" fontId="12" fillId="0" borderId="10" xfId="51" applyFont="1" applyFill="1" applyBorder="1" applyAlignment="1" quotePrefix="1">
      <alignment vertical="top"/>
      <protection/>
    </xf>
    <xf numFmtId="0" fontId="12" fillId="0" borderId="10" xfId="51" applyFont="1" applyFill="1" applyBorder="1" applyAlignment="1" quotePrefix="1">
      <alignment vertical="top" wrapText="1"/>
      <protection/>
    </xf>
    <xf numFmtId="0" fontId="12" fillId="0" borderId="10" xfId="51" applyNumberFormat="1" applyFont="1" applyFill="1" applyBorder="1" applyAlignment="1">
      <alignment vertical="top" wrapText="1"/>
      <protection/>
    </xf>
    <xf numFmtId="41" fontId="13" fillId="0" borderId="10" xfId="51" applyNumberFormat="1" applyFont="1" applyFill="1" applyBorder="1" applyAlignment="1">
      <alignment vertical="top" wrapText="1"/>
      <protection/>
    </xf>
    <xf numFmtId="41" fontId="12" fillId="0" borderId="10" xfId="51" applyNumberFormat="1" applyFont="1" applyFill="1" applyBorder="1" applyAlignment="1">
      <alignment vertical="top" wrapText="1"/>
      <protection/>
    </xf>
    <xf numFmtId="0" fontId="12" fillId="0" borderId="10" xfId="51" applyFont="1" applyFill="1" applyBorder="1" applyAlignment="1">
      <alignment horizontal="left" vertical="top" wrapText="1"/>
      <protection/>
    </xf>
    <xf numFmtId="0" fontId="13" fillId="0" borderId="10" xfId="51" applyFont="1" applyFill="1" applyBorder="1" applyAlignment="1">
      <alignment horizontal="center" vertical="top"/>
      <protection/>
    </xf>
    <xf numFmtId="0" fontId="17" fillId="0" borderId="10" xfId="51" applyFont="1" applyFill="1" applyBorder="1" applyAlignment="1">
      <alignment vertical="top"/>
      <protection/>
    </xf>
    <xf numFmtId="0" fontId="12" fillId="0" borderId="10" xfId="51" applyFont="1" applyFill="1" applyBorder="1" applyAlignment="1">
      <alignment horizontal="center" vertical="top"/>
      <protection/>
    </xf>
    <xf numFmtId="0" fontId="12" fillId="0" borderId="10" xfId="51" applyFont="1" applyFill="1" applyBorder="1" applyAlignment="1">
      <alignment wrapText="1"/>
      <protection/>
    </xf>
    <xf numFmtId="0" fontId="13" fillId="0" borderId="10" xfId="51" applyFont="1" applyFill="1" applyBorder="1" applyAlignment="1">
      <alignment/>
      <protection/>
    </xf>
    <xf numFmtId="0" fontId="12" fillId="0" borderId="10" xfId="51" applyFont="1" applyFill="1" applyBorder="1" applyAlignment="1" quotePrefix="1">
      <alignment/>
      <protection/>
    </xf>
    <xf numFmtId="0" fontId="12" fillId="0" borderId="10" xfId="51" applyFont="1" applyFill="1" applyBorder="1" applyAlignment="1" quotePrefix="1">
      <alignment wrapText="1"/>
      <protection/>
    </xf>
    <xf numFmtId="0" fontId="9" fillId="33" borderId="0" xfId="51" applyFont="1" applyFill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5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8" xfId="0" applyNumberForma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1" fontId="1" fillId="34" borderId="0" xfId="0" applyNumberFormat="1" applyFont="1" applyFill="1" applyAlignment="1" applyProtection="1">
      <alignment horizontal="center" vertical="center" wrapText="1" shrinkToFit="1"/>
      <protection locked="0"/>
    </xf>
    <xf numFmtId="0" fontId="1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51" applyFont="1" applyFill="1" applyBorder="1" applyAlignment="1">
      <alignment vertical="center" wrapText="1"/>
      <protection/>
    </xf>
    <xf numFmtId="43" fontId="10" fillId="33" borderId="10" xfId="51" applyNumberFormat="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43" fontId="8" fillId="33" borderId="20" xfId="51" applyNumberFormat="1" applyFont="1" applyFill="1" applyBorder="1" applyAlignment="1">
      <alignment horizontal="center" vertical="center" wrapText="1"/>
      <protection/>
    </xf>
    <xf numFmtId="43" fontId="8" fillId="33" borderId="11" xfId="51" applyNumberFormat="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vertical="top" wrapText="1"/>
      <protection/>
    </xf>
    <xf numFmtId="41" fontId="13" fillId="33" borderId="10" xfId="51" applyNumberFormat="1" applyFont="1" applyFill="1" applyBorder="1" applyAlignment="1">
      <alignment vertical="top" wrapText="1"/>
      <protection/>
    </xf>
    <xf numFmtId="41" fontId="12" fillId="33" borderId="10" xfId="51" applyNumberFormat="1" applyFont="1" applyFill="1" applyBorder="1" applyAlignment="1">
      <alignment vertical="top" wrapText="1"/>
      <protection/>
    </xf>
    <xf numFmtId="0" fontId="13" fillId="33" borderId="10" xfId="51" applyFont="1" applyFill="1" applyBorder="1" applyAlignment="1">
      <alignment vertical="top"/>
      <protection/>
    </xf>
    <xf numFmtId="0" fontId="12" fillId="33" borderId="10" xfId="51" applyFont="1" applyFill="1" applyBorder="1" applyAlignment="1" quotePrefix="1">
      <alignment vertical="top"/>
      <protection/>
    </xf>
    <xf numFmtId="0" fontId="12" fillId="33" borderId="10" xfId="51" applyFont="1" applyFill="1" applyBorder="1" applyAlignment="1" quotePrefix="1">
      <alignment vertical="top" wrapText="1"/>
      <protection/>
    </xf>
    <xf numFmtId="0" fontId="12" fillId="33" borderId="21" xfId="51" applyFont="1" applyFill="1" applyBorder="1" applyAlignment="1">
      <alignment vertical="top" wrapText="1"/>
      <protection/>
    </xf>
    <xf numFmtId="0" fontId="12" fillId="33" borderId="22" xfId="51" applyFont="1" applyFill="1" applyBorder="1" applyAlignment="1">
      <alignment wrapText="1"/>
      <protection/>
    </xf>
    <xf numFmtId="49" fontId="8" fillId="33" borderId="10" xfId="51" applyNumberFormat="1" applyFont="1" applyFill="1" applyBorder="1" applyAlignment="1">
      <alignment horizontal="left" vertical="center" wrapText="1"/>
      <protection/>
    </xf>
    <xf numFmtId="0" fontId="5" fillId="35" borderId="18" xfId="0" applyFont="1" applyFill="1" applyBorder="1" applyAlignment="1" applyProtection="1">
      <alignment horizontal="left" vertical="center" wrapText="1" shrinkToFit="1"/>
      <protection locked="0"/>
    </xf>
    <xf numFmtId="4" fontId="5" fillId="35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23" xfId="0" applyFont="1" applyFill="1" applyBorder="1" applyAlignment="1" applyProtection="1">
      <alignment horizontal="left" vertical="center" wrapText="1" shrinkToFit="1"/>
      <protection locked="0"/>
    </xf>
    <xf numFmtId="4" fontId="5" fillId="35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30" fillId="34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4" fillId="35" borderId="18" xfId="0" applyFont="1" applyFill="1" applyBorder="1" applyAlignment="1" applyProtection="1">
      <alignment horizontal="center" vertical="center" wrapText="1" shrinkToFit="1"/>
      <protection locked="0"/>
    </xf>
    <xf numFmtId="41" fontId="17" fillId="33" borderId="10" xfId="51" applyNumberFormat="1" applyFont="1" applyFill="1" applyBorder="1" applyAlignment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5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25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0" xfId="0" applyNumberFormat="1" applyFont="1" applyFill="1" applyAlignment="1" applyProtection="1">
      <alignment horizontal="center" vertical="center" wrapText="1"/>
      <protection locked="0"/>
    </xf>
    <xf numFmtId="49" fontId="24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24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8" xfId="0" applyNumberFormat="1" applyFill="1" applyBorder="1" applyAlignment="1" applyProtection="1">
      <alignment horizontal="center" vertical="center" wrapText="1"/>
      <protection locked="0"/>
    </xf>
    <xf numFmtId="0" fontId="28" fillId="0" borderId="0" xfId="50" applyNumberFormat="1" applyFont="1" applyFill="1" applyBorder="1" applyAlignment="1" applyProtection="1">
      <alignment horizontal="right" wrapText="1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25" fillId="34" borderId="18" xfId="0" applyFont="1" applyFill="1" applyBorder="1" applyAlignment="1" applyProtection="1">
      <alignment horizontal="center" vertical="center" wrapText="1" shrinkToFit="1"/>
      <protection locked="0"/>
    </xf>
    <xf numFmtId="4" fontId="30" fillId="34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5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24" fillId="35" borderId="23" xfId="0" applyFont="1" applyFill="1" applyBorder="1" applyAlignment="1" applyProtection="1">
      <alignment horizontal="center" vertical="center" wrapText="1" shrinkToFit="1"/>
      <protection locked="0"/>
    </xf>
    <xf numFmtId="0" fontId="24" fillId="35" borderId="23" xfId="0" applyFont="1" applyFill="1" applyBorder="1" applyAlignment="1" applyProtection="1">
      <alignment horizontal="left" vertical="center" wrapText="1" shrinkToFit="1"/>
      <protection locked="0"/>
    </xf>
    <xf numFmtId="4" fontId="5" fillId="35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24" fillId="35" borderId="18" xfId="0" applyFont="1" applyFill="1" applyBorder="1" applyAlignment="1" applyProtection="1">
      <alignment horizontal="center" vertical="center" wrapText="1" shrinkToFit="1"/>
      <protection locked="0"/>
    </xf>
    <xf numFmtId="0" fontId="24" fillId="35" borderId="18" xfId="0" applyFont="1" applyFill="1" applyBorder="1" applyAlignment="1" applyProtection="1">
      <alignment horizontal="left" vertical="center" wrapText="1" shrinkToFit="1"/>
      <protection locked="0"/>
    </xf>
    <xf numFmtId="0" fontId="6" fillId="34" borderId="0" xfId="50" applyFont="1" applyFill="1" applyAlignment="1" applyProtection="1">
      <alignment horizontal="center" vertical="center" wrapText="1" shrinkToFit="1"/>
      <protection locked="0"/>
    </xf>
    <xf numFmtId="0" fontId="29" fillId="0" borderId="0" xfId="0" applyNumberFormat="1" applyFont="1" applyFill="1" applyBorder="1" applyAlignment="1" applyProtection="1">
      <alignment horizontal="right" wrapText="1"/>
      <protection locked="0"/>
    </xf>
    <xf numFmtId="43" fontId="8" fillId="33" borderId="20" xfId="51" applyNumberFormat="1" applyFont="1" applyFill="1" applyBorder="1" applyAlignment="1">
      <alignment horizontal="center" vertical="center" wrapText="1"/>
      <protection/>
    </xf>
    <xf numFmtId="43" fontId="8" fillId="33" borderId="11" xfId="51" applyNumberFormat="1" applyFont="1" applyFill="1" applyBorder="1" applyAlignment="1">
      <alignment horizontal="center" vertical="center" wrapText="1"/>
      <protection/>
    </xf>
    <xf numFmtId="43" fontId="8" fillId="0" borderId="13" xfId="51" applyNumberFormat="1" applyFont="1" applyBorder="1" applyAlignment="1">
      <alignment horizontal="center" vertical="center" wrapText="1"/>
      <protection/>
    </xf>
    <xf numFmtId="43" fontId="8" fillId="0" borderId="15" xfId="51" applyNumberFormat="1" applyFont="1" applyBorder="1" applyAlignment="1">
      <alignment horizontal="center" vertical="center" wrapText="1"/>
      <protection/>
    </xf>
    <xf numFmtId="49" fontId="8" fillId="0" borderId="25" xfId="51" applyNumberFormat="1" applyFont="1" applyBorder="1" applyAlignment="1">
      <alignment horizontal="left" vertical="center" wrapText="1"/>
      <protection/>
    </xf>
    <xf numFmtId="49" fontId="8" fillId="0" borderId="21" xfId="51" applyNumberFormat="1" applyFont="1" applyBorder="1" applyAlignment="1">
      <alignment horizontal="left" vertical="center" wrapText="1"/>
      <protection/>
    </xf>
    <xf numFmtId="49" fontId="8" fillId="0" borderId="22" xfId="51" applyNumberFormat="1" applyFont="1" applyBorder="1" applyAlignment="1">
      <alignment horizontal="left" vertical="center" wrapText="1"/>
      <protection/>
    </xf>
    <xf numFmtId="43" fontId="8" fillId="0" borderId="20" xfId="51" applyNumberFormat="1" applyFont="1" applyBorder="1" applyAlignment="1">
      <alignment horizontal="center" vertical="center" wrapText="1"/>
      <protection/>
    </xf>
    <xf numFmtId="43" fontId="8" fillId="0" borderId="11" xfId="51" applyNumberFormat="1" applyFont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vertical="center" wrapText="1"/>
      <protection/>
    </xf>
    <xf numFmtId="0" fontId="7" fillId="33" borderId="20" xfId="51" applyFont="1" applyFill="1" applyBorder="1" applyAlignment="1">
      <alignment horizontal="left" vertical="center" wrapText="1"/>
      <protection/>
    </xf>
    <xf numFmtId="0" fontId="7" fillId="33" borderId="11" xfId="51" applyFont="1" applyFill="1" applyBorder="1" applyAlignment="1">
      <alignment horizontal="left" vertical="center" wrapText="1"/>
      <protection/>
    </xf>
    <xf numFmtId="0" fontId="7" fillId="0" borderId="26" xfId="51" applyFont="1" applyBorder="1" applyAlignment="1">
      <alignment horizontal="center" vertical="center" wrapText="1"/>
      <protection/>
    </xf>
    <xf numFmtId="43" fontId="8" fillId="0" borderId="16" xfId="51" applyNumberFormat="1" applyFont="1" applyBorder="1" applyAlignment="1">
      <alignment horizontal="center" vertical="center" wrapText="1"/>
      <protection/>
    </xf>
    <xf numFmtId="43" fontId="8" fillId="0" borderId="17" xfId="51" applyNumberFormat="1" applyFont="1" applyBorder="1" applyAlignment="1">
      <alignment horizontal="center" vertical="center" wrapText="1"/>
      <protection/>
    </xf>
    <xf numFmtId="43" fontId="8" fillId="0" borderId="12" xfId="51" applyNumberFormat="1" applyFont="1" applyBorder="1" applyAlignment="1">
      <alignment horizontal="center" vertical="center" wrapText="1"/>
      <protection/>
    </xf>
    <xf numFmtId="43" fontId="8" fillId="0" borderId="14" xfId="51" applyNumberFormat="1" applyFont="1" applyBorder="1" applyAlignment="1">
      <alignment horizontal="center" vertical="center" wrapText="1"/>
      <protection/>
    </xf>
    <xf numFmtId="0" fontId="8" fillId="0" borderId="25" xfId="51" applyFont="1" applyBorder="1" applyAlignment="1">
      <alignment horizontal="center" vertical="center" wrapText="1"/>
      <protection/>
    </xf>
    <xf numFmtId="0" fontId="8" fillId="0" borderId="21" xfId="51" applyFont="1" applyBorder="1" applyAlignment="1">
      <alignment horizontal="center" vertical="center" wrapText="1"/>
      <protection/>
    </xf>
    <xf numFmtId="0" fontId="71" fillId="0" borderId="25" xfId="51" applyNumberFormat="1" applyFont="1" applyBorder="1" applyAlignment="1">
      <alignment horizontal="left" vertical="center" wrapText="1"/>
      <protection/>
    </xf>
    <xf numFmtId="0" fontId="71" fillId="0" borderId="21" xfId="51" applyNumberFormat="1" applyFont="1" applyBorder="1" applyAlignment="1">
      <alignment horizontal="left" vertical="center" wrapText="1"/>
      <protection/>
    </xf>
    <xf numFmtId="0" fontId="71" fillId="0" borderId="22" xfId="51" applyNumberFormat="1" applyFont="1" applyBorder="1" applyAlignment="1">
      <alignment horizontal="left" vertical="center" wrapText="1"/>
      <protection/>
    </xf>
    <xf numFmtId="43" fontId="8" fillId="0" borderId="25" xfId="51" applyNumberFormat="1" applyFont="1" applyBorder="1" applyAlignment="1">
      <alignment horizontal="center" vertical="center" wrapText="1"/>
      <protection/>
    </xf>
    <xf numFmtId="43" fontId="8" fillId="0" borderId="21" xfId="51" applyNumberFormat="1" applyFont="1" applyBorder="1" applyAlignment="1">
      <alignment horizontal="center" vertical="center" wrapText="1"/>
      <protection/>
    </xf>
    <xf numFmtId="0" fontId="10" fillId="33" borderId="20" xfId="51" applyFont="1" applyFill="1" applyBorder="1" applyAlignment="1">
      <alignment horizontal="center" vertical="center" wrapText="1"/>
      <protection/>
    </xf>
    <xf numFmtId="0" fontId="10" fillId="33" borderId="27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43" fontId="10" fillId="33" borderId="20" xfId="51" applyNumberFormat="1" applyFont="1" applyFill="1" applyBorder="1" applyAlignment="1">
      <alignment horizontal="right" vertical="center" wrapText="1"/>
      <protection/>
    </xf>
    <xf numFmtId="43" fontId="10" fillId="33" borderId="11" xfId="51" applyNumberFormat="1" applyFont="1" applyFill="1" applyBorder="1" applyAlignment="1">
      <alignment horizontal="right" vertical="center" wrapText="1"/>
      <protection/>
    </xf>
    <xf numFmtId="0" fontId="9" fillId="0" borderId="0" xfId="51" applyFont="1" applyBorder="1" applyAlignment="1">
      <alignment horizontal="center" vertical="center" wrapText="1"/>
      <protection/>
    </xf>
    <xf numFmtId="0" fontId="15" fillId="0" borderId="12" xfId="51" applyFont="1" applyBorder="1" applyAlignment="1">
      <alignment horizontal="center" vertical="center" wrapText="1"/>
      <protection/>
    </xf>
    <xf numFmtId="0" fontId="15" fillId="0" borderId="13" xfId="51" applyFont="1" applyBorder="1" applyAlignment="1">
      <alignment horizontal="center" vertical="center" wrapText="1"/>
      <protection/>
    </xf>
    <xf numFmtId="0" fontId="8" fillId="33" borderId="25" xfId="51" applyFont="1" applyFill="1" applyBorder="1" applyAlignment="1">
      <alignment horizontal="center" vertical="center" wrapText="1"/>
      <protection/>
    </xf>
    <xf numFmtId="0" fontId="8" fillId="33" borderId="21" xfId="51" applyFont="1" applyFill="1" applyBorder="1" applyAlignment="1">
      <alignment horizontal="center" vertical="center" wrapText="1"/>
      <protection/>
    </xf>
    <xf numFmtId="49" fontId="8" fillId="33" borderId="25" xfId="51" applyNumberFormat="1" applyFont="1" applyFill="1" applyBorder="1" applyAlignment="1">
      <alignment horizontal="center" vertical="center" wrapText="1"/>
      <protection/>
    </xf>
    <xf numFmtId="49" fontId="8" fillId="33" borderId="21" xfId="51" applyNumberFormat="1" applyFont="1" applyFill="1" applyBorder="1" applyAlignment="1">
      <alignment horizontal="center" vertical="center" wrapText="1"/>
      <protection/>
    </xf>
    <xf numFmtId="0" fontId="8" fillId="33" borderId="25" xfId="51" applyNumberFormat="1" applyFont="1" applyFill="1" applyBorder="1" applyAlignment="1">
      <alignment horizontal="left" vertical="center" wrapText="1"/>
      <protection/>
    </xf>
    <xf numFmtId="0" fontId="8" fillId="33" borderId="21" xfId="51" applyNumberFormat="1" applyFont="1" applyFill="1" applyBorder="1" applyAlignment="1">
      <alignment horizontal="left" vertical="center" wrapText="1"/>
      <protection/>
    </xf>
    <xf numFmtId="0" fontId="8" fillId="33" borderId="22" xfId="51" applyNumberFormat="1" applyFont="1" applyFill="1" applyBorder="1" applyAlignment="1">
      <alignment horizontal="left" vertical="center" wrapText="1"/>
      <protection/>
    </xf>
    <xf numFmtId="43" fontId="8" fillId="33" borderId="25" xfId="51" applyNumberFormat="1" applyFont="1" applyFill="1" applyBorder="1" applyAlignment="1">
      <alignment horizontal="center" vertical="center" wrapText="1"/>
      <protection/>
    </xf>
    <xf numFmtId="43" fontId="8" fillId="33" borderId="21" xfId="51" applyNumberFormat="1" applyFont="1" applyFill="1" applyBorder="1" applyAlignment="1">
      <alignment horizontal="center" vertical="center" wrapText="1"/>
      <protection/>
    </xf>
    <xf numFmtId="43" fontId="8" fillId="33" borderId="12" xfId="51" applyNumberFormat="1" applyFont="1" applyFill="1" applyBorder="1" applyAlignment="1">
      <alignment horizontal="center" vertical="center" wrapText="1"/>
      <protection/>
    </xf>
    <xf numFmtId="43" fontId="8" fillId="33" borderId="14" xfId="51" applyNumberFormat="1" applyFont="1" applyFill="1" applyBorder="1" applyAlignment="1">
      <alignment horizontal="center" vertical="center" wrapText="1"/>
      <protection/>
    </xf>
    <xf numFmtId="49" fontId="8" fillId="33" borderId="25" xfId="51" applyNumberFormat="1" applyFont="1" applyFill="1" applyBorder="1" applyAlignment="1">
      <alignment horizontal="left" vertical="center" wrapText="1"/>
      <protection/>
    </xf>
    <xf numFmtId="49" fontId="8" fillId="33" borderId="21" xfId="51" applyNumberFormat="1" applyFont="1" applyFill="1" applyBorder="1" applyAlignment="1">
      <alignment horizontal="left" vertical="center" wrapText="1"/>
      <protection/>
    </xf>
    <xf numFmtId="49" fontId="8" fillId="33" borderId="22" xfId="51" applyNumberFormat="1" applyFont="1" applyFill="1" applyBorder="1" applyAlignment="1">
      <alignment horizontal="left" vertical="center" wrapText="1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7" fillId="0" borderId="20" xfId="51" applyFont="1" applyBorder="1" applyAlignment="1">
      <alignment horizontal="left" vertical="center" wrapText="1"/>
      <protection/>
    </xf>
    <xf numFmtId="0" fontId="7" fillId="0" borderId="11" xfId="51" applyFont="1" applyBorder="1" applyAlignment="1">
      <alignment horizontal="left" vertical="center" wrapText="1"/>
      <protection/>
    </xf>
    <xf numFmtId="43" fontId="8" fillId="33" borderId="13" xfId="51" applyNumberFormat="1" applyFont="1" applyFill="1" applyBorder="1" applyAlignment="1">
      <alignment horizontal="center" vertical="center" wrapText="1"/>
      <protection/>
    </xf>
    <xf numFmtId="43" fontId="8" fillId="33" borderId="15" xfId="51" applyNumberFormat="1" applyFont="1" applyFill="1" applyBorder="1" applyAlignment="1">
      <alignment horizontal="center" vertical="center" wrapText="1"/>
      <protection/>
    </xf>
    <xf numFmtId="43" fontId="8" fillId="33" borderId="20" xfId="51" applyNumberFormat="1" applyFont="1" applyFill="1" applyBorder="1" applyAlignment="1">
      <alignment horizontal="left" wrapText="1"/>
      <protection/>
    </xf>
    <xf numFmtId="43" fontId="8" fillId="33" borderId="11" xfId="51" applyNumberFormat="1" applyFont="1" applyFill="1" applyBorder="1" applyAlignment="1">
      <alignment horizontal="left" wrapText="1"/>
      <protection/>
    </xf>
    <xf numFmtId="0" fontId="7" fillId="33" borderId="12" xfId="51" applyFont="1" applyFill="1" applyBorder="1" applyAlignment="1">
      <alignment horizontal="left" vertical="center" wrapText="1"/>
      <protection/>
    </xf>
    <xf numFmtId="0" fontId="7" fillId="33" borderId="13" xfId="51" applyFont="1" applyFill="1" applyBorder="1" applyAlignment="1">
      <alignment horizontal="left" vertical="center" wrapText="1"/>
      <protection/>
    </xf>
    <xf numFmtId="0" fontId="7" fillId="33" borderId="14" xfId="51" applyFont="1" applyFill="1" applyBorder="1" applyAlignment="1">
      <alignment horizontal="left" vertical="center" wrapText="1"/>
      <protection/>
    </xf>
    <xf numFmtId="0" fontId="7" fillId="33" borderId="15" xfId="51" applyFont="1" applyFill="1" applyBorder="1" applyAlignment="1">
      <alignment horizontal="left" vertical="center" wrapText="1"/>
      <protection/>
    </xf>
    <xf numFmtId="0" fontId="7" fillId="33" borderId="16" xfId="51" applyFont="1" applyFill="1" applyBorder="1" applyAlignment="1">
      <alignment horizontal="left" vertical="center" wrapText="1"/>
      <protection/>
    </xf>
    <xf numFmtId="0" fontId="7" fillId="33" borderId="17" xfId="51" applyFont="1" applyFill="1" applyBorder="1" applyAlignment="1">
      <alignment horizontal="left" vertical="center" wrapText="1"/>
      <protection/>
    </xf>
    <xf numFmtId="0" fontId="9" fillId="33" borderId="0" xfId="51" applyFont="1" applyFill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23" fillId="0" borderId="20" xfId="51" applyFont="1" applyBorder="1" applyAlignment="1">
      <alignment horizontal="center" vertical="center"/>
      <protection/>
    </xf>
    <xf numFmtId="0" fontId="23" fillId="0" borderId="27" xfId="51" applyFont="1" applyBorder="1" applyAlignment="1">
      <alignment horizontal="center" vertical="center"/>
      <protection/>
    </xf>
    <xf numFmtId="0" fontId="23" fillId="0" borderId="11" xfId="51" applyFont="1" applyBorder="1" applyAlignment="1">
      <alignment horizontal="center" vertical="center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21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10" fillId="33" borderId="25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2" fillId="33" borderId="21" xfId="51" applyFont="1" applyFill="1" applyBorder="1" applyAlignment="1">
      <alignment horizontal="center" vertical="center" wrapText="1"/>
      <protection/>
    </xf>
    <xf numFmtId="0" fontId="22" fillId="33" borderId="22" xfId="51" applyFont="1" applyFill="1" applyBorder="1" applyAlignment="1">
      <alignment horizontal="center" vertical="center" wrapText="1"/>
      <protection/>
    </xf>
    <xf numFmtId="0" fontId="23" fillId="33" borderId="10" xfId="51" applyFont="1" applyFill="1" applyBorder="1" applyAlignment="1">
      <alignment horizontal="center" vertical="center" wrapText="1"/>
      <protection/>
    </xf>
    <xf numFmtId="0" fontId="12" fillId="33" borderId="25" xfId="51" applyFont="1" applyFill="1" applyBorder="1" applyAlignment="1">
      <alignment horizontal="center" vertical="top"/>
      <protection/>
    </xf>
    <xf numFmtId="0" fontId="7" fillId="33" borderId="21" xfId="51" applyFont="1" applyFill="1" applyBorder="1" applyAlignment="1">
      <alignment horizontal="center" vertical="top"/>
      <protection/>
    </xf>
    <xf numFmtId="0" fontId="7" fillId="33" borderId="22" xfId="51" applyFont="1" applyFill="1" applyBorder="1" applyAlignment="1">
      <alignment horizontal="center" vertical="top"/>
      <protection/>
    </xf>
    <xf numFmtId="0" fontId="12" fillId="33" borderId="10" xfId="51" applyFont="1" applyFill="1" applyBorder="1" applyAlignment="1">
      <alignment horizontal="left" vertical="top" wrapText="1"/>
      <protection/>
    </xf>
    <xf numFmtId="0" fontId="12" fillId="33" borderId="25" xfId="51" applyFont="1" applyFill="1" applyBorder="1" applyAlignment="1">
      <alignment horizontal="center" vertical="top" wrapText="1"/>
      <protection/>
    </xf>
    <xf numFmtId="0" fontId="7" fillId="33" borderId="21" xfId="51" applyFont="1" applyFill="1" applyBorder="1" applyAlignment="1">
      <alignment horizontal="center"/>
      <protection/>
    </xf>
    <xf numFmtId="0" fontId="7" fillId="33" borderId="22" xfId="51" applyFont="1" applyFill="1" applyBorder="1" applyAlignment="1">
      <alignment horizontal="center"/>
      <protection/>
    </xf>
    <xf numFmtId="0" fontId="12" fillId="33" borderId="25" xfId="51" applyFont="1" applyFill="1" applyBorder="1" applyAlignment="1">
      <alignment vertical="top" wrapText="1"/>
      <protection/>
    </xf>
    <xf numFmtId="0" fontId="7" fillId="33" borderId="21" xfId="51" applyFont="1" applyFill="1" applyBorder="1" applyAlignment="1">
      <alignment/>
      <protection/>
    </xf>
    <xf numFmtId="0" fontId="7" fillId="33" borderId="22" xfId="51" applyFont="1" applyFill="1" applyBorder="1" applyAlignment="1">
      <alignment/>
      <protection/>
    </xf>
    <xf numFmtId="0" fontId="12" fillId="33" borderId="21" xfId="51" applyFont="1" applyFill="1" applyBorder="1" applyAlignment="1">
      <alignment horizontal="center" vertical="top" wrapText="1"/>
      <protection/>
    </xf>
    <xf numFmtId="0" fontId="7" fillId="33" borderId="22" xfId="51" applyFont="1" applyFill="1" applyBorder="1" applyAlignment="1">
      <alignment horizontal="center" vertical="top" wrapText="1"/>
      <protection/>
    </xf>
    <xf numFmtId="0" fontId="12" fillId="33" borderId="25" xfId="51" applyFont="1" applyFill="1" applyBorder="1" applyAlignment="1">
      <alignment horizontal="left" vertical="top" wrapText="1"/>
      <protection/>
    </xf>
    <xf numFmtId="0" fontId="12" fillId="33" borderId="21" xfId="51" applyFont="1" applyFill="1" applyBorder="1" applyAlignment="1">
      <alignment horizontal="left" vertical="top" wrapText="1"/>
      <protection/>
    </xf>
    <xf numFmtId="0" fontId="12" fillId="33" borderId="22" xfId="51" applyFont="1" applyFill="1" applyBorder="1" applyAlignment="1">
      <alignment horizontal="left" vertical="top" wrapText="1"/>
      <protection/>
    </xf>
    <xf numFmtId="0" fontId="16" fillId="0" borderId="0" xfId="51" applyFont="1" applyAlignment="1">
      <alignment horizontal="right" wrapText="1"/>
      <protection/>
    </xf>
    <xf numFmtId="0" fontId="21" fillId="0" borderId="0" xfId="51" applyFont="1" applyFill="1" applyAlignment="1">
      <alignment horizontal="left" wrapText="1"/>
      <protection/>
    </xf>
    <xf numFmtId="0" fontId="21" fillId="33" borderId="0" xfId="51" applyFont="1" applyFill="1" applyAlignment="1">
      <alignment horizontal="left" wrapText="1"/>
      <protection/>
    </xf>
    <xf numFmtId="0" fontId="20" fillId="0" borderId="0" xfId="51" applyFont="1" applyFill="1" applyAlignment="1">
      <alignment horizontal="right" vertical="top"/>
      <protection/>
    </xf>
    <xf numFmtId="0" fontId="12" fillId="0" borderId="20" xfId="51" applyFont="1" applyFill="1" applyBorder="1" applyAlignment="1">
      <alignment vertical="top" wrapText="1"/>
      <protection/>
    </xf>
    <xf numFmtId="0" fontId="12" fillId="0" borderId="27" xfId="51" applyFont="1" applyFill="1" applyBorder="1" applyAlignment="1">
      <alignment vertical="top" wrapText="1"/>
      <protection/>
    </xf>
    <xf numFmtId="0" fontId="12" fillId="0" borderId="11" xfId="51" applyFont="1" applyFill="1" applyBorder="1" applyAlignment="1">
      <alignment vertical="top" wrapText="1"/>
      <protection/>
    </xf>
    <xf numFmtId="0" fontId="13" fillId="0" borderId="20" xfId="51" applyFont="1" applyFill="1" applyBorder="1" applyAlignment="1">
      <alignment vertical="top" wrapText="1"/>
      <protection/>
    </xf>
    <xf numFmtId="0" fontId="13" fillId="0" borderId="27" xfId="51" applyFont="1" applyFill="1" applyBorder="1" applyAlignment="1">
      <alignment vertical="top" wrapText="1"/>
      <protection/>
    </xf>
    <xf numFmtId="0" fontId="13" fillId="0" borderId="11" xfId="51" applyFont="1" applyFill="1" applyBorder="1" applyAlignment="1">
      <alignment vertical="top" wrapText="1"/>
      <protection/>
    </xf>
    <xf numFmtId="0" fontId="7" fillId="0" borderId="27" xfId="51" applyFont="1" applyFill="1" applyBorder="1" applyAlignment="1">
      <alignment vertical="top"/>
      <protection/>
    </xf>
    <xf numFmtId="0" fontId="7" fillId="0" borderId="11" xfId="51" applyFont="1" applyFill="1" applyBorder="1" applyAlignment="1">
      <alignment vertical="top"/>
      <protection/>
    </xf>
    <xf numFmtId="0" fontId="12" fillId="0" borderId="10" xfId="51" applyFont="1" applyFill="1" applyBorder="1" applyAlignment="1">
      <alignment vertical="top" wrapText="1"/>
      <protection/>
    </xf>
    <xf numFmtId="0" fontId="7" fillId="0" borderId="10" xfId="51" applyFont="1" applyFill="1" applyBorder="1" applyAlignment="1">
      <alignment vertical="top"/>
      <protection/>
    </xf>
    <xf numFmtId="0" fontId="17" fillId="0" borderId="20" xfId="51" applyFont="1" applyFill="1" applyBorder="1" applyAlignment="1">
      <alignment vertical="top" wrapText="1"/>
      <protection/>
    </xf>
    <xf numFmtId="0" fontId="17" fillId="0" borderId="27" xfId="51" applyFont="1" applyFill="1" applyBorder="1" applyAlignment="1">
      <alignment vertical="top" wrapText="1"/>
      <protection/>
    </xf>
    <xf numFmtId="0" fontId="17" fillId="0" borderId="11" xfId="51" applyFont="1" applyFill="1" applyBorder="1" applyAlignment="1">
      <alignment vertical="top" wrapText="1"/>
      <protection/>
    </xf>
    <xf numFmtId="0" fontId="19" fillId="0" borderId="25" xfId="51" applyFont="1" applyFill="1" applyBorder="1" applyAlignment="1">
      <alignment horizontal="center" vertical="top"/>
      <protection/>
    </xf>
    <xf numFmtId="0" fontId="19" fillId="0" borderId="21" xfId="51" applyFont="1" applyFill="1" applyBorder="1" applyAlignment="1">
      <alignment horizontal="center" vertical="top"/>
      <protection/>
    </xf>
    <xf numFmtId="0" fontId="19" fillId="0" borderId="22" xfId="51" applyFont="1" applyFill="1" applyBorder="1" applyAlignment="1">
      <alignment horizontal="center" vertical="top"/>
      <protection/>
    </xf>
    <xf numFmtId="0" fontId="12" fillId="0" borderId="25" xfId="51" applyFont="1" applyFill="1" applyBorder="1" applyAlignment="1">
      <alignment horizontal="left" vertical="top" wrapText="1"/>
      <protection/>
    </xf>
    <xf numFmtId="0" fontId="19" fillId="0" borderId="21" xfId="51" applyFont="1" applyFill="1" applyBorder="1" applyAlignment="1">
      <alignment/>
      <protection/>
    </xf>
    <xf numFmtId="0" fontId="19" fillId="0" borderId="22" xfId="51" applyFont="1" applyFill="1" applyBorder="1" applyAlignment="1">
      <alignment/>
      <protection/>
    </xf>
    <xf numFmtId="0" fontId="12" fillId="0" borderId="25" xfId="51" applyFont="1" applyFill="1" applyBorder="1" applyAlignment="1">
      <alignment horizontal="center" vertical="top" wrapText="1"/>
      <protection/>
    </xf>
    <xf numFmtId="0" fontId="19" fillId="0" borderId="21" xfId="51" applyFont="1" applyFill="1" applyBorder="1" applyAlignment="1">
      <alignment horizontal="center"/>
      <protection/>
    </xf>
    <xf numFmtId="0" fontId="19" fillId="0" borderId="22" xfId="51" applyFont="1" applyFill="1" applyBorder="1" applyAlignment="1">
      <alignment horizontal="center"/>
      <protection/>
    </xf>
    <xf numFmtId="0" fontId="12" fillId="0" borderId="25" xfId="51" applyFont="1" applyFill="1" applyBorder="1" applyAlignment="1">
      <alignment vertical="top" wrapText="1"/>
      <protection/>
    </xf>
    <xf numFmtId="0" fontId="12" fillId="0" borderId="21" xfId="51" applyFont="1" applyFill="1" applyBorder="1" applyAlignment="1">
      <alignment horizontal="center" vertical="top" wrapText="1"/>
      <protection/>
    </xf>
    <xf numFmtId="0" fontId="19" fillId="0" borderId="22" xfId="51" applyFont="1" applyFill="1" applyBorder="1" applyAlignment="1">
      <alignment horizontal="center" vertical="top" wrapText="1"/>
      <protection/>
    </xf>
    <xf numFmtId="0" fontId="12" fillId="0" borderId="21" xfId="51" applyFont="1" applyFill="1" applyBorder="1" applyAlignment="1">
      <alignment horizontal="left" vertical="top" wrapText="1"/>
      <protection/>
    </xf>
    <xf numFmtId="0" fontId="12" fillId="0" borderId="22" xfId="51" applyFont="1" applyFill="1" applyBorder="1" applyAlignment="1">
      <alignment horizontal="left" vertical="top" wrapText="1"/>
      <protection/>
    </xf>
    <xf numFmtId="0" fontId="12" fillId="0" borderId="25" xfId="51" applyFont="1" applyFill="1" applyBorder="1" applyAlignment="1">
      <alignment horizontal="center" vertical="top"/>
      <protection/>
    </xf>
    <xf numFmtId="0" fontId="7" fillId="0" borderId="21" xfId="51" applyFont="1" applyFill="1" applyBorder="1" applyAlignment="1">
      <alignment horizontal="center" vertical="top"/>
      <protection/>
    </xf>
    <xf numFmtId="0" fontId="7" fillId="0" borderId="22" xfId="51" applyFont="1" applyFill="1" applyBorder="1" applyAlignment="1">
      <alignment horizontal="center" vertical="top"/>
      <protection/>
    </xf>
    <xf numFmtId="0" fontId="7" fillId="0" borderId="21" xfId="51" applyFont="1" applyFill="1" applyBorder="1" applyAlignment="1">
      <alignment/>
      <protection/>
    </xf>
    <xf numFmtId="0" fontId="7" fillId="0" borderId="22" xfId="51" applyFont="1" applyFill="1" applyBorder="1" applyAlignment="1">
      <alignment/>
      <protection/>
    </xf>
    <xf numFmtId="0" fontId="7" fillId="0" borderId="21" xfId="51" applyFont="1" applyFill="1" applyBorder="1" applyAlignment="1">
      <alignment horizontal="center"/>
      <protection/>
    </xf>
    <xf numFmtId="0" fontId="7" fillId="0" borderId="22" xfId="51" applyFont="1" applyFill="1" applyBorder="1" applyAlignment="1">
      <alignment horizontal="center"/>
      <protection/>
    </xf>
    <xf numFmtId="0" fontId="7" fillId="0" borderId="22" xfId="51" applyFont="1" applyFill="1" applyBorder="1" applyAlignment="1">
      <alignment horizontal="center" vertical="top" wrapText="1"/>
      <protection/>
    </xf>
    <xf numFmtId="0" fontId="12" fillId="0" borderId="10" xfId="51" applyFont="1" applyFill="1" applyBorder="1" applyAlignment="1">
      <alignment horizontal="left" vertical="top" wrapText="1"/>
      <protection/>
    </xf>
    <xf numFmtId="0" fontId="12" fillId="0" borderId="10" xfId="51" applyFont="1" applyFill="1" applyBorder="1" applyAlignment="1">
      <alignment horizontal="center" vertical="top" wrapText="1"/>
      <protection/>
    </xf>
    <xf numFmtId="0" fontId="12" fillId="0" borderId="10" xfId="51" applyFont="1" applyFill="1" applyBorder="1" applyAlignment="1">
      <alignment horizontal="center"/>
      <protection/>
    </xf>
    <xf numFmtId="0" fontId="12" fillId="33" borderId="10" xfId="51" applyFont="1" applyFill="1" applyBorder="1" applyAlignment="1">
      <alignment vertical="top" wrapText="1"/>
      <protection/>
    </xf>
    <xf numFmtId="0" fontId="12" fillId="0" borderId="10" xfId="51" applyNumberFormat="1" applyFont="1" applyFill="1" applyBorder="1" applyAlignment="1">
      <alignment vertical="top" wrapText="1"/>
      <protection/>
    </xf>
    <xf numFmtId="0" fontId="12" fillId="0" borderId="22" xfId="51" applyFont="1" applyFill="1" applyBorder="1" applyAlignment="1">
      <alignment horizontal="center" vertical="top" wrapText="1"/>
      <protection/>
    </xf>
    <xf numFmtId="0" fontId="7" fillId="0" borderId="21" xfId="51" applyFont="1" applyFill="1" applyBorder="1" applyAlignment="1">
      <alignment vertical="top" wrapText="1"/>
      <protection/>
    </xf>
    <xf numFmtId="0" fontId="7" fillId="0" borderId="22" xfId="51" applyFont="1" applyFill="1" applyBorder="1" applyAlignment="1">
      <alignment vertical="top" wrapText="1"/>
      <protection/>
    </xf>
    <xf numFmtId="0" fontId="12" fillId="0" borderId="25" xfId="51" applyFont="1" applyFill="1" applyBorder="1" applyAlignment="1">
      <alignment vertical="top"/>
      <protection/>
    </xf>
    <xf numFmtId="0" fontId="7" fillId="0" borderId="21" xfId="51" applyFont="1" applyFill="1" applyBorder="1" applyAlignment="1">
      <alignment vertical="top"/>
      <protection/>
    </xf>
    <xf numFmtId="0" fontId="7" fillId="0" borderId="22" xfId="51" applyFont="1" applyFill="1" applyBorder="1" applyAlignment="1">
      <alignment vertical="top"/>
      <protection/>
    </xf>
    <xf numFmtId="0" fontId="12" fillId="0" borderId="25" xfId="51" applyNumberFormat="1" applyFont="1" applyFill="1" applyBorder="1" applyAlignment="1">
      <alignment vertical="top" wrapText="1"/>
      <protection/>
    </xf>
    <xf numFmtId="0" fontId="8" fillId="0" borderId="22" xfId="0" applyNumberFormat="1" applyFont="1" applyFill="1" applyBorder="1" applyAlignment="1" applyProtection="1">
      <alignment horizontal="left"/>
      <protection locked="0"/>
    </xf>
    <xf numFmtId="0" fontId="8" fillId="0" borderId="21" xfId="0" applyNumberFormat="1" applyFont="1" applyFill="1" applyBorder="1" applyAlignment="1" applyProtection="1">
      <alignment horizontal="left"/>
      <protection locked="0"/>
    </xf>
    <xf numFmtId="0" fontId="12" fillId="0" borderId="21" xfId="51" applyFont="1" applyFill="1" applyBorder="1" applyAlignment="1">
      <alignment horizontal="center" vertical="top"/>
      <protection/>
    </xf>
    <xf numFmtId="0" fontId="12" fillId="0" borderId="22" xfId="51" applyFont="1" applyFill="1" applyBorder="1" applyAlignment="1">
      <alignment horizontal="center" vertical="top"/>
      <protection/>
    </xf>
    <xf numFmtId="49" fontId="12" fillId="0" borderId="25" xfId="51" applyNumberFormat="1" applyFont="1" applyFill="1" applyBorder="1" applyAlignment="1">
      <alignment horizontal="center" vertical="top"/>
      <protection/>
    </xf>
    <xf numFmtId="0" fontId="17" fillId="0" borderId="0" xfId="51" applyNumberFormat="1" applyFont="1" applyFill="1" applyBorder="1" applyAlignment="1" applyProtection="1">
      <alignment horizontal="center" wrapText="1"/>
      <protection locked="0"/>
    </xf>
    <xf numFmtId="0" fontId="13" fillId="0" borderId="10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top" wrapText="1"/>
      <protection/>
    </xf>
    <xf numFmtId="0" fontId="12" fillId="33" borderId="10" xfId="51" applyFont="1" applyFill="1" applyBorder="1" applyAlignment="1">
      <alignment horizontal="center"/>
      <protection/>
    </xf>
    <xf numFmtId="0" fontId="12" fillId="33" borderId="22" xfId="51" applyFont="1" applyFill="1" applyBorder="1" applyAlignment="1">
      <alignment horizontal="center" vertical="top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1"/>
  <sheetViews>
    <sheetView showGridLines="0" tabSelected="1" zoomScalePageLayoutView="0" workbookViewId="0" topLeftCell="A1">
      <selection activeCell="M9" sqref="M9:Q9"/>
    </sheetView>
  </sheetViews>
  <sheetFormatPr defaultColWidth="9.33203125" defaultRowHeight="12.75"/>
  <cols>
    <col min="1" max="1" width="7.33203125" style="0" customWidth="1"/>
    <col min="2" max="2" width="6.66015625" style="0" customWidth="1"/>
    <col min="3" max="3" width="9.83203125" style="0" customWidth="1"/>
    <col min="4" max="4" width="5" style="0" customWidth="1"/>
    <col min="5" max="5" width="4.33203125" style="0" customWidth="1"/>
    <col min="6" max="6" width="21" style="0" customWidth="1"/>
    <col min="7" max="7" width="9.33203125" style="0" customWidth="1"/>
    <col min="8" max="8" width="9.66015625" style="0" customWidth="1"/>
    <col min="9" max="9" width="12.16015625" style="0" customWidth="1"/>
    <col min="10" max="10" width="8.16015625" style="0" customWidth="1"/>
    <col min="11" max="11" width="19.16015625" style="0" customWidth="1"/>
    <col min="12" max="12" width="20.5" style="0" customWidth="1"/>
    <col min="13" max="13" width="5.66015625" style="0" customWidth="1"/>
    <col min="14" max="14" width="9" style="0" customWidth="1"/>
    <col min="15" max="15" width="2.66015625" style="0" customWidth="1"/>
    <col min="16" max="16" width="4.66015625" style="0" customWidth="1"/>
    <col min="17" max="17" width="0.65625" style="0" customWidth="1"/>
  </cols>
  <sheetData>
    <row r="1" spans="1:17" ht="36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118" t="s">
        <v>277</v>
      </c>
      <c r="L1" s="118"/>
      <c r="M1" s="118"/>
      <c r="N1" s="118"/>
      <c r="O1" s="118"/>
      <c r="P1" s="118"/>
      <c r="Q1" s="75"/>
    </row>
    <row r="2" spans="1:17" ht="32.25" customHeight="1">
      <c r="A2" s="119" t="s">
        <v>229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75"/>
    </row>
    <row r="3" spans="1:17" ht="11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 t="s">
        <v>0</v>
      </c>
      <c r="O3" s="103"/>
      <c r="P3" s="103"/>
      <c r="Q3" s="75"/>
    </row>
    <row r="4" spans="1:17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5"/>
    </row>
    <row r="5" spans="1:17" ht="34.5" customHeight="1">
      <c r="A5" s="66"/>
      <c r="B5" s="74" t="s">
        <v>1</v>
      </c>
      <c r="C5" s="74" t="s">
        <v>2</v>
      </c>
      <c r="D5" s="117" t="s">
        <v>3</v>
      </c>
      <c r="E5" s="117"/>
      <c r="F5" s="117" t="s">
        <v>4</v>
      </c>
      <c r="G5" s="117"/>
      <c r="H5" s="117"/>
      <c r="I5" s="117" t="s">
        <v>166</v>
      </c>
      <c r="J5" s="117"/>
      <c r="K5" s="74" t="s">
        <v>165</v>
      </c>
      <c r="L5" s="74" t="s">
        <v>164</v>
      </c>
      <c r="M5" s="117" t="s">
        <v>163</v>
      </c>
      <c r="N5" s="117"/>
      <c r="O5" s="117"/>
      <c r="P5" s="117"/>
      <c r="Q5" s="117"/>
    </row>
    <row r="6" spans="1:17" ht="11.25" customHeight="1">
      <c r="A6" s="66"/>
      <c r="B6" s="72" t="s">
        <v>5</v>
      </c>
      <c r="C6" s="72" t="s">
        <v>6</v>
      </c>
      <c r="D6" s="112" t="s">
        <v>7</v>
      </c>
      <c r="E6" s="112"/>
      <c r="F6" s="112" t="s">
        <v>8</v>
      </c>
      <c r="G6" s="112"/>
      <c r="H6" s="112"/>
      <c r="I6" s="112" t="s">
        <v>9</v>
      </c>
      <c r="J6" s="112"/>
      <c r="K6" s="72" t="s">
        <v>162</v>
      </c>
      <c r="L6" s="72" t="s">
        <v>161</v>
      </c>
      <c r="M6" s="112" t="s">
        <v>160</v>
      </c>
      <c r="N6" s="112"/>
      <c r="O6" s="112"/>
      <c r="P6" s="112"/>
      <c r="Q6" s="112"/>
    </row>
    <row r="7" spans="1:17" ht="25.5" customHeight="1">
      <c r="A7" s="66"/>
      <c r="B7" s="106" t="s">
        <v>10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35.25" customHeight="1">
      <c r="A8" s="66"/>
      <c r="B8" s="72" t="s">
        <v>15</v>
      </c>
      <c r="C8" s="73"/>
      <c r="D8" s="116"/>
      <c r="E8" s="116"/>
      <c r="F8" s="113" t="s">
        <v>16</v>
      </c>
      <c r="G8" s="113"/>
      <c r="H8" s="113"/>
      <c r="I8" s="114" t="s">
        <v>234</v>
      </c>
      <c r="J8" s="114"/>
      <c r="K8" s="71" t="s">
        <v>14</v>
      </c>
      <c r="L8" s="71" t="s">
        <v>235</v>
      </c>
      <c r="M8" s="114" t="s">
        <v>236</v>
      </c>
      <c r="N8" s="114"/>
      <c r="O8" s="114"/>
      <c r="P8" s="114"/>
      <c r="Q8" s="114"/>
    </row>
    <row r="9" spans="1:17" ht="37.5" customHeight="1">
      <c r="A9" s="66"/>
      <c r="B9" s="74"/>
      <c r="C9" s="73"/>
      <c r="D9" s="116"/>
      <c r="E9" s="116"/>
      <c r="F9" s="113" t="s">
        <v>12</v>
      </c>
      <c r="G9" s="113"/>
      <c r="H9" s="113"/>
      <c r="I9" s="114" t="s">
        <v>14</v>
      </c>
      <c r="J9" s="114"/>
      <c r="K9" s="71" t="s">
        <v>14</v>
      </c>
      <c r="L9" s="71" t="s">
        <v>14</v>
      </c>
      <c r="M9" s="114" t="s">
        <v>14</v>
      </c>
      <c r="N9" s="114"/>
      <c r="O9" s="114"/>
      <c r="P9" s="114"/>
      <c r="Q9" s="114"/>
    </row>
    <row r="10" spans="1:17" ht="22.5" customHeight="1">
      <c r="A10" s="66"/>
      <c r="B10" s="73"/>
      <c r="C10" s="72" t="s">
        <v>224</v>
      </c>
      <c r="D10" s="116"/>
      <c r="E10" s="116"/>
      <c r="F10" s="113" t="s">
        <v>17</v>
      </c>
      <c r="G10" s="113"/>
      <c r="H10" s="113"/>
      <c r="I10" s="114" t="s">
        <v>234</v>
      </c>
      <c r="J10" s="114"/>
      <c r="K10" s="71" t="s">
        <v>14</v>
      </c>
      <c r="L10" s="71" t="s">
        <v>235</v>
      </c>
      <c r="M10" s="114" t="s">
        <v>236</v>
      </c>
      <c r="N10" s="114"/>
      <c r="O10" s="114"/>
      <c r="P10" s="114"/>
      <c r="Q10" s="114"/>
    </row>
    <row r="11" spans="1:17" ht="39.75" customHeight="1">
      <c r="A11" s="66"/>
      <c r="B11" s="73"/>
      <c r="C11" s="74"/>
      <c r="D11" s="116"/>
      <c r="E11" s="116"/>
      <c r="F11" s="113" t="s">
        <v>12</v>
      </c>
      <c r="G11" s="113"/>
      <c r="H11" s="113"/>
      <c r="I11" s="114" t="s">
        <v>14</v>
      </c>
      <c r="J11" s="114"/>
      <c r="K11" s="71" t="s">
        <v>14</v>
      </c>
      <c r="L11" s="71" t="s">
        <v>14</v>
      </c>
      <c r="M11" s="114" t="s">
        <v>14</v>
      </c>
      <c r="N11" s="114"/>
      <c r="O11" s="114"/>
      <c r="P11" s="114"/>
      <c r="Q11" s="114"/>
    </row>
    <row r="12" spans="1:17" ht="36" customHeight="1">
      <c r="A12" s="66"/>
      <c r="B12" s="73"/>
      <c r="C12" s="73"/>
      <c r="D12" s="112" t="s">
        <v>237</v>
      </c>
      <c r="E12" s="112"/>
      <c r="F12" s="113" t="s">
        <v>238</v>
      </c>
      <c r="G12" s="113"/>
      <c r="H12" s="113"/>
      <c r="I12" s="114" t="s">
        <v>207</v>
      </c>
      <c r="J12" s="114"/>
      <c r="K12" s="71" t="s">
        <v>14</v>
      </c>
      <c r="L12" s="71" t="s">
        <v>235</v>
      </c>
      <c r="M12" s="114" t="s">
        <v>239</v>
      </c>
      <c r="N12" s="114"/>
      <c r="O12" s="114"/>
      <c r="P12" s="114"/>
      <c r="Q12" s="114"/>
    </row>
    <row r="13" spans="1:17" ht="33" customHeight="1">
      <c r="A13" s="66"/>
      <c r="B13" s="72" t="s">
        <v>18</v>
      </c>
      <c r="C13" s="73"/>
      <c r="D13" s="116"/>
      <c r="E13" s="116"/>
      <c r="F13" s="113" t="s">
        <v>19</v>
      </c>
      <c r="G13" s="113"/>
      <c r="H13" s="113"/>
      <c r="I13" s="114" t="s">
        <v>201</v>
      </c>
      <c r="J13" s="114"/>
      <c r="K13" s="71" t="s">
        <v>14</v>
      </c>
      <c r="L13" s="71" t="s">
        <v>240</v>
      </c>
      <c r="M13" s="114" t="s">
        <v>241</v>
      </c>
      <c r="N13" s="114"/>
      <c r="O13" s="114"/>
      <c r="P13" s="114"/>
      <c r="Q13" s="114"/>
    </row>
    <row r="14" spans="1:17" s="100" customFormat="1" ht="40.5" customHeight="1">
      <c r="A14" s="99"/>
      <c r="B14" s="74"/>
      <c r="C14" s="73"/>
      <c r="D14" s="116"/>
      <c r="E14" s="116"/>
      <c r="F14" s="113" t="s">
        <v>12</v>
      </c>
      <c r="G14" s="113"/>
      <c r="H14" s="113"/>
      <c r="I14" s="114" t="s">
        <v>14</v>
      </c>
      <c r="J14" s="114"/>
      <c r="K14" s="71" t="s">
        <v>14</v>
      </c>
      <c r="L14" s="71" t="s">
        <v>14</v>
      </c>
      <c r="M14" s="114" t="s">
        <v>14</v>
      </c>
      <c r="N14" s="114"/>
      <c r="O14" s="114"/>
      <c r="P14" s="114"/>
      <c r="Q14" s="114"/>
    </row>
    <row r="15" spans="1:17" ht="28.5" customHeight="1">
      <c r="A15" s="66"/>
      <c r="B15" s="73"/>
      <c r="C15" s="72" t="s">
        <v>242</v>
      </c>
      <c r="D15" s="116"/>
      <c r="E15" s="116"/>
      <c r="F15" s="113" t="s">
        <v>243</v>
      </c>
      <c r="G15" s="113"/>
      <c r="H15" s="113"/>
      <c r="I15" s="114" t="s">
        <v>244</v>
      </c>
      <c r="J15" s="114"/>
      <c r="K15" s="71" t="s">
        <v>14</v>
      </c>
      <c r="L15" s="71" t="s">
        <v>240</v>
      </c>
      <c r="M15" s="114" t="s">
        <v>245</v>
      </c>
      <c r="N15" s="114"/>
      <c r="O15" s="114"/>
      <c r="P15" s="114"/>
      <c r="Q15" s="114"/>
    </row>
    <row r="16" spans="1:17" ht="44.25" customHeight="1">
      <c r="A16" s="66"/>
      <c r="B16" s="73"/>
      <c r="C16" s="74"/>
      <c r="D16" s="116"/>
      <c r="E16" s="116"/>
      <c r="F16" s="113" t="s">
        <v>12</v>
      </c>
      <c r="G16" s="113"/>
      <c r="H16" s="113"/>
      <c r="I16" s="114" t="s">
        <v>14</v>
      </c>
      <c r="J16" s="114"/>
      <c r="K16" s="71" t="s">
        <v>14</v>
      </c>
      <c r="L16" s="71" t="s">
        <v>14</v>
      </c>
      <c r="M16" s="114" t="s">
        <v>14</v>
      </c>
      <c r="N16" s="114"/>
      <c r="O16" s="114"/>
      <c r="P16" s="114"/>
      <c r="Q16" s="114"/>
    </row>
    <row r="17" spans="1:17" ht="27" customHeight="1">
      <c r="A17" s="66"/>
      <c r="B17" s="73"/>
      <c r="C17" s="73"/>
      <c r="D17" s="112" t="s">
        <v>246</v>
      </c>
      <c r="E17" s="112"/>
      <c r="F17" s="113" t="s">
        <v>247</v>
      </c>
      <c r="G17" s="113"/>
      <c r="H17" s="113"/>
      <c r="I17" s="114" t="s">
        <v>248</v>
      </c>
      <c r="J17" s="114"/>
      <c r="K17" s="71" t="s">
        <v>14</v>
      </c>
      <c r="L17" s="71" t="s">
        <v>240</v>
      </c>
      <c r="M17" s="114" t="s">
        <v>249</v>
      </c>
      <c r="N17" s="114"/>
      <c r="O17" s="114"/>
      <c r="P17" s="114"/>
      <c r="Q17" s="114"/>
    </row>
    <row r="18" spans="1:17" ht="27" customHeight="1">
      <c r="A18" s="66"/>
      <c r="B18" s="72" t="s">
        <v>202</v>
      </c>
      <c r="C18" s="73"/>
      <c r="D18" s="116"/>
      <c r="E18" s="116"/>
      <c r="F18" s="113" t="s">
        <v>20</v>
      </c>
      <c r="G18" s="113"/>
      <c r="H18" s="113"/>
      <c r="I18" s="114" t="s">
        <v>203</v>
      </c>
      <c r="J18" s="114"/>
      <c r="K18" s="71" t="s">
        <v>14</v>
      </c>
      <c r="L18" s="71" t="s">
        <v>250</v>
      </c>
      <c r="M18" s="114" t="s">
        <v>251</v>
      </c>
      <c r="N18" s="114"/>
      <c r="O18" s="114"/>
      <c r="P18" s="114"/>
      <c r="Q18" s="114"/>
    </row>
    <row r="19" spans="1:17" ht="38.25" customHeight="1">
      <c r="A19" s="66"/>
      <c r="B19" s="74"/>
      <c r="C19" s="73"/>
      <c r="D19" s="116"/>
      <c r="E19" s="116"/>
      <c r="F19" s="113" t="s">
        <v>12</v>
      </c>
      <c r="G19" s="113"/>
      <c r="H19" s="113"/>
      <c r="I19" s="114" t="s">
        <v>204</v>
      </c>
      <c r="J19" s="114"/>
      <c r="K19" s="71" t="s">
        <v>14</v>
      </c>
      <c r="L19" s="71" t="s">
        <v>250</v>
      </c>
      <c r="M19" s="114" t="s">
        <v>252</v>
      </c>
      <c r="N19" s="114"/>
      <c r="O19" s="114"/>
      <c r="P19" s="114"/>
      <c r="Q19" s="114"/>
    </row>
    <row r="20" spans="1:17" ht="24.75" customHeight="1">
      <c r="A20" s="66"/>
      <c r="B20" s="73"/>
      <c r="C20" s="72" t="s">
        <v>210</v>
      </c>
      <c r="D20" s="116"/>
      <c r="E20" s="116"/>
      <c r="F20" s="113" t="s">
        <v>211</v>
      </c>
      <c r="G20" s="113"/>
      <c r="H20" s="113"/>
      <c r="I20" s="114" t="s">
        <v>212</v>
      </c>
      <c r="J20" s="114"/>
      <c r="K20" s="71" t="s">
        <v>14</v>
      </c>
      <c r="L20" s="71" t="s">
        <v>250</v>
      </c>
      <c r="M20" s="114" t="s">
        <v>253</v>
      </c>
      <c r="N20" s="114"/>
      <c r="O20" s="114"/>
      <c r="P20" s="114"/>
      <c r="Q20" s="114"/>
    </row>
    <row r="21" spans="1:17" ht="36.75" customHeight="1">
      <c r="A21" s="66"/>
      <c r="B21" s="73"/>
      <c r="C21" s="74"/>
      <c r="D21" s="116"/>
      <c r="E21" s="116"/>
      <c r="F21" s="113" t="s">
        <v>12</v>
      </c>
      <c r="G21" s="113"/>
      <c r="H21" s="113"/>
      <c r="I21" s="114" t="s">
        <v>212</v>
      </c>
      <c r="J21" s="114"/>
      <c r="K21" s="71" t="s">
        <v>14</v>
      </c>
      <c r="L21" s="71" t="s">
        <v>250</v>
      </c>
      <c r="M21" s="114" t="s">
        <v>253</v>
      </c>
      <c r="N21" s="114"/>
      <c r="O21" s="114"/>
      <c r="P21" s="114"/>
      <c r="Q21" s="114"/>
    </row>
    <row r="22" spans="1:17" ht="45" customHeight="1">
      <c r="A22" s="66"/>
      <c r="B22" s="73"/>
      <c r="C22" s="73"/>
      <c r="D22" s="112" t="s">
        <v>208</v>
      </c>
      <c r="E22" s="112"/>
      <c r="F22" s="113" t="s">
        <v>209</v>
      </c>
      <c r="G22" s="113"/>
      <c r="H22" s="113"/>
      <c r="I22" s="114" t="s">
        <v>213</v>
      </c>
      <c r="J22" s="114"/>
      <c r="K22" s="71" t="s">
        <v>14</v>
      </c>
      <c r="L22" s="71" t="s">
        <v>254</v>
      </c>
      <c r="M22" s="114" t="s">
        <v>255</v>
      </c>
      <c r="N22" s="114"/>
      <c r="O22" s="114"/>
      <c r="P22" s="114"/>
      <c r="Q22" s="114"/>
    </row>
    <row r="23" spans="1:17" ht="42.75" customHeight="1">
      <c r="A23" s="66"/>
      <c r="B23" s="73"/>
      <c r="C23" s="73"/>
      <c r="D23" s="112" t="s">
        <v>214</v>
      </c>
      <c r="E23" s="112"/>
      <c r="F23" s="113" t="s">
        <v>209</v>
      </c>
      <c r="G23" s="113"/>
      <c r="H23" s="113"/>
      <c r="I23" s="114" t="s">
        <v>215</v>
      </c>
      <c r="J23" s="114"/>
      <c r="K23" s="71" t="s">
        <v>14</v>
      </c>
      <c r="L23" s="71" t="s">
        <v>256</v>
      </c>
      <c r="M23" s="114" t="s">
        <v>257</v>
      </c>
      <c r="N23" s="114"/>
      <c r="O23" s="114"/>
      <c r="P23" s="114"/>
      <c r="Q23" s="114"/>
    </row>
    <row r="24" spans="1:17" ht="24.75" customHeight="1">
      <c r="A24" s="66"/>
      <c r="B24" s="72" t="s">
        <v>217</v>
      </c>
      <c r="C24" s="73"/>
      <c r="D24" s="116"/>
      <c r="E24" s="116"/>
      <c r="F24" s="113" t="s">
        <v>21</v>
      </c>
      <c r="G24" s="113"/>
      <c r="H24" s="113"/>
      <c r="I24" s="114" t="s">
        <v>219</v>
      </c>
      <c r="J24" s="114"/>
      <c r="K24" s="71" t="s">
        <v>14</v>
      </c>
      <c r="L24" s="71" t="s">
        <v>258</v>
      </c>
      <c r="M24" s="114" t="s">
        <v>259</v>
      </c>
      <c r="N24" s="114"/>
      <c r="O24" s="114"/>
      <c r="P24" s="114"/>
      <c r="Q24" s="114"/>
    </row>
    <row r="25" spans="1:17" ht="38.25" customHeight="1">
      <c r="A25" s="66"/>
      <c r="B25" s="74"/>
      <c r="C25" s="73"/>
      <c r="D25" s="116"/>
      <c r="E25" s="116"/>
      <c r="F25" s="113" t="s">
        <v>12</v>
      </c>
      <c r="G25" s="113"/>
      <c r="H25" s="113"/>
      <c r="I25" s="114" t="s">
        <v>14</v>
      </c>
      <c r="J25" s="114"/>
      <c r="K25" s="71" t="s">
        <v>14</v>
      </c>
      <c r="L25" s="71" t="s">
        <v>14</v>
      </c>
      <c r="M25" s="114" t="s">
        <v>14</v>
      </c>
      <c r="N25" s="114"/>
      <c r="O25" s="114"/>
      <c r="P25" s="114"/>
      <c r="Q25" s="114"/>
    </row>
    <row r="26" spans="2:17" ht="25.5" customHeight="1">
      <c r="B26" s="73"/>
      <c r="C26" s="72" t="s">
        <v>220</v>
      </c>
      <c r="D26" s="116"/>
      <c r="E26" s="116"/>
      <c r="F26" s="113" t="s">
        <v>22</v>
      </c>
      <c r="G26" s="113"/>
      <c r="H26" s="113"/>
      <c r="I26" s="114" t="s">
        <v>219</v>
      </c>
      <c r="J26" s="114"/>
      <c r="K26" s="71" t="s">
        <v>14</v>
      </c>
      <c r="L26" s="71" t="s">
        <v>258</v>
      </c>
      <c r="M26" s="114" t="s">
        <v>259</v>
      </c>
      <c r="N26" s="114"/>
      <c r="O26" s="114"/>
      <c r="P26" s="114"/>
      <c r="Q26" s="114"/>
    </row>
    <row r="27" spans="2:17" ht="29.25" customHeight="1">
      <c r="B27" s="73"/>
      <c r="C27" s="74"/>
      <c r="D27" s="116"/>
      <c r="E27" s="116"/>
      <c r="F27" s="113" t="s">
        <v>12</v>
      </c>
      <c r="G27" s="113"/>
      <c r="H27" s="113"/>
      <c r="I27" s="114" t="s">
        <v>14</v>
      </c>
      <c r="J27" s="114"/>
      <c r="K27" s="71" t="s">
        <v>14</v>
      </c>
      <c r="L27" s="71" t="s">
        <v>14</v>
      </c>
      <c r="M27" s="114" t="s">
        <v>14</v>
      </c>
      <c r="N27" s="114"/>
      <c r="O27" s="114"/>
      <c r="P27" s="114"/>
      <c r="Q27" s="114"/>
    </row>
    <row r="28" spans="2:17" ht="18.75" customHeight="1">
      <c r="B28" s="73"/>
      <c r="C28" s="73"/>
      <c r="D28" s="112" t="s">
        <v>205</v>
      </c>
      <c r="E28" s="112"/>
      <c r="F28" s="113" t="s">
        <v>206</v>
      </c>
      <c r="G28" s="113"/>
      <c r="H28" s="113"/>
      <c r="I28" s="114" t="s">
        <v>218</v>
      </c>
      <c r="J28" s="114"/>
      <c r="K28" s="71" t="s">
        <v>14</v>
      </c>
      <c r="L28" s="71" t="s">
        <v>258</v>
      </c>
      <c r="M28" s="114" t="s">
        <v>260</v>
      </c>
      <c r="N28" s="114"/>
      <c r="O28" s="114"/>
      <c r="P28" s="114"/>
      <c r="Q28" s="114"/>
    </row>
    <row r="29" spans="2:17" ht="30" customHeight="1">
      <c r="B29" s="115" t="s">
        <v>10</v>
      </c>
      <c r="C29" s="115"/>
      <c r="D29" s="115"/>
      <c r="E29" s="115"/>
      <c r="F29" s="115"/>
      <c r="G29" s="115"/>
      <c r="H29" s="70" t="s">
        <v>23</v>
      </c>
      <c r="I29" s="110" t="s">
        <v>221</v>
      </c>
      <c r="J29" s="110"/>
      <c r="K29" s="68" t="s">
        <v>14</v>
      </c>
      <c r="L29" s="68" t="s">
        <v>261</v>
      </c>
      <c r="M29" s="110" t="s">
        <v>262</v>
      </c>
      <c r="N29" s="110"/>
      <c r="O29" s="110"/>
      <c r="P29" s="110"/>
      <c r="Q29" s="110"/>
    </row>
    <row r="30" spans="2:17" ht="30" customHeight="1">
      <c r="B30" s="111"/>
      <c r="C30" s="111"/>
      <c r="D30" s="111"/>
      <c r="E30" s="111"/>
      <c r="F30" s="108" t="s">
        <v>12</v>
      </c>
      <c r="G30" s="108"/>
      <c r="H30" s="108"/>
      <c r="I30" s="109" t="s">
        <v>222</v>
      </c>
      <c r="J30" s="109"/>
      <c r="K30" s="69" t="s">
        <v>14</v>
      </c>
      <c r="L30" s="69" t="s">
        <v>250</v>
      </c>
      <c r="M30" s="109" t="s">
        <v>263</v>
      </c>
      <c r="N30" s="109"/>
      <c r="O30" s="109"/>
      <c r="P30" s="109"/>
      <c r="Q30" s="109"/>
    </row>
    <row r="31" spans="2:17" ht="18.75" customHeight="1">
      <c r="B31" s="106" t="s">
        <v>24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 ht="40.5" customHeight="1">
      <c r="B32" s="72" t="s">
        <v>15</v>
      </c>
      <c r="C32" s="73"/>
      <c r="D32" s="116"/>
      <c r="E32" s="116"/>
      <c r="F32" s="113" t="s">
        <v>16</v>
      </c>
      <c r="G32" s="113"/>
      <c r="H32" s="113"/>
      <c r="I32" s="114" t="s">
        <v>223</v>
      </c>
      <c r="J32" s="114"/>
      <c r="K32" s="71" t="s">
        <v>14</v>
      </c>
      <c r="L32" s="71" t="s">
        <v>264</v>
      </c>
      <c r="M32" s="114" t="s">
        <v>265</v>
      </c>
      <c r="N32" s="114"/>
      <c r="O32" s="114"/>
      <c r="P32" s="114"/>
      <c r="Q32" s="114"/>
    </row>
    <row r="33" spans="2:17" ht="30" customHeight="1">
      <c r="B33" s="74"/>
      <c r="C33" s="73"/>
      <c r="D33" s="116"/>
      <c r="E33" s="116"/>
      <c r="F33" s="113" t="s">
        <v>12</v>
      </c>
      <c r="G33" s="113"/>
      <c r="H33" s="113"/>
      <c r="I33" s="114" t="s">
        <v>223</v>
      </c>
      <c r="J33" s="114"/>
      <c r="K33" s="71" t="s">
        <v>14</v>
      </c>
      <c r="L33" s="71" t="s">
        <v>264</v>
      </c>
      <c r="M33" s="114" t="s">
        <v>265</v>
      </c>
      <c r="N33" s="114"/>
      <c r="O33" s="114"/>
      <c r="P33" s="114"/>
      <c r="Q33" s="114"/>
    </row>
    <row r="34" spans="2:17" ht="29.25" customHeight="1">
      <c r="B34" s="73"/>
      <c r="C34" s="72" t="s">
        <v>224</v>
      </c>
      <c r="D34" s="116"/>
      <c r="E34" s="116"/>
      <c r="F34" s="113" t="s">
        <v>17</v>
      </c>
      <c r="G34" s="113"/>
      <c r="H34" s="113"/>
      <c r="I34" s="114" t="s">
        <v>223</v>
      </c>
      <c r="J34" s="114"/>
      <c r="K34" s="71" t="s">
        <v>14</v>
      </c>
      <c r="L34" s="71" t="s">
        <v>264</v>
      </c>
      <c r="M34" s="114" t="s">
        <v>265</v>
      </c>
      <c r="N34" s="114"/>
      <c r="O34" s="114"/>
      <c r="P34" s="114"/>
      <c r="Q34" s="114"/>
    </row>
    <row r="35" spans="2:17" ht="29.25" customHeight="1">
      <c r="B35" s="73"/>
      <c r="C35" s="74"/>
      <c r="D35" s="116"/>
      <c r="E35" s="116"/>
      <c r="F35" s="113" t="s">
        <v>12</v>
      </c>
      <c r="G35" s="113"/>
      <c r="H35" s="113"/>
      <c r="I35" s="114" t="s">
        <v>223</v>
      </c>
      <c r="J35" s="114"/>
      <c r="K35" s="71" t="s">
        <v>14</v>
      </c>
      <c r="L35" s="71" t="s">
        <v>264</v>
      </c>
      <c r="M35" s="114" t="s">
        <v>265</v>
      </c>
      <c r="N35" s="114"/>
      <c r="O35" s="114"/>
      <c r="P35" s="114"/>
      <c r="Q35" s="114"/>
    </row>
    <row r="36" spans="2:17" ht="39.75" customHeight="1">
      <c r="B36" s="73"/>
      <c r="C36" s="73"/>
      <c r="D36" s="112" t="s">
        <v>266</v>
      </c>
      <c r="E36" s="112"/>
      <c r="F36" s="113" t="s">
        <v>267</v>
      </c>
      <c r="G36" s="113"/>
      <c r="H36" s="113"/>
      <c r="I36" s="114" t="s">
        <v>14</v>
      </c>
      <c r="J36" s="114"/>
      <c r="K36" s="71" t="s">
        <v>14</v>
      </c>
      <c r="L36" s="71" t="s">
        <v>264</v>
      </c>
      <c r="M36" s="114" t="s">
        <v>264</v>
      </c>
      <c r="N36" s="114"/>
      <c r="O36" s="114"/>
      <c r="P36" s="114"/>
      <c r="Q36" s="114"/>
    </row>
    <row r="37" spans="2:17" ht="28.5" customHeight="1">
      <c r="B37" s="115" t="s">
        <v>24</v>
      </c>
      <c r="C37" s="115"/>
      <c r="D37" s="115"/>
      <c r="E37" s="115"/>
      <c r="F37" s="115"/>
      <c r="G37" s="115"/>
      <c r="H37" s="70" t="s">
        <v>23</v>
      </c>
      <c r="I37" s="110" t="s">
        <v>225</v>
      </c>
      <c r="J37" s="110"/>
      <c r="K37" s="68" t="s">
        <v>14</v>
      </c>
      <c r="L37" s="68" t="s">
        <v>264</v>
      </c>
      <c r="M37" s="110" t="s">
        <v>268</v>
      </c>
      <c r="N37" s="110"/>
      <c r="O37" s="110"/>
      <c r="P37" s="110"/>
      <c r="Q37" s="110"/>
    </row>
    <row r="38" spans="2:17" ht="27.75" customHeight="1">
      <c r="B38" s="111"/>
      <c r="C38" s="111"/>
      <c r="D38" s="111"/>
      <c r="E38" s="111"/>
      <c r="F38" s="108" t="s">
        <v>12</v>
      </c>
      <c r="G38" s="108"/>
      <c r="H38" s="108"/>
      <c r="I38" s="109" t="s">
        <v>226</v>
      </c>
      <c r="J38" s="109"/>
      <c r="K38" s="69" t="s">
        <v>14</v>
      </c>
      <c r="L38" s="69" t="s">
        <v>264</v>
      </c>
      <c r="M38" s="109" t="s">
        <v>269</v>
      </c>
      <c r="N38" s="109"/>
      <c r="O38" s="109"/>
      <c r="P38" s="109"/>
      <c r="Q38" s="109"/>
    </row>
    <row r="39" spans="2:17" ht="27" customHeight="1">
      <c r="B39" s="106" t="s">
        <v>25</v>
      </c>
      <c r="C39" s="106"/>
      <c r="D39" s="106"/>
      <c r="E39" s="106"/>
      <c r="F39" s="106"/>
      <c r="G39" s="106"/>
      <c r="H39" s="106"/>
      <c r="I39" s="110" t="s">
        <v>227</v>
      </c>
      <c r="J39" s="110"/>
      <c r="K39" s="68" t="s">
        <v>14</v>
      </c>
      <c r="L39" s="68" t="s">
        <v>270</v>
      </c>
      <c r="M39" s="110" t="s">
        <v>271</v>
      </c>
      <c r="N39" s="110"/>
      <c r="O39" s="110"/>
      <c r="P39" s="110"/>
      <c r="Q39" s="110"/>
    </row>
    <row r="40" spans="2:17" ht="43.5" customHeight="1">
      <c r="B40" s="106"/>
      <c r="C40" s="106"/>
      <c r="D40" s="106"/>
      <c r="E40" s="106"/>
      <c r="F40" s="104" t="s">
        <v>12</v>
      </c>
      <c r="G40" s="104"/>
      <c r="H40" s="104"/>
      <c r="I40" s="105" t="s">
        <v>228</v>
      </c>
      <c r="J40" s="105"/>
      <c r="K40" s="67" t="s">
        <v>14</v>
      </c>
      <c r="L40" s="67" t="s">
        <v>272</v>
      </c>
      <c r="M40" s="105" t="s">
        <v>273</v>
      </c>
      <c r="N40" s="105"/>
      <c r="O40" s="105"/>
      <c r="P40" s="105"/>
      <c r="Q40" s="105"/>
    </row>
    <row r="41" spans="2:17" ht="15" customHeight="1">
      <c r="B41" s="107" t="s">
        <v>159</v>
      </c>
      <c r="C41" s="107"/>
      <c r="D41" s="107"/>
      <c r="E41" s="107"/>
      <c r="F41" s="107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</sheetData>
  <sheetProtection/>
  <mergeCells count="140">
    <mergeCell ref="M8:Q8"/>
    <mergeCell ref="F9:H9"/>
    <mergeCell ref="M6:Q6"/>
    <mergeCell ref="D8:E8"/>
    <mergeCell ref="F8:H8"/>
    <mergeCell ref="B7:Q7"/>
    <mergeCell ref="D6:E6"/>
    <mergeCell ref="F6:H6"/>
    <mergeCell ref="I9:J9"/>
    <mergeCell ref="M9:Q9"/>
    <mergeCell ref="F10:H10"/>
    <mergeCell ref="F5:H5"/>
    <mergeCell ref="O3:P3"/>
    <mergeCell ref="I5:J5"/>
    <mergeCell ref="K1:P1"/>
    <mergeCell ref="A2:P2"/>
    <mergeCell ref="I8:J8"/>
    <mergeCell ref="D5:E5"/>
    <mergeCell ref="M5:Q5"/>
    <mergeCell ref="I6:J6"/>
    <mergeCell ref="M13:Q13"/>
    <mergeCell ref="D12:E12"/>
    <mergeCell ref="F12:H12"/>
    <mergeCell ref="I10:J10"/>
    <mergeCell ref="M10:Q10"/>
    <mergeCell ref="D11:E11"/>
    <mergeCell ref="F11:H11"/>
    <mergeCell ref="I11:J11"/>
    <mergeCell ref="M11:Q11"/>
    <mergeCell ref="D10:E10"/>
    <mergeCell ref="D14:E14"/>
    <mergeCell ref="F14:H14"/>
    <mergeCell ref="I14:J14"/>
    <mergeCell ref="M14:Q14"/>
    <mergeCell ref="D9:E9"/>
    <mergeCell ref="I12:J12"/>
    <mergeCell ref="M12:Q12"/>
    <mergeCell ref="D13:E13"/>
    <mergeCell ref="F13:H13"/>
    <mergeCell ref="I13:J13"/>
    <mergeCell ref="D17:E17"/>
    <mergeCell ref="I18:J18"/>
    <mergeCell ref="D15:E15"/>
    <mergeCell ref="F15:H15"/>
    <mergeCell ref="I15:J15"/>
    <mergeCell ref="M15:Q15"/>
    <mergeCell ref="D16:E16"/>
    <mergeCell ref="F16:H16"/>
    <mergeCell ref="M16:Q16"/>
    <mergeCell ref="I16:J16"/>
    <mergeCell ref="M23:Q23"/>
    <mergeCell ref="I23:J23"/>
    <mergeCell ref="D18:E18"/>
    <mergeCell ref="F18:H18"/>
    <mergeCell ref="D19:E19"/>
    <mergeCell ref="I19:J19"/>
    <mergeCell ref="M19:Q19"/>
    <mergeCell ref="I22:J22"/>
    <mergeCell ref="M22:Q22"/>
    <mergeCell ref="M18:Q18"/>
    <mergeCell ref="F17:H17"/>
    <mergeCell ref="I17:J17"/>
    <mergeCell ref="M17:Q17"/>
    <mergeCell ref="F19:H19"/>
    <mergeCell ref="F22:H22"/>
    <mergeCell ref="D22:E22"/>
    <mergeCell ref="I21:J21"/>
    <mergeCell ref="M21:Q21"/>
    <mergeCell ref="D20:E20"/>
    <mergeCell ref="F20:H20"/>
    <mergeCell ref="I20:J20"/>
    <mergeCell ref="M20:Q20"/>
    <mergeCell ref="D21:E21"/>
    <mergeCell ref="F21:H21"/>
    <mergeCell ref="M27:Q27"/>
    <mergeCell ref="D23:E23"/>
    <mergeCell ref="F23:H23"/>
    <mergeCell ref="D24:E24"/>
    <mergeCell ref="D25:E25"/>
    <mergeCell ref="F25:H25"/>
    <mergeCell ref="I25:J25"/>
    <mergeCell ref="F24:H24"/>
    <mergeCell ref="I24:J24"/>
    <mergeCell ref="M24:Q24"/>
    <mergeCell ref="M29:Q29"/>
    <mergeCell ref="B29:G29"/>
    <mergeCell ref="M25:Q25"/>
    <mergeCell ref="D26:E26"/>
    <mergeCell ref="F26:H26"/>
    <mergeCell ref="I26:J26"/>
    <mergeCell ref="M26:Q26"/>
    <mergeCell ref="D27:E27"/>
    <mergeCell ref="F27:H27"/>
    <mergeCell ref="I27:J27"/>
    <mergeCell ref="F30:H30"/>
    <mergeCell ref="I30:J30"/>
    <mergeCell ref="M30:Q30"/>
    <mergeCell ref="B30:E30"/>
    <mergeCell ref="B31:Q31"/>
    <mergeCell ref="D28:E28"/>
    <mergeCell ref="F28:H28"/>
    <mergeCell ref="I28:J28"/>
    <mergeCell ref="M28:Q28"/>
    <mergeCell ref="I29:J29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I37:J37"/>
    <mergeCell ref="M37:Q37"/>
    <mergeCell ref="B37:G37"/>
    <mergeCell ref="F38:H38"/>
    <mergeCell ref="I38:J38"/>
    <mergeCell ref="M38:Q38"/>
    <mergeCell ref="I39:J39"/>
    <mergeCell ref="M39:Q39"/>
    <mergeCell ref="B38:E38"/>
    <mergeCell ref="B39:H39"/>
    <mergeCell ref="G41:Q41"/>
    <mergeCell ref="F40:H40"/>
    <mergeCell ref="I40:J40"/>
    <mergeCell ref="M40:Q40"/>
    <mergeCell ref="B40:E40"/>
    <mergeCell ref="B41:F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46"/>
  <sheetViews>
    <sheetView showGridLines="0" zoomScalePageLayoutView="0" workbookViewId="0" topLeftCell="A1">
      <selection activeCell="Z5" sqref="Z5"/>
    </sheetView>
  </sheetViews>
  <sheetFormatPr defaultColWidth="9.33203125" defaultRowHeight="12.75"/>
  <cols>
    <col min="1" max="1" width="2.66015625" style="0" customWidth="1"/>
    <col min="2" max="2" width="3.16015625" style="0" customWidth="1"/>
    <col min="3" max="3" width="7.33203125" style="0" customWidth="1"/>
    <col min="4" max="4" width="9.66015625" style="0" customWidth="1"/>
    <col min="5" max="5" width="6.16015625" style="0" customWidth="1"/>
    <col min="6" max="6" width="9.5" style="0" customWidth="1"/>
    <col min="7" max="7" width="4.5" style="0" customWidth="1"/>
    <col min="8" max="8" width="7.33203125" style="0" customWidth="1"/>
    <col min="9" max="9" width="10.16015625" style="0" customWidth="1"/>
    <col min="10" max="10" width="11.33203125" style="0" customWidth="1"/>
    <col min="11" max="12" width="10.66015625" style="0" customWidth="1"/>
    <col min="13" max="13" width="9" style="0" customWidth="1"/>
    <col min="14" max="14" width="9.66015625" style="0" customWidth="1"/>
    <col min="15" max="15" width="9.83203125" style="0" customWidth="1"/>
    <col min="16" max="16" width="8.83203125" style="0" customWidth="1"/>
    <col min="17" max="17" width="8.16015625" style="0" customWidth="1"/>
    <col min="18" max="18" width="10.5" style="0" customWidth="1"/>
    <col min="19" max="19" width="9.5" style="0" customWidth="1"/>
    <col min="20" max="20" width="6" style="0" customWidth="1"/>
    <col min="21" max="21" width="3.66015625" style="0" customWidth="1"/>
    <col min="22" max="22" width="3.5" style="0" customWidth="1"/>
    <col min="23" max="23" width="5.5" style="0" customWidth="1"/>
  </cols>
  <sheetData>
    <row r="1" spans="1:24" ht="63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29" t="s">
        <v>278</v>
      </c>
      <c r="Q1" s="129"/>
      <c r="R1" s="129"/>
      <c r="S1" s="129"/>
      <c r="T1" s="129"/>
      <c r="U1" s="129"/>
      <c r="V1" s="76"/>
      <c r="W1" s="76"/>
      <c r="X1" s="78"/>
    </row>
    <row r="2" spans="1:24" ht="26.25" customHeight="1">
      <c r="A2" s="128" t="s">
        <v>230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78"/>
    </row>
    <row r="4" spans="1:23" ht="12.75" customHeight="1">
      <c r="A4" s="126" t="s">
        <v>1</v>
      </c>
      <c r="B4" s="126"/>
      <c r="C4" s="126" t="s">
        <v>2</v>
      </c>
      <c r="D4" s="126" t="s">
        <v>4</v>
      </c>
      <c r="E4" s="126"/>
      <c r="F4" s="126"/>
      <c r="G4" s="126" t="s">
        <v>42</v>
      </c>
      <c r="H4" s="126"/>
      <c r="I4" s="126" t="s">
        <v>41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ht="12.75" customHeight="1">
      <c r="A5" s="126"/>
      <c r="B5" s="126"/>
      <c r="C5" s="126"/>
      <c r="D5" s="126"/>
      <c r="E5" s="126"/>
      <c r="F5" s="126"/>
      <c r="G5" s="126"/>
      <c r="H5" s="126"/>
      <c r="I5" s="126" t="s">
        <v>40</v>
      </c>
      <c r="J5" s="126" t="s">
        <v>35</v>
      </c>
      <c r="K5" s="126"/>
      <c r="L5" s="126"/>
      <c r="M5" s="126"/>
      <c r="N5" s="126"/>
      <c r="O5" s="126"/>
      <c r="P5" s="126"/>
      <c r="Q5" s="126"/>
      <c r="R5" s="126" t="s">
        <v>39</v>
      </c>
      <c r="S5" s="126" t="s">
        <v>35</v>
      </c>
      <c r="T5" s="126"/>
      <c r="U5" s="126"/>
      <c r="V5" s="126"/>
      <c r="W5" s="126"/>
    </row>
    <row r="6" spans="1:23" ht="10.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 t="s">
        <v>38</v>
      </c>
      <c r="T6" s="126" t="s">
        <v>37</v>
      </c>
      <c r="U6" s="126"/>
      <c r="V6" s="126" t="s">
        <v>276</v>
      </c>
      <c r="W6" s="126"/>
    </row>
    <row r="7" spans="1:23" ht="12.75" customHeight="1">
      <c r="A7" s="126"/>
      <c r="B7" s="126"/>
      <c r="C7" s="126"/>
      <c r="D7" s="126"/>
      <c r="E7" s="126"/>
      <c r="F7" s="126"/>
      <c r="G7" s="126"/>
      <c r="H7" s="126"/>
      <c r="I7" s="126"/>
      <c r="J7" s="126" t="s">
        <v>36</v>
      </c>
      <c r="K7" s="126" t="s">
        <v>35</v>
      </c>
      <c r="L7" s="126"/>
      <c r="M7" s="126" t="s">
        <v>34</v>
      </c>
      <c r="N7" s="126" t="s">
        <v>33</v>
      </c>
      <c r="O7" s="126" t="s">
        <v>32</v>
      </c>
      <c r="P7" s="126" t="s">
        <v>31</v>
      </c>
      <c r="Q7" s="126" t="s">
        <v>30</v>
      </c>
      <c r="R7" s="126"/>
      <c r="S7" s="126"/>
      <c r="T7" s="126"/>
      <c r="U7" s="126"/>
      <c r="V7" s="126"/>
      <c r="W7" s="126"/>
    </row>
    <row r="8" spans="1:23" ht="12.7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 t="s">
        <v>29</v>
      </c>
      <c r="U8" s="126"/>
      <c r="V8" s="126"/>
      <c r="W8" s="126"/>
    </row>
    <row r="9" spans="1:23" ht="74.2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01" t="s">
        <v>28</v>
      </c>
      <c r="L9" s="101" t="s">
        <v>27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12.75">
      <c r="A10" s="126">
        <v>1</v>
      </c>
      <c r="B10" s="126"/>
      <c r="C10" s="101">
        <v>2</v>
      </c>
      <c r="D10" s="126">
        <v>4</v>
      </c>
      <c r="E10" s="126"/>
      <c r="F10" s="126"/>
      <c r="G10" s="126">
        <v>5</v>
      </c>
      <c r="H10" s="126"/>
      <c r="I10" s="101">
        <v>6</v>
      </c>
      <c r="J10" s="101">
        <v>7</v>
      </c>
      <c r="K10" s="101">
        <v>8</v>
      </c>
      <c r="L10" s="101">
        <v>9</v>
      </c>
      <c r="M10" s="101">
        <v>10</v>
      </c>
      <c r="N10" s="101">
        <v>11</v>
      </c>
      <c r="O10" s="101">
        <v>12</v>
      </c>
      <c r="P10" s="101">
        <v>13</v>
      </c>
      <c r="Q10" s="101">
        <v>14</v>
      </c>
      <c r="R10" s="101">
        <v>15</v>
      </c>
      <c r="S10" s="101">
        <v>16</v>
      </c>
      <c r="T10" s="126">
        <v>17</v>
      </c>
      <c r="U10" s="126"/>
      <c r="V10" s="126">
        <v>18</v>
      </c>
      <c r="W10" s="126"/>
    </row>
    <row r="11" spans="1:23" ht="20.25" customHeight="1">
      <c r="A11" s="126">
        <v>851</v>
      </c>
      <c r="B11" s="126"/>
      <c r="C11" s="126"/>
      <c r="D11" s="127" t="s">
        <v>274</v>
      </c>
      <c r="E11" s="127"/>
      <c r="F11" s="94" t="s">
        <v>170</v>
      </c>
      <c r="G11" s="122">
        <v>3193591</v>
      </c>
      <c r="H11" s="122"/>
      <c r="I11" s="95">
        <v>3193591</v>
      </c>
      <c r="J11" s="95">
        <v>3190591</v>
      </c>
      <c r="K11" s="95">
        <v>3000</v>
      </c>
      <c r="L11" s="95">
        <v>3187591</v>
      </c>
      <c r="M11" s="95">
        <v>0</v>
      </c>
      <c r="N11" s="95">
        <v>3000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122">
        <v>0</v>
      </c>
      <c r="U11" s="122"/>
      <c r="V11" s="122">
        <v>0</v>
      </c>
      <c r="W11" s="122"/>
    </row>
    <row r="12" spans="1:23" ht="18" customHeight="1">
      <c r="A12" s="126"/>
      <c r="B12" s="126"/>
      <c r="C12" s="126"/>
      <c r="D12" s="127"/>
      <c r="E12" s="127"/>
      <c r="F12" s="94" t="s">
        <v>169</v>
      </c>
      <c r="G12" s="122">
        <v>0</v>
      </c>
      <c r="H12" s="122"/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122">
        <v>0</v>
      </c>
      <c r="U12" s="122"/>
      <c r="V12" s="122">
        <v>0</v>
      </c>
      <c r="W12" s="122"/>
    </row>
    <row r="13" spans="1:23" ht="18" customHeight="1">
      <c r="A13" s="126"/>
      <c r="B13" s="126"/>
      <c r="C13" s="126"/>
      <c r="D13" s="127"/>
      <c r="E13" s="127"/>
      <c r="F13" s="94" t="s">
        <v>168</v>
      </c>
      <c r="G13" s="122">
        <v>350304</v>
      </c>
      <c r="H13" s="122"/>
      <c r="I13" s="95">
        <v>175723</v>
      </c>
      <c r="J13" s="95">
        <v>175723</v>
      </c>
      <c r="K13" s="95">
        <v>0</v>
      </c>
      <c r="L13" s="95">
        <v>175723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174581</v>
      </c>
      <c r="S13" s="95">
        <v>174581</v>
      </c>
      <c r="T13" s="122">
        <v>0</v>
      </c>
      <c r="U13" s="122"/>
      <c r="V13" s="122">
        <v>0</v>
      </c>
      <c r="W13" s="122"/>
    </row>
    <row r="14" spans="1:23" ht="21" customHeight="1" thickBot="1">
      <c r="A14" s="126"/>
      <c r="B14" s="126"/>
      <c r="C14" s="126"/>
      <c r="D14" s="127"/>
      <c r="E14" s="127"/>
      <c r="F14" s="94" t="s">
        <v>167</v>
      </c>
      <c r="G14" s="122">
        <v>3543895</v>
      </c>
      <c r="H14" s="122"/>
      <c r="I14" s="95">
        <v>3369314</v>
      </c>
      <c r="J14" s="95">
        <v>3366314</v>
      </c>
      <c r="K14" s="95">
        <v>3000</v>
      </c>
      <c r="L14" s="95">
        <v>3363314</v>
      </c>
      <c r="M14" s="95">
        <v>0</v>
      </c>
      <c r="N14" s="95">
        <v>3000</v>
      </c>
      <c r="O14" s="95">
        <v>0</v>
      </c>
      <c r="P14" s="95">
        <v>0</v>
      </c>
      <c r="Q14" s="95">
        <v>0</v>
      </c>
      <c r="R14" s="95">
        <v>174581</v>
      </c>
      <c r="S14" s="95">
        <v>174581</v>
      </c>
      <c r="T14" s="122">
        <v>0</v>
      </c>
      <c r="U14" s="122"/>
      <c r="V14" s="122">
        <v>0</v>
      </c>
      <c r="W14" s="122"/>
    </row>
    <row r="15" spans="1:23" ht="21" customHeight="1" thickBot="1">
      <c r="A15" s="123"/>
      <c r="B15" s="123"/>
      <c r="C15" s="123">
        <v>85195</v>
      </c>
      <c r="D15" s="124" t="s">
        <v>211</v>
      </c>
      <c r="E15" s="124"/>
      <c r="F15" s="96" t="s">
        <v>170</v>
      </c>
      <c r="G15" s="125">
        <v>20000</v>
      </c>
      <c r="H15" s="125"/>
      <c r="I15" s="97">
        <v>20000</v>
      </c>
      <c r="J15" s="97">
        <v>17000</v>
      </c>
      <c r="K15" s="97">
        <v>3000</v>
      </c>
      <c r="L15" s="97">
        <v>14000</v>
      </c>
      <c r="M15" s="97">
        <v>0</v>
      </c>
      <c r="N15" s="97">
        <v>3000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125">
        <v>0</v>
      </c>
      <c r="U15" s="125"/>
      <c r="V15" s="125">
        <v>0</v>
      </c>
      <c r="W15" s="125"/>
    </row>
    <row r="16" spans="1:23" ht="18.75" customHeight="1" thickBot="1">
      <c r="A16" s="123"/>
      <c r="B16" s="123"/>
      <c r="C16" s="123"/>
      <c r="D16" s="124"/>
      <c r="E16" s="124"/>
      <c r="F16" s="94" t="s">
        <v>169</v>
      </c>
      <c r="G16" s="122">
        <v>0</v>
      </c>
      <c r="H16" s="122"/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122">
        <v>0</v>
      </c>
      <c r="U16" s="122"/>
      <c r="V16" s="122">
        <v>0</v>
      </c>
      <c r="W16" s="122"/>
    </row>
    <row r="17" spans="1:23" ht="18.75" customHeight="1" thickBot="1">
      <c r="A17" s="123"/>
      <c r="B17" s="123"/>
      <c r="C17" s="123"/>
      <c r="D17" s="124"/>
      <c r="E17" s="124"/>
      <c r="F17" s="94" t="s">
        <v>168</v>
      </c>
      <c r="G17" s="122">
        <v>350304</v>
      </c>
      <c r="H17" s="122"/>
      <c r="I17" s="95">
        <v>175723</v>
      </c>
      <c r="J17" s="95">
        <v>175723</v>
      </c>
      <c r="K17" s="95">
        <v>0</v>
      </c>
      <c r="L17" s="95">
        <v>175723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174581</v>
      </c>
      <c r="S17" s="95">
        <v>174581</v>
      </c>
      <c r="T17" s="122">
        <v>0</v>
      </c>
      <c r="U17" s="122"/>
      <c r="V17" s="122">
        <v>0</v>
      </c>
      <c r="W17" s="122"/>
    </row>
    <row r="18" spans="1:23" ht="24.75" customHeight="1">
      <c r="A18" s="123"/>
      <c r="B18" s="123"/>
      <c r="C18" s="123"/>
      <c r="D18" s="124"/>
      <c r="E18" s="124"/>
      <c r="F18" s="94" t="s">
        <v>167</v>
      </c>
      <c r="G18" s="122">
        <v>370304</v>
      </c>
      <c r="H18" s="122"/>
      <c r="I18" s="95">
        <v>195723</v>
      </c>
      <c r="J18" s="95">
        <v>192723</v>
      </c>
      <c r="K18" s="95">
        <v>3000</v>
      </c>
      <c r="L18" s="95">
        <v>189723</v>
      </c>
      <c r="M18" s="95">
        <v>0</v>
      </c>
      <c r="N18" s="95">
        <v>3000</v>
      </c>
      <c r="O18" s="95">
        <v>0</v>
      </c>
      <c r="P18" s="95">
        <v>0</v>
      </c>
      <c r="Q18" s="95">
        <v>0</v>
      </c>
      <c r="R18" s="95">
        <v>174581</v>
      </c>
      <c r="S18" s="95">
        <v>174581</v>
      </c>
      <c r="T18" s="122">
        <v>0</v>
      </c>
      <c r="U18" s="122"/>
      <c r="V18" s="122">
        <v>0</v>
      </c>
      <c r="W18" s="122"/>
    </row>
    <row r="19" spans="1:23" ht="20.25" customHeight="1">
      <c r="A19" s="126">
        <v>852</v>
      </c>
      <c r="B19" s="126"/>
      <c r="C19" s="126"/>
      <c r="D19" s="127" t="s">
        <v>20</v>
      </c>
      <c r="E19" s="127"/>
      <c r="F19" s="94" t="s">
        <v>170</v>
      </c>
      <c r="G19" s="122">
        <v>18880333</v>
      </c>
      <c r="H19" s="122"/>
      <c r="I19" s="95">
        <v>14196949</v>
      </c>
      <c r="J19" s="95">
        <v>11860533</v>
      </c>
      <c r="K19" s="95">
        <v>7857406</v>
      </c>
      <c r="L19" s="95">
        <v>4003127</v>
      </c>
      <c r="M19" s="95">
        <v>205000</v>
      </c>
      <c r="N19" s="95">
        <v>1075946</v>
      </c>
      <c r="O19" s="95">
        <v>1055470</v>
      </c>
      <c r="P19" s="95">
        <v>0</v>
      </c>
      <c r="Q19" s="95">
        <v>0</v>
      </c>
      <c r="R19" s="95">
        <v>4683384</v>
      </c>
      <c r="S19" s="95">
        <v>4683384</v>
      </c>
      <c r="T19" s="122">
        <v>3913243</v>
      </c>
      <c r="U19" s="122"/>
      <c r="V19" s="122">
        <v>0</v>
      </c>
      <c r="W19" s="122"/>
    </row>
    <row r="20" spans="1:23" ht="20.25" customHeight="1">
      <c r="A20" s="126"/>
      <c r="B20" s="126"/>
      <c r="C20" s="126"/>
      <c r="D20" s="127"/>
      <c r="E20" s="127"/>
      <c r="F20" s="94" t="s">
        <v>169</v>
      </c>
      <c r="G20" s="122">
        <v>0</v>
      </c>
      <c r="H20" s="122"/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122">
        <v>0</v>
      </c>
      <c r="U20" s="122"/>
      <c r="V20" s="122">
        <v>0</v>
      </c>
      <c r="W20" s="122"/>
    </row>
    <row r="21" spans="1:23" ht="18.75" customHeight="1">
      <c r="A21" s="126"/>
      <c r="B21" s="126"/>
      <c r="C21" s="126"/>
      <c r="D21" s="127"/>
      <c r="E21" s="127"/>
      <c r="F21" s="94" t="s">
        <v>168</v>
      </c>
      <c r="G21" s="122">
        <v>20215</v>
      </c>
      <c r="H21" s="122"/>
      <c r="I21" s="95">
        <v>20215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20215</v>
      </c>
      <c r="P21" s="95">
        <v>0</v>
      </c>
      <c r="Q21" s="95">
        <v>0</v>
      </c>
      <c r="R21" s="95">
        <v>0</v>
      </c>
      <c r="S21" s="95">
        <v>0</v>
      </c>
      <c r="T21" s="122">
        <v>0</v>
      </c>
      <c r="U21" s="122"/>
      <c r="V21" s="122">
        <v>0</v>
      </c>
      <c r="W21" s="122"/>
    </row>
    <row r="22" spans="1:23" ht="21" customHeight="1" thickBot="1">
      <c r="A22" s="126"/>
      <c r="B22" s="126"/>
      <c r="C22" s="126"/>
      <c r="D22" s="127"/>
      <c r="E22" s="127"/>
      <c r="F22" s="94" t="s">
        <v>167</v>
      </c>
      <c r="G22" s="122">
        <v>18900548</v>
      </c>
      <c r="H22" s="122"/>
      <c r="I22" s="95">
        <v>14217164</v>
      </c>
      <c r="J22" s="95">
        <v>11860533</v>
      </c>
      <c r="K22" s="95">
        <v>7857406</v>
      </c>
      <c r="L22" s="95">
        <v>4003127</v>
      </c>
      <c r="M22" s="95">
        <v>205000</v>
      </c>
      <c r="N22" s="95">
        <v>1075946</v>
      </c>
      <c r="O22" s="95">
        <v>1075685</v>
      </c>
      <c r="P22" s="95">
        <v>0</v>
      </c>
      <c r="Q22" s="95">
        <v>0</v>
      </c>
      <c r="R22" s="95">
        <v>4683384</v>
      </c>
      <c r="S22" s="95">
        <v>4683384</v>
      </c>
      <c r="T22" s="122">
        <v>3913243</v>
      </c>
      <c r="U22" s="122"/>
      <c r="V22" s="122">
        <v>0</v>
      </c>
      <c r="W22" s="122"/>
    </row>
    <row r="23" spans="1:23" ht="21" customHeight="1" thickBot="1">
      <c r="A23" s="123"/>
      <c r="B23" s="123"/>
      <c r="C23" s="123">
        <v>85295</v>
      </c>
      <c r="D23" s="124" t="s">
        <v>211</v>
      </c>
      <c r="E23" s="124"/>
      <c r="F23" s="96" t="s">
        <v>170</v>
      </c>
      <c r="G23" s="125">
        <v>810310</v>
      </c>
      <c r="H23" s="125"/>
      <c r="I23" s="97">
        <v>810310</v>
      </c>
      <c r="J23" s="97">
        <v>18000</v>
      </c>
      <c r="K23" s="97">
        <v>3000</v>
      </c>
      <c r="L23" s="97">
        <v>15000</v>
      </c>
      <c r="M23" s="97">
        <v>0</v>
      </c>
      <c r="N23" s="97">
        <v>2000</v>
      </c>
      <c r="O23" s="97">
        <v>790310</v>
      </c>
      <c r="P23" s="97">
        <v>0</v>
      </c>
      <c r="Q23" s="97">
        <v>0</v>
      </c>
      <c r="R23" s="97">
        <v>0</v>
      </c>
      <c r="S23" s="97">
        <v>0</v>
      </c>
      <c r="T23" s="125">
        <v>0</v>
      </c>
      <c r="U23" s="125"/>
      <c r="V23" s="125">
        <v>0</v>
      </c>
      <c r="W23" s="125"/>
    </row>
    <row r="24" spans="1:23" ht="16.5" customHeight="1" thickBot="1">
      <c r="A24" s="123"/>
      <c r="B24" s="123"/>
      <c r="C24" s="123"/>
      <c r="D24" s="124"/>
      <c r="E24" s="124"/>
      <c r="F24" s="94" t="s">
        <v>169</v>
      </c>
      <c r="G24" s="122">
        <v>0</v>
      </c>
      <c r="H24" s="122"/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122">
        <v>0</v>
      </c>
      <c r="U24" s="122"/>
      <c r="V24" s="122">
        <v>0</v>
      </c>
      <c r="W24" s="122"/>
    </row>
    <row r="25" spans="1:23" ht="15.75" customHeight="1" thickBot="1">
      <c r="A25" s="123"/>
      <c r="B25" s="123"/>
      <c r="C25" s="123"/>
      <c r="D25" s="124"/>
      <c r="E25" s="124"/>
      <c r="F25" s="94" t="s">
        <v>168</v>
      </c>
      <c r="G25" s="122">
        <v>20215</v>
      </c>
      <c r="H25" s="122"/>
      <c r="I25" s="95">
        <v>20215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20215</v>
      </c>
      <c r="P25" s="95">
        <v>0</v>
      </c>
      <c r="Q25" s="95">
        <v>0</v>
      </c>
      <c r="R25" s="95">
        <v>0</v>
      </c>
      <c r="S25" s="95">
        <v>0</v>
      </c>
      <c r="T25" s="122">
        <v>0</v>
      </c>
      <c r="U25" s="122"/>
      <c r="V25" s="122">
        <v>0</v>
      </c>
      <c r="W25" s="122"/>
    </row>
    <row r="26" spans="1:23" ht="23.25" customHeight="1">
      <c r="A26" s="123"/>
      <c r="B26" s="123"/>
      <c r="C26" s="123"/>
      <c r="D26" s="124"/>
      <c r="E26" s="124"/>
      <c r="F26" s="94" t="s">
        <v>167</v>
      </c>
      <c r="G26" s="122">
        <v>830525</v>
      </c>
      <c r="H26" s="122"/>
      <c r="I26" s="95">
        <v>830525</v>
      </c>
      <c r="J26" s="95">
        <v>18000</v>
      </c>
      <c r="K26" s="95">
        <v>3000</v>
      </c>
      <c r="L26" s="95">
        <v>15000</v>
      </c>
      <c r="M26" s="95">
        <v>0</v>
      </c>
      <c r="N26" s="95">
        <v>2000</v>
      </c>
      <c r="O26" s="95">
        <v>810525</v>
      </c>
      <c r="P26" s="95">
        <v>0</v>
      </c>
      <c r="Q26" s="95">
        <v>0</v>
      </c>
      <c r="R26" s="95">
        <v>0</v>
      </c>
      <c r="S26" s="95">
        <v>0</v>
      </c>
      <c r="T26" s="122">
        <v>0</v>
      </c>
      <c r="U26" s="122"/>
      <c r="V26" s="122">
        <v>0</v>
      </c>
      <c r="W26" s="122"/>
    </row>
    <row r="27" spans="1:23" ht="18.75" customHeight="1">
      <c r="A27" s="126">
        <v>853</v>
      </c>
      <c r="B27" s="126"/>
      <c r="C27" s="126"/>
      <c r="D27" s="127" t="s">
        <v>216</v>
      </c>
      <c r="E27" s="127"/>
      <c r="F27" s="94" t="s">
        <v>170</v>
      </c>
      <c r="G27" s="122">
        <v>2590434</v>
      </c>
      <c r="H27" s="122"/>
      <c r="I27" s="95">
        <v>2590434</v>
      </c>
      <c r="J27" s="95">
        <v>1728400</v>
      </c>
      <c r="K27" s="95">
        <v>1511206</v>
      </c>
      <c r="L27" s="95">
        <v>217194</v>
      </c>
      <c r="M27" s="95">
        <v>134520</v>
      </c>
      <c r="N27" s="95">
        <v>2650</v>
      </c>
      <c r="O27" s="95">
        <v>724864</v>
      </c>
      <c r="P27" s="95">
        <v>0</v>
      </c>
      <c r="Q27" s="95">
        <v>0</v>
      </c>
      <c r="R27" s="95">
        <v>0</v>
      </c>
      <c r="S27" s="95">
        <v>0</v>
      </c>
      <c r="T27" s="122">
        <v>0</v>
      </c>
      <c r="U27" s="122"/>
      <c r="V27" s="122">
        <v>0</v>
      </c>
      <c r="W27" s="122"/>
    </row>
    <row r="28" spans="1:23" ht="15" customHeight="1">
      <c r="A28" s="126"/>
      <c r="B28" s="126"/>
      <c r="C28" s="126"/>
      <c r="D28" s="127"/>
      <c r="E28" s="127"/>
      <c r="F28" s="94" t="s">
        <v>169</v>
      </c>
      <c r="G28" s="122">
        <v>-5473</v>
      </c>
      <c r="H28" s="122"/>
      <c r="I28" s="95">
        <v>-5473</v>
      </c>
      <c r="J28" s="95">
        <v>-5473</v>
      </c>
      <c r="K28" s="95">
        <v>-5473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122">
        <v>0</v>
      </c>
      <c r="U28" s="122"/>
      <c r="V28" s="122">
        <v>0</v>
      </c>
      <c r="W28" s="122"/>
    </row>
    <row r="29" spans="1:23" ht="15" customHeight="1">
      <c r="A29" s="126"/>
      <c r="B29" s="126"/>
      <c r="C29" s="126"/>
      <c r="D29" s="127"/>
      <c r="E29" s="127"/>
      <c r="F29" s="94" t="s">
        <v>168</v>
      </c>
      <c r="G29" s="122">
        <v>5473</v>
      </c>
      <c r="H29" s="122"/>
      <c r="I29" s="95">
        <v>5473</v>
      </c>
      <c r="J29" s="95">
        <v>5473</v>
      </c>
      <c r="K29" s="95">
        <v>5473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122">
        <v>0</v>
      </c>
      <c r="U29" s="122"/>
      <c r="V29" s="122">
        <v>0</v>
      </c>
      <c r="W29" s="122"/>
    </row>
    <row r="30" spans="1:23" ht="22.5" customHeight="1" thickBot="1">
      <c r="A30" s="126"/>
      <c r="B30" s="126"/>
      <c r="C30" s="126"/>
      <c r="D30" s="127"/>
      <c r="E30" s="127"/>
      <c r="F30" s="94" t="s">
        <v>167</v>
      </c>
      <c r="G30" s="122">
        <v>2590434</v>
      </c>
      <c r="H30" s="122"/>
      <c r="I30" s="95">
        <v>2590434</v>
      </c>
      <c r="J30" s="95">
        <v>1728400</v>
      </c>
      <c r="K30" s="95">
        <v>1511206</v>
      </c>
      <c r="L30" s="95">
        <v>217194</v>
      </c>
      <c r="M30" s="95">
        <v>134520</v>
      </c>
      <c r="N30" s="95">
        <v>2650</v>
      </c>
      <c r="O30" s="95">
        <v>724864</v>
      </c>
      <c r="P30" s="95">
        <v>0</v>
      </c>
      <c r="Q30" s="95">
        <v>0</v>
      </c>
      <c r="R30" s="95">
        <v>0</v>
      </c>
      <c r="S30" s="95">
        <v>0</v>
      </c>
      <c r="T30" s="122">
        <v>0</v>
      </c>
      <c r="U30" s="122"/>
      <c r="V30" s="122">
        <v>0</v>
      </c>
      <c r="W30" s="122"/>
    </row>
    <row r="31" spans="1:23" ht="19.5" customHeight="1" thickBot="1">
      <c r="A31" s="123"/>
      <c r="B31" s="123"/>
      <c r="C31" s="123">
        <v>85333</v>
      </c>
      <c r="D31" s="124" t="s">
        <v>275</v>
      </c>
      <c r="E31" s="124"/>
      <c r="F31" s="96" t="s">
        <v>170</v>
      </c>
      <c r="G31" s="125">
        <v>1462650</v>
      </c>
      <c r="H31" s="125"/>
      <c r="I31" s="97">
        <v>1462650</v>
      </c>
      <c r="J31" s="97">
        <v>1462000</v>
      </c>
      <c r="K31" s="97">
        <v>1295300</v>
      </c>
      <c r="L31" s="97">
        <v>166700</v>
      </c>
      <c r="M31" s="97">
        <v>0</v>
      </c>
      <c r="N31" s="97">
        <v>650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125">
        <v>0</v>
      </c>
      <c r="U31" s="125"/>
      <c r="V31" s="125">
        <v>0</v>
      </c>
      <c r="W31" s="125"/>
    </row>
    <row r="32" spans="1:23" ht="18" customHeight="1" thickBot="1">
      <c r="A32" s="123"/>
      <c r="B32" s="123"/>
      <c r="C32" s="123"/>
      <c r="D32" s="124"/>
      <c r="E32" s="124"/>
      <c r="F32" s="94" t="s">
        <v>169</v>
      </c>
      <c r="G32" s="122">
        <v>-5473</v>
      </c>
      <c r="H32" s="122"/>
      <c r="I32" s="95">
        <v>-5473</v>
      </c>
      <c r="J32" s="95">
        <v>-5473</v>
      </c>
      <c r="K32" s="95">
        <v>-5473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122">
        <v>0</v>
      </c>
      <c r="U32" s="122"/>
      <c r="V32" s="122">
        <v>0</v>
      </c>
      <c r="W32" s="122"/>
    </row>
    <row r="33" spans="1:23" ht="18.75" customHeight="1" thickBot="1">
      <c r="A33" s="123"/>
      <c r="B33" s="123"/>
      <c r="C33" s="123"/>
      <c r="D33" s="124"/>
      <c r="E33" s="124"/>
      <c r="F33" s="94" t="s">
        <v>168</v>
      </c>
      <c r="G33" s="122">
        <v>5473</v>
      </c>
      <c r="H33" s="122"/>
      <c r="I33" s="95">
        <v>5473</v>
      </c>
      <c r="J33" s="95">
        <v>5473</v>
      </c>
      <c r="K33" s="95">
        <v>5473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122">
        <v>0</v>
      </c>
      <c r="U33" s="122"/>
      <c r="V33" s="122">
        <v>0</v>
      </c>
      <c r="W33" s="122"/>
    </row>
    <row r="34" spans="1:23" ht="20.25" customHeight="1">
      <c r="A34" s="123"/>
      <c r="B34" s="123"/>
      <c r="C34" s="123"/>
      <c r="D34" s="124"/>
      <c r="E34" s="124"/>
      <c r="F34" s="94" t="s">
        <v>167</v>
      </c>
      <c r="G34" s="122">
        <v>1462650</v>
      </c>
      <c r="H34" s="122"/>
      <c r="I34" s="95">
        <v>1462650</v>
      </c>
      <c r="J34" s="95">
        <v>1462000</v>
      </c>
      <c r="K34" s="95">
        <v>1295300</v>
      </c>
      <c r="L34" s="95">
        <v>166700</v>
      </c>
      <c r="M34" s="95">
        <v>0</v>
      </c>
      <c r="N34" s="95">
        <v>650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122">
        <v>0</v>
      </c>
      <c r="U34" s="122"/>
      <c r="V34" s="122">
        <v>0</v>
      </c>
      <c r="W34" s="122"/>
    </row>
    <row r="35" spans="1:23" ht="22.5" customHeight="1">
      <c r="A35" s="126">
        <v>854</v>
      </c>
      <c r="B35" s="126"/>
      <c r="C35" s="126"/>
      <c r="D35" s="127" t="s">
        <v>21</v>
      </c>
      <c r="E35" s="127"/>
      <c r="F35" s="94" t="s">
        <v>170</v>
      </c>
      <c r="G35" s="122">
        <v>7873721</v>
      </c>
      <c r="H35" s="122"/>
      <c r="I35" s="95">
        <v>7856721</v>
      </c>
      <c r="J35" s="95">
        <v>7601866</v>
      </c>
      <c r="K35" s="95">
        <v>6307140</v>
      </c>
      <c r="L35" s="95">
        <v>1294726</v>
      </c>
      <c r="M35" s="95">
        <v>0</v>
      </c>
      <c r="N35" s="95">
        <v>254855</v>
      </c>
      <c r="O35" s="95">
        <v>0</v>
      </c>
      <c r="P35" s="95">
        <v>0</v>
      </c>
      <c r="Q35" s="95">
        <v>0</v>
      </c>
      <c r="R35" s="95">
        <v>17000</v>
      </c>
      <c r="S35" s="95">
        <v>17000</v>
      </c>
      <c r="T35" s="122">
        <v>0</v>
      </c>
      <c r="U35" s="122"/>
      <c r="V35" s="122">
        <v>0</v>
      </c>
      <c r="W35" s="122"/>
    </row>
    <row r="36" spans="1:23" ht="18" customHeight="1">
      <c r="A36" s="126"/>
      <c r="B36" s="126"/>
      <c r="C36" s="126"/>
      <c r="D36" s="127"/>
      <c r="E36" s="127"/>
      <c r="F36" s="94" t="s">
        <v>169</v>
      </c>
      <c r="G36" s="122">
        <v>0</v>
      </c>
      <c r="H36" s="122"/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122">
        <v>0</v>
      </c>
      <c r="U36" s="122"/>
      <c r="V36" s="122">
        <v>0</v>
      </c>
      <c r="W36" s="122"/>
    </row>
    <row r="37" spans="1:23" ht="15.75" customHeight="1">
      <c r="A37" s="126"/>
      <c r="B37" s="126"/>
      <c r="C37" s="126"/>
      <c r="D37" s="127"/>
      <c r="E37" s="127"/>
      <c r="F37" s="94" t="s">
        <v>168</v>
      </c>
      <c r="G37" s="122">
        <v>5420</v>
      </c>
      <c r="H37" s="122"/>
      <c r="I37" s="95">
        <v>5420</v>
      </c>
      <c r="J37" s="95">
        <v>5420</v>
      </c>
      <c r="K37" s="95">
        <v>0</v>
      </c>
      <c r="L37" s="95">
        <v>5420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122">
        <v>0</v>
      </c>
      <c r="U37" s="122"/>
      <c r="V37" s="122">
        <v>0</v>
      </c>
      <c r="W37" s="122"/>
    </row>
    <row r="38" spans="1:23" ht="22.5" customHeight="1" thickBot="1">
      <c r="A38" s="126"/>
      <c r="B38" s="126"/>
      <c r="C38" s="126"/>
      <c r="D38" s="127"/>
      <c r="E38" s="127"/>
      <c r="F38" s="94" t="s">
        <v>167</v>
      </c>
      <c r="G38" s="122">
        <v>7879141</v>
      </c>
      <c r="H38" s="122"/>
      <c r="I38" s="95">
        <v>7862141</v>
      </c>
      <c r="J38" s="95">
        <v>7607286</v>
      </c>
      <c r="K38" s="95">
        <v>6307140</v>
      </c>
      <c r="L38" s="95">
        <v>1300146</v>
      </c>
      <c r="M38" s="95">
        <v>0</v>
      </c>
      <c r="N38" s="95">
        <v>254855</v>
      </c>
      <c r="O38" s="95">
        <v>0</v>
      </c>
      <c r="P38" s="95">
        <v>0</v>
      </c>
      <c r="Q38" s="95">
        <v>0</v>
      </c>
      <c r="R38" s="95">
        <v>17000</v>
      </c>
      <c r="S38" s="95">
        <v>17000</v>
      </c>
      <c r="T38" s="122">
        <v>0</v>
      </c>
      <c r="U38" s="122"/>
      <c r="V38" s="122">
        <v>0</v>
      </c>
      <c r="W38" s="122"/>
    </row>
    <row r="39" spans="1:23" ht="21" customHeight="1" thickBot="1">
      <c r="A39" s="123"/>
      <c r="B39" s="123"/>
      <c r="C39" s="123">
        <v>85403</v>
      </c>
      <c r="D39" s="124" t="s">
        <v>22</v>
      </c>
      <c r="E39" s="124"/>
      <c r="F39" s="96" t="s">
        <v>170</v>
      </c>
      <c r="G39" s="125">
        <v>5885517</v>
      </c>
      <c r="H39" s="125"/>
      <c r="I39" s="97">
        <v>5868517</v>
      </c>
      <c r="J39" s="97">
        <v>5657617</v>
      </c>
      <c r="K39" s="97">
        <v>4678400</v>
      </c>
      <c r="L39" s="97">
        <v>979217</v>
      </c>
      <c r="M39" s="97">
        <v>0</v>
      </c>
      <c r="N39" s="97">
        <v>210900</v>
      </c>
      <c r="O39" s="97">
        <v>0</v>
      </c>
      <c r="P39" s="97">
        <v>0</v>
      </c>
      <c r="Q39" s="97">
        <v>0</v>
      </c>
      <c r="R39" s="97">
        <v>17000</v>
      </c>
      <c r="S39" s="97">
        <v>17000</v>
      </c>
      <c r="T39" s="125">
        <v>0</v>
      </c>
      <c r="U39" s="125"/>
      <c r="V39" s="125">
        <v>0</v>
      </c>
      <c r="W39" s="125"/>
    </row>
    <row r="40" spans="1:23" ht="18.75" customHeight="1" thickBot="1">
      <c r="A40" s="123"/>
      <c r="B40" s="123"/>
      <c r="C40" s="123"/>
      <c r="D40" s="124"/>
      <c r="E40" s="124"/>
      <c r="F40" s="94" t="s">
        <v>169</v>
      </c>
      <c r="G40" s="122">
        <v>0</v>
      </c>
      <c r="H40" s="122"/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122">
        <v>0</v>
      </c>
      <c r="U40" s="122"/>
      <c r="V40" s="122">
        <v>0</v>
      </c>
      <c r="W40" s="122"/>
    </row>
    <row r="41" spans="1:23" ht="20.25" customHeight="1" thickBot="1">
      <c r="A41" s="123"/>
      <c r="B41" s="123"/>
      <c r="C41" s="123"/>
      <c r="D41" s="124"/>
      <c r="E41" s="124"/>
      <c r="F41" s="94" t="s">
        <v>168</v>
      </c>
      <c r="G41" s="122">
        <v>5420</v>
      </c>
      <c r="H41" s="122"/>
      <c r="I41" s="95">
        <v>5420</v>
      </c>
      <c r="J41" s="95">
        <v>5420</v>
      </c>
      <c r="K41" s="95">
        <v>0</v>
      </c>
      <c r="L41" s="95">
        <v>5420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122">
        <v>0</v>
      </c>
      <c r="U41" s="122"/>
      <c r="V41" s="122">
        <v>0</v>
      </c>
      <c r="W41" s="122"/>
    </row>
    <row r="42" spans="1:23" ht="19.5" customHeight="1">
      <c r="A42" s="123"/>
      <c r="B42" s="123"/>
      <c r="C42" s="123"/>
      <c r="D42" s="124"/>
      <c r="E42" s="124"/>
      <c r="F42" s="94" t="s">
        <v>167</v>
      </c>
      <c r="G42" s="122">
        <v>5890937</v>
      </c>
      <c r="H42" s="122"/>
      <c r="I42" s="95">
        <v>5873937</v>
      </c>
      <c r="J42" s="95">
        <v>5663037</v>
      </c>
      <c r="K42" s="95">
        <v>4678400</v>
      </c>
      <c r="L42" s="95">
        <v>984637</v>
      </c>
      <c r="M42" s="95">
        <v>0</v>
      </c>
      <c r="N42" s="95">
        <v>210900</v>
      </c>
      <c r="O42" s="95">
        <v>0</v>
      </c>
      <c r="P42" s="95">
        <v>0</v>
      </c>
      <c r="Q42" s="95">
        <v>0</v>
      </c>
      <c r="R42" s="95">
        <v>17000</v>
      </c>
      <c r="S42" s="95">
        <v>17000</v>
      </c>
      <c r="T42" s="122">
        <v>0</v>
      </c>
      <c r="U42" s="122"/>
      <c r="V42" s="122">
        <v>0</v>
      </c>
      <c r="W42" s="122"/>
    </row>
    <row r="43" spans="1:23" ht="18.75" customHeight="1">
      <c r="A43" s="120" t="s">
        <v>26</v>
      </c>
      <c r="B43" s="120"/>
      <c r="C43" s="120"/>
      <c r="D43" s="120"/>
      <c r="E43" s="120"/>
      <c r="F43" s="94" t="s">
        <v>170</v>
      </c>
      <c r="G43" s="121">
        <v>87538097</v>
      </c>
      <c r="H43" s="121"/>
      <c r="I43" s="98">
        <v>65923881</v>
      </c>
      <c r="J43" s="98">
        <v>58796799</v>
      </c>
      <c r="K43" s="98">
        <v>35472276</v>
      </c>
      <c r="L43" s="98">
        <v>23324523</v>
      </c>
      <c r="M43" s="98">
        <v>1827520</v>
      </c>
      <c r="N43" s="98">
        <v>2359822</v>
      </c>
      <c r="O43" s="98">
        <v>2609012</v>
      </c>
      <c r="P43" s="98">
        <v>289123</v>
      </c>
      <c r="Q43" s="98">
        <v>41605</v>
      </c>
      <c r="R43" s="98">
        <v>21614216</v>
      </c>
      <c r="S43" s="98">
        <v>21614216</v>
      </c>
      <c r="T43" s="121">
        <v>14102241</v>
      </c>
      <c r="U43" s="121"/>
      <c r="V43" s="121">
        <v>0</v>
      </c>
      <c r="W43" s="121"/>
    </row>
    <row r="44" spans="1:23" ht="21" customHeight="1">
      <c r="A44" s="120"/>
      <c r="B44" s="120"/>
      <c r="C44" s="120"/>
      <c r="D44" s="120"/>
      <c r="E44" s="120"/>
      <c r="F44" s="94" t="s">
        <v>169</v>
      </c>
      <c r="G44" s="121">
        <v>-5473</v>
      </c>
      <c r="H44" s="121"/>
      <c r="I44" s="98">
        <v>-5473</v>
      </c>
      <c r="J44" s="98">
        <v>-5473</v>
      </c>
      <c r="K44" s="98">
        <v>-5473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121">
        <v>0</v>
      </c>
      <c r="U44" s="121"/>
      <c r="V44" s="121">
        <v>0</v>
      </c>
      <c r="W44" s="121"/>
    </row>
    <row r="45" spans="1:23" ht="18.75" customHeight="1">
      <c r="A45" s="120"/>
      <c r="B45" s="120"/>
      <c r="C45" s="120"/>
      <c r="D45" s="120"/>
      <c r="E45" s="120"/>
      <c r="F45" s="94" t="s">
        <v>168</v>
      </c>
      <c r="G45" s="121">
        <v>381412</v>
      </c>
      <c r="H45" s="121"/>
      <c r="I45" s="98">
        <v>206831</v>
      </c>
      <c r="J45" s="98">
        <v>186616</v>
      </c>
      <c r="K45" s="98">
        <v>5473</v>
      </c>
      <c r="L45" s="98">
        <v>181143</v>
      </c>
      <c r="M45" s="98">
        <v>0</v>
      </c>
      <c r="N45" s="98">
        <v>0</v>
      </c>
      <c r="O45" s="98">
        <v>20215</v>
      </c>
      <c r="P45" s="98">
        <v>0</v>
      </c>
      <c r="Q45" s="98">
        <v>0</v>
      </c>
      <c r="R45" s="98">
        <v>174581</v>
      </c>
      <c r="S45" s="98">
        <v>174581</v>
      </c>
      <c r="T45" s="121">
        <v>0</v>
      </c>
      <c r="U45" s="121"/>
      <c r="V45" s="121">
        <v>0</v>
      </c>
      <c r="W45" s="121"/>
    </row>
    <row r="46" spans="1:23" ht="21.75" customHeight="1">
      <c r="A46" s="120"/>
      <c r="B46" s="120"/>
      <c r="C46" s="120"/>
      <c r="D46" s="120"/>
      <c r="E46" s="120"/>
      <c r="F46" s="94" t="s">
        <v>167</v>
      </c>
      <c r="G46" s="121">
        <v>87914036</v>
      </c>
      <c r="H46" s="121"/>
      <c r="I46" s="98">
        <v>66125239</v>
      </c>
      <c r="J46" s="98">
        <v>58977942</v>
      </c>
      <c r="K46" s="98">
        <v>35472276</v>
      </c>
      <c r="L46" s="98">
        <v>23505666</v>
      </c>
      <c r="M46" s="98">
        <v>1827520</v>
      </c>
      <c r="N46" s="98">
        <v>2359822</v>
      </c>
      <c r="O46" s="98">
        <v>2629227</v>
      </c>
      <c r="P46" s="98">
        <v>289123</v>
      </c>
      <c r="Q46" s="98">
        <v>41605</v>
      </c>
      <c r="R46" s="98">
        <v>21788797</v>
      </c>
      <c r="S46" s="98">
        <v>21788797</v>
      </c>
      <c r="T46" s="121">
        <v>14102241</v>
      </c>
      <c r="U46" s="121"/>
      <c r="V46" s="121">
        <v>0</v>
      </c>
      <c r="W46" s="121"/>
    </row>
  </sheetData>
  <sheetProtection/>
  <mergeCells count="160">
    <mergeCell ref="V19:W19"/>
    <mergeCell ref="P1:U1"/>
    <mergeCell ref="A4:B9"/>
    <mergeCell ref="C4:C9"/>
    <mergeCell ref="T17:U17"/>
    <mergeCell ref="V17:W17"/>
    <mergeCell ref="P7:P9"/>
    <mergeCell ref="D4:F9"/>
    <mergeCell ref="G4:H9"/>
    <mergeCell ref="I4:W4"/>
    <mergeCell ref="I5:I9"/>
    <mergeCell ref="J5:Q6"/>
    <mergeCell ref="R5:R9"/>
    <mergeCell ref="S5:W5"/>
    <mergeCell ref="S6:S9"/>
    <mergeCell ref="T6:U7"/>
    <mergeCell ref="Q7:Q9"/>
    <mergeCell ref="T8:U9"/>
    <mergeCell ref="V6:W9"/>
    <mergeCell ref="T12:U12"/>
    <mergeCell ref="V12:W12"/>
    <mergeCell ref="D10:F10"/>
    <mergeCell ref="G10:H10"/>
    <mergeCell ref="T10:U10"/>
    <mergeCell ref="J7:J9"/>
    <mergeCell ref="K7:L8"/>
    <mergeCell ref="M7:M9"/>
    <mergeCell ref="N7:N9"/>
    <mergeCell ref="O7:O9"/>
    <mergeCell ref="V15:W15"/>
    <mergeCell ref="G16:H16"/>
    <mergeCell ref="V10:W10"/>
    <mergeCell ref="A11:B14"/>
    <mergeCell ref="C11:C14"/>
    <mergeCell ref="D11:E14"/>
    <mergeCell ref="G11:H11"/>
    <mergeCell ref="T11:U11"/>
    <mergeCell ref="V11:W11"/>
    <mergeCell ref="G12:H12"/>
    <mergeCell ref="G13:H13"/>
    <mergeCell ref="T13:U13"/>
    <mergeCell ref="V13:W13"/>
    <mergeCell ref="G14:H14"/>
    <mergeCell ref="T14:U14"/>
    <mergeCell ref="V14:W14"/>
    <mergeCell ref="V16:W16"/>
    <mergeCell ref="G17:H17"/>
    <mergeCell ref="V18:W18"/>
    <mergeCell ref="V23:W23"/>
    <mergeCell ref="G24:H24"/>
    <mergeCell ref="T24:U24"/>
    <mergeCell ref="V24:W24"/>
    <mergeCell ref="V20:W20"/>
    <mergeCell ref="G21:H21"/>
    <mergeCell ref="G18:H18"/>
    <mergeCell ref="A15:B18"/>
    <mergeCell ref="C15:C18"/>
    <mergeCell ref="D15:E18"/>
    <mergeCell ref="G15:H15"/>
    <mergeCell ref="T15:U15"/>
    <mergeCell ref="T22:U22"/>
    <mergeCell ref="T18:U18"/>
    <mergeCell ref="T16:U16"/>
    <mergeCell ref="G20:H20"/>
    <mergeCell ref="T20:U20"/>
    <mergeCell ref="A27:B30"/>
    <mergeCell ref="C27:C30"/>
    <mergeCell ref="D27:E30"/>
    <mergeCell ref="T21:U21"/>
    <mergeCell ref="V21:W21"/>
    <mergeCell ref="G22:H22"/>
    <mergeCell ref="G30:H30"/>
    <mergeCell ref="T30:U30"/>
    <mergeCell ref="V30:W30"/>
    <mergeCell ref="V22:W22"/>
    <mergeCell ref="A23:B26"/>
    <mergeCell ref="C23:C26"/>
    <mergeCell ref="D23:E26"/>
    <mergeCell ref="G23:H23"/>
    <mergeCell ref="T23:U23"/>
    <mergeCell ref="A19:B22"/>
    <mergeCell ref="C19:C22"/>
    <mergeCell ref="D19:E22"/>
    <mergeCell ref="G19:H19"/>
    <mergeCell ref="T19:U19"/>
    <mergeCell ref="V29:W29"/>
    <mergeCell ref="T25:U25"/>
    <mergeCell ref="V25:W25"/>
    <mergeCell ref="G26:H26"/>
    <mergeCell ref="T26:U26"/>
    <mergeCell ref="V26:W26"/>
    <mergeCell ref="G25:H25"/>
    <mergeCell ref="G27:H27"/>
    <mergeCell ref="T27:U27"/>
    <mergeCell ref="G32:H32"/>
    <mergeCell ref="T32:U32"/>
    <mergeCell ref="V32:W32"/>
    <mergeCell ref="G33:H33"/>
    <mergeCell ref="V27:W27"/>
    <mergeCell ref="G28:H28"/>
    <mergeCell ref="T28:U28"/>
    <mergeCell ref="V28:W28"/>
    <mergeCell ref="G29:H29"/>
    <mergeCell ref="T29:U29"/>
    <mergeCell ref="A10:B10"/>
    <mergeCell ref="A2:W2"/>
    <mergeCell ref="T33:U33"/>
    <mergeCell ref="V33:W33"/>
    <mergeCell ref="G34:H34"/>
    <mergeCell ref="T34:U34"/>
    <mergeCell ref="V34:W34"/>
    <mergeCell ref="G31:H31"/>
    <mergeCell ref="T31:U31"/>
    <mergeCell ref="V31:W31"/>
    <mergeCell ref="A31:B34"/>
    <mergeCell ref="C31:C34"/>
    <mergeCell ref="D31:E34"/>
    <mergeCell ref="A35:B38"/>
    <mergeCell ref="C35:C38"/>
    <mergeCell ref="D35:E38"/>
    <mergeCell ref="G35:H35"/>
    <mergeCell ref="T35:U35"/>
    <mergeCell ref="V35:W35"/>
    <mergeCell ref="G36:H36"/>
    <mergeCell ref="T36:U36"/>
    <mergeCell ref="V36:W36"/>
    <mergeCell ref="G37:H37"/>
    <mergeCell ref="T37:U37"/>
    <mergeCell ref="V37:W37"/>
    <mergeCell ref="G38:H38"/>
    <mergeCell ref="T38:U38"/>
    <mergeCell ref="V38:W38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V45:W45"/>
    <mergeCell ref="T41:U41"/>
    <mergeCell ref="V41:W41"/>
    <mergeCell ref="G42:H42"/>
    <mergeCell ref="T42:U42"/>
    <mergeCell ref="V42:W42"/>
    <mergeCell ref="G43:H43"/>
    <mergeCell ref="T43:U43"/>
    <mergeCell ref="A43:E46"/>
    <mergeCell ref="G46:H46"/>
    <mergeCell ref="T46:U46"/>
    <mergeCell ref="V46:W46"/>
    <mergeCell ref="V43:W43"/>
    <mergeCell ref="G44:H44"/>
    <mergeCell ref="T44:U44"/>
    <mergeCell ref="V44:W44"/>
    <mergeCell ref="G45:H45"/>
    <mergeCell ref="T45:U4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54"/>
  <sheetViews>
    <sheetView zoomScalePageLayoutView="79" workbookViewId="0" topLeftCell="A1">
      <selection activeCell="N16" sqref="N16"/>
    </sheetView>
  </sheetViews>
  <sheetFormatPr defaultColWidth="20.83203125" defaultRowHeight="12.75"/>
  <cols>
    <col min="1" max="1" width="5.16015625" style="15" customWidth="1"/>
    <col min="2" max="2" width="7" style="15" customWidth="1"/>
    <col min="3" max="3" width="8.5" style="15" customWidth="1"/>
    <col min="4" max="4" width="30.33203125" style="15" customWidth="1"/>
    <col min="5" max="5" width="21.5" style="15" customWidth="1"/>
    <col min="6" max="6" width="19.83203125" style="15" customWidth="1"/>
    <col min="7" max="7" width="20.16015625" style="15" customWidth="1"/>
    <col min="8" max="8" width="19.83203125" style="15" customWidth="1"/>
    <col min="9" max="9" width="17.66015625" style="15" customWidth="1"/>
    <col min="10" max="10" width="3" style="15" customWidth="1"/>
    <col min="11" max="11" width="17.66015625" style="15" customWidth="1"/>
    <col min="12" max="12" width="19.66015625" style="15" customWidth="1"/>
    <col min="13" max="16384" width="20.83203125" style="15" customWidth="1"/>
  </cols>
  <sheetData>
    <row r="1" spans="1:13" ht="39.75" customHeight="1">
      <c r="A1" s="161" t="s">
        <v>123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20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1" t="s">
        <v>0</v>
      </c>
    </row>
    <row r="3" spans="1:13" s="21" customFormat="1" ht="19.5" customHeight="1">
      <c r="A3" s="139" t="s">
        <v>53</v>
      </c>
      <c r="B3" s="139" t="s">
        <v>1</v>
      </c>
      <c r="C3" s="139" t="s">
        <v>107</v>
      </c>
      <c r="D3" s="139" t="s">
        <v>118</v>
      </c>
      <c r="E3" s="139" t="s">
        <v>117</v>
      </c>
      <c r="F3" s="156" t="s">
        <v>105</v>
      </c>
      <c r="G3" s="157"/>
      <c r="H3" s="157"/>
      <c r="I3" s="157"/>
      <c r="J3" s="157"/>
      <c r="K3" s="157"/>
      <c r="L3" s="158"/>
      <c r="M3" s="139" t="s">
        <v>85</v>
      </c>
    </row>
    <row r="4" spans="1:13" s="21" customFormat="1" ht="19.5" customHeight="1">
      <c r="A4" s="139"/>
      <c r="B4" s="139"/>
      <c r="C4" s="139"/>
      <c r="D4" s="139"/>
      <c r="E4" s="139"/>
      <c r="F4" s="139" t="s">
        <v>124</v>
      </c>
      <c r="G4" s="139" t="s">
        <v>104</v>
      </c>
      <c r="H4" s="139"/>
      <c r="I4" s="139"/>
      <c r="J4" s="139"/>
      <c r="K4" s="139"/>
      <c r="L4" s="139"/>
      <c r="M4" s="139"/>
    </row>
    <row r="5" spans="1:13" s="21" customFormat="1" ht="19.5" customHeight="1">
      <c r="A5" s="139"/>
      <c r="B5" s="139"/>
      <c r="C5" s="139"/>
      <c r="D5" s="139"/>
      <c r="E5" s="139"/>
      <c r="F5" s="139"/>
      <c r="G5" s="139" t="s">
        <v>103</v>
      </c>
      <c r="H5" s="139" t="s">
        <v>102</v>
      </c>
      <c r="I5" s="80" t="s">
        <v>37</v>
      </c>
      <c r="J5" s="139" t="s">
        <v>116</v>
      </c>
      <c r="K5" s="139"/>
      <c r="L5" s="139" t="s">
        <v>100</v>
      </c>
      <c r="M5" s="139"/>
    </row>
    <row r="6" spans="1:13" s="21" customFormat="1" ht="29.25" customHeight="1">
      <c r="A6" s="139"/>
      <c r="B6" s="139"/>
      <c r="C6" s="139"/>
      <c r="D6" s="139"/>
      <c r="E6" s="139"/>
      <c r="F6" s="139"/>
      <c r="G6" s="139"/>
      <c r="H6" s="139"/>
      <c r="I6" s="139" t="s">
        <v>99</v>
      </c>
      <c r="J6" s="139"/>
      <c r="K6" s="139"/>
      <c r="L6" s="139"/>
      <c r="M6" s="139"/>
    </row>
    <row r="7" spans="1:13" s="21" customFormat="1" ht="19.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s="21" customFormat="1" ht="45.7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3" s="20" customFormat="1" ht="12.7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162">
        <v>10</v>
      </c>
      <c r="K9" s="163"/>
      <c r="L9" s="25">
        <v>11</v>
      </c>
      <c r="M9" s="25">
        <v>12</v>
      </c>
    </row>
    <row r="10" spans="1:13" ht="22.5" customHeight="1">
      <c r="A10" s="164" t="s">
        <v>50</v>
      </c>
      <c r="B10" s="166" t="s">
        <v>11</v>
      </c>
      <c r="C10" s="166" t="s">
        <v>13</v>
      </c>
      <c r="D10" s="168" t="s">
        <v>119</v>
      </c>
      <c r="E10" s="171">
        <f>E14+E15</f>
        <v>8070328</v>
      </c>
      <c r="F10" s="171">
        <f>F15</f>
        <v>5679000</v>
      </c>
      <c r="G10" s="171">
        <v>0</v>
      </c>
      <c r="H10" s="171">
        <v>0</v>
      </c>
      <c r="I10" s="173">
        <v>0</v>
      </c>
      <c r="J10" s="185" t="s">
        <v>183</v>
      </c>
      <c r="K10" s="186"/>
      <c r="L10" s="181">
        <v>3259000</v>
      </c>
      <c r="M10" s="175" t="s">
        <v>63</v>
      </c>
    </row>
    <row r="11" spans="1:13" ht="21" customHeight="1">
      <c r="A11" s="165"/>
      <c r="B11" s="167"/>
      <c r="C11" s="167"/>
      <c r="D11" s="169"/>
      <c r="E11" s="172"/>
      <c r="F11" s="172"/>
      <c r="G11" s="172"/>
      <c r="H11" s="172"/>
      <c r="I11" s="174"/>
      <c r="J11" s="187" t="s">
        <v>114</v>
      </c>
      <c r="K11" s="188"/>
      <c r="L11" s="182"/>
      <c r="M11" s="176"/>
    </row>
    <row r="12" spans="1:13" ht="18.75" customHeight="1">
      <c r="A12" s="165"/>
      <c r="B12" s="167"/>
      <c r="C12" s="167"/>
      <c r="D12" s="169"/>
      <c r="E12" s="172"/>
      <c r="F12" s="172"/>
      <c r="G12" s="172"/>
      <c r="H12" s="172"/>
      <c r="I12" s="174"/>
      <c r="J12" s="187" t="s">
        <v>113</v>
      </c>
      <c r="K12" s="188"/>
      <c r="L12" s="182"/>
      <c r="M12" s="176"/>
    </row>
    <row r="13" spans="1:13" ht="17.25" customHeight="1">
      <c r="A13" s="165"/>
      <c r="B13" s="167"/>
      <c r="C13" s="167"/>
      <c r="D13" s="170"/>
      <c r="E13" s="172"/>
      <c r="F13" s="172"/>
      <c r="G13" s="172"/>
      <c r="H13" s="172"/>
      <c r="I13" s="174"/>
      <c r="J13" s="189" t="s">
        <v>112</v>
      </c>
      <c r="K13" s="190"/>
      <c r="L13" s="182"/>
      <c r="M13" s="177"/>
    </row>
    <row r="14" spans="1:13" ht="12.75" customHeight="1">
      <c r="A14" s="26"/>
      <c r="B14" s="26"/>
      <c r="C14" s="26"/>
      <c r="D14" s="27" t="s">
        <v>110</v>
      </c>
      <c r="E14" s="28">
        <v>2391328</v>
      </c>
      <c r="F14" s="28"/>
      <c r="G14" s="28">
        <v>0</v>
      </c>
      <c r="H14" s="28">
        <v>0</v>
      </c>
      <c r="I14" s="28">
        <v>0</v>
      </c>
      <c r="J14" s="130">
        <v>0</v>
      </c>
      <c r="K14" s="131"/>
      <c r="L14" s="28">
        <v>0</v>
      </c>
      <c r="M14" s="29"/>
    </row>
    <row r="15" spans="1:13" ht="12.75" customHeight="1">
      <c r="A15" s="26"/>
      <c r="B15" s="26"/>
      <c r="C15" s="26"/>
      <c r="D15" s="27" t="s">
        <v>109</v>
      </c>
      <c r="E15" s="28">
        <v>5679000</v>
      </c>
      <c r="F15" s="28">
        <v>5679000</v>
      </c>
      <c r="G15" s="28">
        <v>0</v>
      </c>
      <c r="H15" s="28">
        <v>0</v>
      </c>
      <c r="I15" s="28">
        <v>0</v>
      </c>
      <c r="J15" s="130">
        <v>2420000</v>
      </c>
      <c r="K15" s="131"/>
      <c r="L15" s="28">
        <v>3259000</v>
      </c>
      <c r="M15" s="29"/>
    </row>
    <row r="16" spans="1:13" ht="53.25" customHeight="1">
      <c r="A16" s="26" t="s">
        <v>49</v>
      </c>
      <c r="B16" s="26">
        <v>600</v>
      </c>
      <c r="C16" s="26">
        <v>60014</v>
      </c>
      <c r="D16" s="27" t="s">
        <v>126</v>
      </c>
      <c r="E16" s="28">
        <v>313733</v>
      </c>
      <c r="F16" s="28">
        <v>69550</v>
      </c>
      <c r="G16" s="28">
        <v>69550</v>
      </c>
      <c r="H16" s="28">
        <v>0</v>
      </c>
      <c r="I16" s="28">
        <v>0</v>
      </c>
      <c r="J16" s="142" t="s">
        <v>96</v>
      </c>
      <c r="K16" s="143"/>
      <c r="L16" s="28">
        <v>0</v>
      </c>
      <c r="M16" s="29" t="s">
        <v>129</v>
      </c>
    </row>
    <row r="17" spans="1:13" ht="12.75" customHeight="1">
      <c r="A17" s="26"/>
      <c r="B17" s="26"/>
      <c r="C17" s="26"/>
      <c r="D17" s="27" t="s">
        <v>110</v>
      </c>
      <c r="E17" s="28">
        <v>313733</v>
      </c>
      <c r="F17" s="28">
        <v>69550</v>
      </c>
      <c r="G17" s="28">
        <v>69550</v>
      </c>
      <c r="H17" s="28">
        <v>0</v>
      </c>
      <c r="I17" s="28">
        <v>0</v>
      </c>
      <c r="J17" s="130">
        <v>0</v>
      </c>
      <c r="K17" s="131"/>
      <c r="L17" s="28">
        <v>0</v>
      </c>
      <c r="M17" s="29"/>
    </row>
    <row r="18" spans="1:13" ht="12.75" customHeight="1">
      <c r="A18" s="26"/>
      <c r="B18" s="26"/>
      <c r="C18" s="26"/>
      <c r="D18" s="27" t="s">
        <v>109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130">
        <v>0</v>
      </c>
      <c r="K18" s="131"/>
      <c r="L18" s="28">
        <v>0</v>
      </c>
      <c r="M18" s="29"/>
    </row>
    <row r="19" spans="1:13" ht="135" customHeight="1">
      <c r="A19" s="26" t="s">
        <v>48</v>
      </c>
      <c r="B19" s="26">
        <v>600</v>
      </c>
      <c r="C19" s="26">
        <v>60014</v>
      </c>
      <c r="D19" s="27" t="s">
        <v>130</v>
      </c>
      <c r="E19" s="28">
        <v>6254872</v>
      </c>
      <c r="F19" s="28">
        <v>3313040</v>
      </c>
      <c r="G19" s="28">
        <v>525208</v>
      </c>
      <c r="H19" s="28">
        <v>800008</v>
      </c>
      <c r="I19" s="28">
        <v>0</v>
      </c>
      <c r="J19" s="142" t="s">
        <v>96</v>
      </c>
      <c r="K19" s="143"/>
      <c r="L19" s="28">
        <v>1987824</v>
      </c>
      <c r="M19" s="29" t="s">
        <v>129</v>
      </c>
    </row>
    <row r="20" spans="1:13" ht="12.75" customHeight="1">
      <c r="A20" s="26"/>
      <c r="B20" s="26"/>
      <c r="C20" s="26"/>
      <c r="D20" s="27" t="s">
        <v>110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130">
        <v>0</v>
      </c>
      <c r="K20" s="131"/>
      <c r="L20" s="28">
        <v>0</v>
      </c>
      <c r="M20" s="29"/>
    </row>
    <row r="21" spans="1:13" ht="12.75" customHeight="1">
      <c r="A21" s="26"/>
      <c r="B21" s="26"/>
      <c r="C21" s="26"/>
      <c r="D21" s="27" t="s">
        <v>109</v>
      </c>
      <c r="E21" s="28">
        <v>6254872</v>
      </c>
      <c r="F21" s="28">
        <v>3313040</v>
      </c>
      <c r="G21" s="28">
        <v>525208</v>
      </c>
      <c r="H21" s="28">
        <v>800008</v>
      </c>
      <c r="I21" s="28">
        <v>0</v>
      </c>
      <c r="J21" s="130">
        <v>0</v>
      </c>
      <c r="K21" s="131"/>
      <c r="L21" s="28">
        <v>1987824</v>
      </c>
      <c r="M21" s="29"/>
    </row>
    <row r="22" spans="1:13" ht="107.25" customHeight="1">
      <c r="A22" s="19" t="s">
        <v>47</v>
      </c>
      <c r="B22" s="19">
        <v>700</v>
      </c>
      <c r="C22" s="19">
        <v>70005</v>
      </c>
      <c r="D22" s="27" t="s">
        <v>111</v>
      </c>
      <c r="E22" s="18">
        <v>209396</v>
      </c>
      <c r="F22" s="18">
        <f>G22</f>
        <v>42000</v>
      </c>
      <c r="G22" s="18">
        <v>42000</v>
      </c>
      <c r="H22" s="18">
        <v>0</v>
      </c>
      <c r="I22" s="18">
        <v>0</v>
      </c>
      <c r="J22" s="179" t="s">
        <v>96</v>
      </c>
      <c r="K22" s="180"/>
      <c r="L22" s="18">
        <v>0</v>
      </c>
      <c r="M22" s="22" t="s">
        <v>63</v>
      </c>
    </row>
    <row r="23" spans="1:13" ht="12.75" customHeight="1">
      <c r="A23" s="19"/>
      <c r="B23" s="19"/>
      <c r="C23" s="19"/>
      <c r="D23" s="27" t="s">
        <v>110</v>
      </c>
      <c r="E23" s="18">
        <f>E22</f>
        <v>209396</v>
      </c>
      <c r="F23" s="18">
        <f>F22</f>
        <v>42000</v>
      </c>
      <c r="G23" s="18">
        <f>G22</f>
        <v>42000</v>
      </c>
      <c r="H23" s="18">
        <v>0</v>
      </c>
      <c r="I23" s="18">
        <v>0</v>
      </c>
      <c r="J23" s="137">
        <v>0</v>
      </c>
      <c r="K23" s="138"/>
      <c r="L23" s="18">
        <v>0</v>
      </c>
      <c r="M23" s="22"/>
    </row>
    <row r="24" spans="1:13" ht="12.75" customHeight="1">
      <c r="A24" s="19"/>
      <c r="B24" s="19"/>
      <c r="C24" s="19"/>
      <c r="D24" s="27" t="s">
        <v>109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37">
        <v>0</v>
      </c>
      <c r="K24" s="138"/>
      <c r="L24" s="18">
        <v>0</v>
      </c>
      <c r="M24" s="22"/>
    </row>
    <row r="25" spans="1:13" ht="122.25" customHeight="1">
      <c r="A25" s="26" t="s">
        <v>46</v>
      </c>
      <c r="B25" s="26">
        <v>700</v>
      </c>
      <c r="C25" s="26">
        <v>70005</v>
      </c>
      <c r="D25" s="27" t="s">
        <v>196</v>
      </c>
      <c r="E25" s="28">
        <v>7246966</v>
      </c>
      <c r="F25" s="28">
        <f>G25+H25+L25</f>
        <v>2945068</v>
      </c>
      <c r="G25" s="28">
        <v>2275101</v>
      </c>
      <c r="H25" s="28">
        <v>0</v>
      </c>
      <c r="I25" s="28">
        <v>0</v>
      </c>
      <c r="J25" s="142" t="s">
        <v>96</v>
      </c>
      <c r="K25" s="143"/>
      <c r="L25" s="28">
        <v>669967</v>
      </c>
      <c r="M25" s="29" t="s">
        <v>63</v>
      </c>
    </row>
    <row r="26" spans="1:13" ht="21" customHeight="1">
      <c r="A26" s="26"/>
      <c r="B26" s="26"/>
      <c r="C26" s="26"/>
      <c r="D26" s="27" t="s">
        <v>110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130">
        <v>0</v>
      </c>
      <c r="K26" s="131"/>
      <c r="L26" s="28">
        <v>0</v>
      </c>
      <c r="M26" s="29"/>
    </row>
    <row r="27" spans="1:13" ht="23.25" customHeight="1">
      <c r="A27" s="26"/>
      <c r="B27" s="26"/>
      <c r="C27" s="26"/>
      <c r="D27" s="27" t="s">
        <v>109</v>
      </c>
      <c r="E27" s="28">
        <f>E25</f>
        <v>7246966</v>
      </c>
      <c r="F27" s="28">
        <f>F25</f>
        <v>2945068</v>
      </c>
      <c r="G27" s="28">
        <f>G25</f>
        <v>2275101</v>
      </c>
      <c r="H27" s="28">
        <v>0</v>
      </c>
      <c r="I27" s="28">
        <v>0</v>
      </c>
      <c r="J27" s="130">
        <v>0</v>
      </c>
      <c r="K27" s="131"/>
      <c r="L27" s="28">
        <f>L25</f>
        <v>669967</v>
      </c>
      <c r="M27" s="29"/>
    </row>
    <row r="28" spans="1:13" ht="176.25" customHeight="1">
      <c r="A28" s="26" t="s">
        <v>45</v>
      </c>
      <c r="B28" s="26">
        <v>852</v>
      </c>
      <c r="C28" s="26">
        <v>85202</v>
      </c>
      <c r="D28" s="30" t="s">
        <v>127</v>
      </c>
      <c r="E28" s="28">
        <f>SUM(E29:E30)</f>
        <v>4988895</v>
      </c>
      <c r="F28" s="28">
        <f>SUM(F29:F30)</f>
        <v>4826023</v>
      </c>
      <c r="G28" s="28">
        <f>SUM(G29:G30)</f>
        <v>1274381</v>
      </c>
      <c r="H28" s="28">
        <v>0</v>
      </c>
      <c r="I28" s="28">
        <v>0</v>
      </c>
      <c r="J28" s="142" t="s">
        <v>96</v>
      </c>
      <c r="K28" s="143"/>
      <c r="L28" s="28">
        <f>SUM(L29:L30)</f>
        <v>3551642</v>
      </c>
      <c r="M28" s="29" t="s">
        <v>131</v>
      </c>
    </row>
    <row r="29" spans="1:13" ht="12.75" customHeight="1">
      <c r="A29" s="26"/>
      <c r="B29" s="26"/>
      <c r="C29" s="26"/>
      <c r="D29" s="27" t="s">
        <v>110</v>
      </c>
      <c r="E29" s="28">
        <v>348074</v>
      </c>
      <c r="F29" s="28">
        <v>265160</v>
      </c>
      <c r="G29" s="28">
        <v>39774</v>
      </c>
      <c r="H29" s="28">
        <v>0</v>
      </c>
      <c r="I29" s="28">
        <v>0</v>
      </c>
      <c r="J29" s="83"/>
      <c r="K29" s="84"/>
      <c r="L29" s="28">
        <v>225386</v>
      </c>
      <c r="M29" s="29"/>
    </row>
    <row r="30" spans="1:13" ht="12.75" customHeight="1">
      <c r="A30" s="26"/>
      <c r="B30" s="26"/>
      <c r="C30" s="26"/>
      <c r="D30" s="27" t="s">
        <v>109</v>
      </c>
      <c r="E30" s="28">
        <v>4640821</v>
      </c>
      <c r="F30" s="28">
        <v>4560863</v>
      </c>
      <c r="G30" s="28">
        <v>1234607</v>
      </c>
      <c r="H30" s="28">
        <v>0</v>
      </c>
      <c r="I30" s="28">
        <v>0</v>
      </c>
      <c r="J30" s="83"/>
      <c r="K30" s="84"/>
      <c r="L30" s="28">
        <v>3326256</v>
      </c>
      <c r="M30" s="29"/>
    </row>
    <row r="31" spans="1:13" ht="102" customHeight="1">
      <c r="A31" s="26" t="s">
        <v>44</v>
      </c>
      <c r="B31" s="26">
        <v>720</v>
      </c>
      <c r="C31" s="26">
        <v>72095</v>
      </c>
      <c r="D31" s="30" t="s">
        <v>125</v>
      </c>
      <c r="E31" s="28">
        <v>337055</v>
      </c>
      <c r="F31" s="28">
        <f>G31+H31+L31</f>
        <v>321657</v>
      </c>
      <c r="G31" s="28">
        <v>56616</v>
      </c>
      <c r="H31" s="28">
        <v>0</v>
      </c>
      <c r="I31" s="28">
        <v>0</v>
      </c>
      <c r="J31" s="142" t="s">
        <v>96</v>
      </c>
      <c r="K31" s="178"/>
      <c r="L31" s="28">
        <v>265041</v>
      </c>
      <c r="M31" s="93" t="s">
        <v>63</v>
      </c>
    </row>
    <row r="32" spans="1:13" ht="12.75" customHeight="1">
      <c r="A32" s="26"/>
      <c r="B32" s="26"/>
      <c r="C32" s="26"/>
      <c r="D32" s="27" t="s">
        <v>110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130">
        <v>0</v>
      </c>
      <c r="K32" s="131"/>
      <c r="L32" s="28">
        <v>0</v>
      </c>
      <c r="M32" s="93"/>
    </row>
    <row r="33" spans="1:13" ht="12.75" customHeight="1">
      <c r="A33" s="26"/>
      <c r="B33" s="26"/>
      <c r="C33" s="26"/>
      <c r="D33" s="27" t="s">
        <v>109</v>
      </c>
      <c r="E33" s="28">
        <f>E31</f>
        <v>337055</v>
      </c>
      <c r="F33" s="28">
        <v>321657</v>
      </c>
      <c r="G33" s="28">
        <f>G31</f>
        <v>56616</v>
      </c>
      <c r="H33" s="28">
        <v>0</v>
      </c>
      <c r="I33" s="28">
        <v>0</v>
      </c>
      <c r="J33" s="130">
        <v>0</v>
      </c>
      <c r="K33" s="131"/>
      <c r="L33" s="28">
        <f>L31</f>
        <v>265041</v>
      </c>
      <c r="M33" s="93"/>
    </row>
    <row r="34" spans="1:13" ht="138.75" customHeight="1">
      <c r="A34" s="26" t="s">
        <v>52</v>
      </c>
      <c r="B34" s="26">
        <v>720</v>
      </c>
      <c r="C34" s="26">
        <v>72095</v>
      </c>
      <c r="D34" s="30" t="s">
        <v>120</v>
      </c>
      <c r="E34" s="28">
        <v>887567</v>
      </c>
      <c r="F34" s="28">
        <f>G34+H34+L34</f>
        <v>868367</v>
      </c>
      <c r="G34" s="28">
        <v>178406</v>
      </c>
      <c r="H34" s="28">
        <v>0</v>
      </c>
      <c r="I34" s="28">
        <v>0</v>
      </c>
      <c r="J34" s="142" t="s">
        <v>96</v>
      </c>
      <c r="K34" s="143"/>
      <c r="L34" s="28">
        <v>689961</v>
      </c>
      <c r="M34" s="93" t="s">
        <v>63</v>
      </c>
    </row>
    <row r="35" spans="1:13" ht="12.75" customHeight="1">
      <c r="A35" s="19"/>
      <c r="B35" s="19"/>
      <c r="C35" s="19"/>
      <c r="D35" s="27" t="s">
        <v>110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37">
        <v>0</v>
      </c>
      <c r="K35" s="138"/>
      <c r="L35" s="18">
        <v>0</v>
      </c>
      <c r="M35" s="22"/>
    </row>
    <row r="36" spans="1:13" ht="18" customHeight="1">
      <c r="A36" s="19"/>
      <c r="B36" s="19"/>
      <c r="C36" s="19"/>
      <c r="D36" s="27" t="s">
        <v>109</v>
      </c>
      <c r="E36" s="18">
        <f>E34</f>
        <v>887567</v>
      </c>
      <c r="F36" s="18">
        <f>F34</f>
        <v>868367</v>
      </c>
      <c r="G36" s="18">
        <f>G34</f>
        <v>178406</v>
      </c>
      <c r="H36" s="18">
        <v>0</v>
      </c>
      <c r="I36" s="18">
        <v>0</v>
      </c>
      <c r="J36" s="137">
        <v>0</v>
      </c>
      <c r="K36" s="138"/>
      <c r="L36" s="18">
        <f>L34</f>
        <v>689961</v>
      </c>
      <c r="M36" s="22"/>
    </row>
    <row r="37" spans="1:13" ht="144" customHeight="1">
      <c r="A37" s="19" t="s">
        <v>51</v>
      </c>
      <c r="B37" s="19">
        <v>801</v>
      </c>
      <c r="C37" s="19">
        <v>80195</v>
      </c>
      <c r="D37" s="30" t="s">
        <v>157</v>
      </c>
      <c r="E37" s="18">
        <v>1485609</v>
      </c>
      <c r="F37" s="18">
        <f>G37+H37+L37+J38</f>
        <v>802970</v>
      </c>
      <c r="G37" s="18">
        <v>0</v>
      </c>
      <c r="H37" s="18">
        <v>0</v>
      </c>
      <c r="I37" s="18">
        <v>0</v>
      </c>
      <c r="J37" s="142" t="s">
        <v>156</v>
      </c>
      <c r="K37" s="143"/>
      <c r="L37" s="18">
        <v>682525</v>
      </c>
      <c r="M37" s="22" t="s">
        <v>65</v>
      </c>
    </row>
    <row r="38" spans="1:13" ht="12.75" customHeight="1">
      <c r="A38" s="19"/>
      <c r="B38" s="19"/>
      <c r="C38" s="19"/>
      <c r="D38" s="27" t="s">
        <v>110</v>
      </c>
      <c r="E38" s="18">
        <f>E37</f>
        <v>1485609</v>
      </c>
      <c r="F38" s="18">
        <f>F37</f>
        <v>802970</v>
      </c>
      <c r="G38" s="18">
        <f>G37</f>
        <v>0</v>
      </c>
      <c r="H38" s="18">
        <f>H37</f>
        <v>0</v>
      </c>
      <c r="I38" s="18">
        <f>I37</f>
        <v>0</v>
      </c>
      <c r="J38" s="183">
        <v>120445</v>
      </c>
      <c r="K38" s="184"/>
      <c r="L38" s="18">
        <f>L37</f>
        <v>682525</v>
      </c>
      <c r="M38" s="22"/>
    </row>
    <row r="39" spans="1:13" ht="12.75" customHeight="1">
      <c r="A39" s="19"/>
      <c r="B39" s="19"/>
      <c r="C39" s="19"/>
      <c r="D39" s="27" t="s">
        <v>109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3">
        <v>0</v>
      </c>
      <c r="K39" s="184"/>
      <c r="L39" s="18">
        <v>0</v>
      </c>
      <c r="M39" s="22"/>
    </row>
    <row r="40" spans="1:13" ht="12.75" customHeight="1">
      <c r="A40" s="149" t="s">
        <v>172</v>
      </c>
      <c r="B40" s="149">
        <v>852</v>
      </c>
      <c r="C40" s="149">
        <v>85295</v>
      </c>
      <c r="D40" s="151" t="s">
        <v>158</v>
      </c>
      <c r="E40" s="154">
        <v>3328218</v>
      </c>
      <c r="F40" s="154">
        <f>G40+H40+K40+K41+K42+K43+L40</f>
        <v>18255</v>
      </c>
      <c r="G40" s="154">
        <v>0</v>
      </c>
      <c r="H40" s="154">
        <v>0</v>
      </c>
      <c r="I40" s="147">
        <v>0</v>
      </c>
      <c r="J40" s="31" t="s">
        <v>115</v>
      </c>
      <c r="K40" s="32"/>
      <c r="L40" s="132">
        <v>18255</v>
      </c>
      <c r="M40" s="134" t="s">
        <v>70</v>
      </c>
    </row>
    <row r="41" spans="1:13" ht="12.75" customHeight="1">
      <c r="A41" s="150"/>
      <c r="B41" s="150"/>
      <c r="C41" s="150"/>
      <c r="D41" s="152"/>
      <c r="E41" s="155"/>
      <c r="F41" s="155"/>
      <c r="G41" s="155"/>
      <c r="H41" s="155"/>
      <c r="I41" s="148"/>
      <c r="J41" s="33" t="s">
        <v>114</v>
      </c>
      <c r="K41" s="34"/>
      <c r="L41" s="133"/>
      <c r="M41" s="135"/>
    </row>
    <row r="42" spans="1:13" ht="12.75" customHeight="1">
      <c r="A42" s="150"/>
      <c r="B42" s="150"/>
      <c r="C42" s="150"/>
      <c r="D42" s="152"/>
      <c r="E42" s="155"/>
      <c r="F42" s="155"/>
      <c r="G42" s="155"/>
      <c r="H42" s="155"/>
      <c r="I42" s="148"/>
      <c r="J42" s="33" t="s">
        <v>113</v>
      </c>
      <c r="K42" s="34"/>
      <c r="L42" s="133"/>
      <c r="M42" s="135"/>
    </row>
    <row r="43" spans="1:13" ht="12.75" customHeight="1">
      <c r="A43" s="150"/>
      <c r="B43" s="150"/>
      <c r="C43" s="150"/>
      <c r="D43" s="153"/>
      <c r="E43" s="155"/>
      <c r="F43" s="155"/>
      <c r="G43" s="155"/>
      <c r="H43" s="155"/>
      <c r="I43" s="148"/>
      <c r="J43" s="35" t="s">
        <v>112</v>
      </c>
      <c r="K43" s="36"/>
      <c r="L43" s="133"/>
      <c r="M43" s="136"/>
    </row>
    <row r="44" spans="1:13" ht="19.5" customHeight="1">
      <c r="A44" s="19"/>
      <c r="B44" s="19"/>
      <c r="C44" s="19"/>
      <c r="D44" s="37" t="s">
        <v>110</v>
      </c>
      <c r="E44" s="18">
        <v>3150468</v>
      </c>
      <c r="F44" s="18">
        <f>F40</f>
        <v>18255</v>
      </c>
      <c r="G44" s="18">
        <f>G40</f>
        <v>0</v>
      </c>
      <c r="H44" s="18">
        <v>0</v>
      </c>
      <c r="I44" s="18">
        <v>0</v>
      </c>
      <c r="J44" s="145">
        <f>K40</f>
        <v>0</v>
      </c>
      <c r="K44" s="146"/>
      <c r="L44" s="18">
        <f>L40</f>
        <v>18255</v>
      </c>
      <c r="M44" s="22"/>
    </row>
    <row r="45" spans="1:13" ht="19.5" customHeight="1">
      <c r="A45" s="19"/>
      <c r="B45" s="19"/>
      <c r="C45" s="19"/>
      <c r="D45" s="37" t="s">
        <v>109</v>
      </c>
      <c r="E45" s="18">
        <v>177750</v>
      </c>
      <c r="F45" s="18">
        <v>0</v>
      </c>
      <c r="G45" s="18">
        <v>0</v>
      </c>
      <c r="H45" s="18">
        <v>0</v>
      </c>
      <c r="I45" s="18">
        <v>0</v>
      </c>
      <c r="J45" s="137">
        <v>0</v>
      </c>
      <c r="K45" s="138"/>
      <c r="L45" s="18">
        <v>0</v>
      </c>
      <c r="M45" s="22"/>
    </row>
    <row r="46" spans="1:13" ht="56.25" customHeight="1">
      <c r="A46" s="156" t="s">
        <v>43</v>
      </c>
      <c r="B46" s="157"/>
      <c r="C46" s="157"/>
      <c r="D46" s="158"/>
      <c r="E46" s="81">
        <f>E39+E38+E36+E35+E33+E32+E15+E14+E44+E45+E17+E18+E20+E21+E23+E24+E29+E30+E26+E27</f>
        <v>33122639</v>
      </c>
      <c r="F46" s="81">
        <f>F39+F38+F36+F35+F33+F32+F15+F14+F44+F45+F17+F18+F20+F21+F23+F24+F29+F30+F26+F27</f>
        <v>18885930</v>
      </c>
      <c r="G46" s="81">
        <f>G39+G38+G36+G35+G33+G32+G15+G14+G44+G45+G17+G18+G20+G21+G23+G24+G29+G30+G26+G27</f>
        <v>4421262</v>
      </c>
      <c r="H46" s="81">
        <f>H39+H38+H36+H35+H33+H32+H15+H14+H44+H45+H17+H18+H20+H21+H23+H24+H29+H30</f>
        <v>800008</v>
      </c>
      <c r="I46" s="81">
        <f>I39+I38+I36+I35+I33+I32+I15+I14</f>
        <v>0</v>
      </c>
      <c r="J46" s="159">
        <v>2540445</v>
      </c>
      <c r="K46" s="160"/>
      <c r="L46" s="81">
        <f>L39+L38+L36+L35+L33+L32+L15+L14+L44+L45+L17+L18+L20+L21+L23+L24+L29+L30+L26+L27</f>
        <v>11124215</v>
      </c>
      <c r="M46" s="82" t="s">
        <v>94</v>
      </c>
    </row>
    <row r="47" spans="7:11" ht="12.75">
      <c r="G47" s="17"/>
      <c r="J47" s="144"/>
      <c r="K47" s="144"/>
    </row>
    <row r="48" spans="1:13" ht="12.75">
      <c r="A48" s="141" t="s">
        <v>93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spans="1:13" ht="12.75">
      <c r="A49" s="141" t="s">
        <v>92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</row>
    <row r="50" spans="1:13" ht="12.75">
      <c r="A50" s="141" t="s">
        <v>91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1:13" ht="12.75">
      <c r="A51" s="141" t="s">
        <v>108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ht="12.75">
      <c r="A52" s="141" t="s">
        <v>89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</row>
    <row r="53" spans="10:11" ht="12.75">
      <c r="J53" s="140"/>
      <c r="K53" s="140"/>
    </row>
    <row r="54" ht="12.75">
      <c r="E54" s="16"/>
    </row>
  </sheetData>
  <sheetProtection/>
  <mergeCells count="77">
    <mergeCell ref="J25:K25"/>
    <mergeCell ref="J10:K10"/>
    <mergeCell ref="J11:K11"/>
    <mergeCell ref="J12:K12"/>
    <mergeCell ref="J13:K13"/>
    <mergeCell ref="J17:K17"/>
    <mergeCell ref="J18:K18"/>
    <mergeCell ref="J16:K16"/>
    <mergeCell ref="J32:K32"/>
    <mergeCell ref="J33:K33"/>
    <mergeCell ref="H40:H43"/>
    <mergeCell ref="J19:K19"/>
    <mergeCell ref="J21:K21"/>
    <mergeCell ref="J35:K35"/>
    <mergeCell ref="J36:K36"/>
    <mergeCell ref="J20:K20"/>
    <mergeCell ref="J39:K39"/>
    <mergeCell ref="J38:K38"/>
    <mergeCell ref="M10:M13"/>
    <mergeCell ref="J31:K31"/>
    <mergeCell ref="J14:K14"/>
    <mergeCell ref="J15:K15"/>
    <mergeCell ref="J22:K22"/>
    <mergeCell ref="J23:K23"/>
    <mergeCell ref="J24:K24"/>
    <mergeCell ref="J28:K28"/>
    <mergeCell ref="L10:L13"/>
    <mergeCell ref="J26:K26"/>
    <mergeCell ref="J9:K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A1:M1"/>
    <mergeCell ref="A3:A8"/>
    <mergeCell ref="B3:B8"/>
    <mergeCell ref="C3:C8"/>
    <mergeCell ref="D3:D8"/>
    <mergeCell ref="I6:I8"/>
    <mergeCell ref="E3:E8"/>
    <mergeCell ref="G5:G8"/>
    <mergeCell ref="J5:K8"/>
    <mergeCell ref="G4:L4"/>
    <mergeCell ref="A52:M52"/>
    <mergeCell ref="A46:D46"/>
    <mergeCell ref="L5:L8"/>
    <mergeCell ref="A48:M48"/>
    <mergeCell ref="M3:M8"/>
    <mergeCell ref="H5:H8"/>
    <mergeCell ref="A51:M51"/>
    <mergeCell ref="A49:M49"/>
    <mergeCell ref="F3:L3"/>
    <mergeCell ref="J46:K46"/>
    <mergeCell ref="J44:K44"/>
    <mergeCell ref="I40:I43"/>
    <mergeCell ref="A40:A43"/>
    <mergeCell ref="B40:B43"/>
    <mergeCell ref="C40:C43"/>
    <mergeCell ref="D40:D43"/>
    <mergeCell ref="E40:E43"/>
    <mergeCell ref="F40:F43"/>
    <mergeCell ref="G40:G43"/>
    <mergeCell ref="J27:K27"/>
    <mergeCell ref="L40:L43"/>
    <mergeCell ref="M40:M43"/>
    <mergeCell ref="J45:K45"/>
    <mergeCell ref="F4:F8"/>
    <mergeCell ref="J53:K53"/>
    <mergeCell ref="A50:M50"/>
    <mergeCell ref="J34:K34"/>
    <mergeCell ref="J37:K37"/>
    <mergeCell ref="J47:K47"/>
  </mergeCells>
  <printOptions horizontalCentered="1"/>
  <pageMargins left="0.35433070866141736" right="0.3937007874015748" top="0.8661417322834646" bottom="0" header="0.15748031496062992" footer="0"/>
  <pageSetup horizontalDpi="600" verticalDpi="600" orientation="landscape" paperSize="9" scale="75" r:id="rId1"/>
  <headerFooter>
    <oddHeader>&amp;R
Załącznik nr &amp;A
do uchwały Rady Powiatu w Opatowie nr XLII.20.2014
z dnia 30 kwietnia 2014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3"/>
  <sheetViews>
    <sheetView workbookViewId="0" topLeftCell="A1">
      <selection activeCell="L4" sqref="L4"/>
    </sheetView>
  </sheetViews>
  <sheetFormatPr defaultColWidth="9.33203125" defaultRowHeight="12.75"/>
  <cols>
    <col min="1" max="1" width="6.5" style="1" customWidth="1"/>
    <col min="2" max="2" width="8" style="1" customWidth="1"/>
    <col min="3" max="3" width="9" style="1" customWidth="1"/>
    <col min="4" max="4" width="29.16015625" style="1" customWidth="1"/>
    <col min="5" max="5" width="14.83203125" style="1" customWidth="1"/>
    <col min="6" max="6" width="12.83203125" style="1" customWidth="1"/>
    <col min="7" max="7" width="16.33203125" style="1" customWidth="1"/>
    <col min="8" max="8" width="11.83203125" style="1" customWidth="1"/>
    <col min="9" max="9" width="15.33203125" style="1" customWidth="1"/>
    <col min="10" max="10" width="12.83203125" style="1" customWidth="1"/>
    <col min="11" max="11" width="19.5" style="1" customWidth="1"/>
    <col min="12" max="16384" width="9.33203125" style="1" customWidth="1"/>
  </cols>
  <sheetData>
    <row r="1" spans="1:11" ht="18">
      <c r="A1" s="191" t="s">
        <v>121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0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5" t="s">
        <v>0</v>
      </c>
    </row>
    <row r="3" spans="1:11" s="13" customFormat="1" ht="19.5" customHeight="1">
      <c r="A3" s="192" t="s">
        <v>53</v>
      </c>
      <c r="B3" s="192" t="s">
        <v>1</v>
      </c>
      <c r="C3" s="192" t="s">
        <v>107</v>
      </c>
      <c r="D3" s="193" t="s">
        <v>106</v>
      </c>
      <c r="E3" s="193" t="s">
        <v>105</v>
      </c>
      <c r="F3" s="193"/>
      <c r="G3" s="193"/>
      <c r="H3" s="193"/>
      <c r="I3" s="193"/>
      <c r="J3" s="193"/>
      <c r="K3" s="193" t="s">
        <v>85</v>
      </c>
    </row>
    <row r="4" spans="1:11" s="13" customFormat="1" ht="19.5" customHeight="1">
      <c r="A4" s="192"/>
      <c r="B4" s="192"/>
      <c r="C4" s="192"/>
      <c r="D4" s="193"/>
      <c r="E4" s="193" t="s">
        <v>122</v>
      </c>
      <c r="F4" s="193" t="s">
        <v>104</v>
      </c>
      <c r="G4" s="193"/>
      <c r="H4" s="193"/>
      <c r="I4" s="193"/>
      <c r="J4" s="193"/>
      <c r="K4" s="193"/>
    </row>
    <row r="5" spans="1:11" s="13" customFormat="1" ht="19.5" customHeight="1">
      <c r="A5" s="192"/>
      <c r="B5" s="192"/>
      <c r="C5" s="192"/>
      <c r="D5" s="193"/>
      <c r="E5" s="193"/>
      <c r="F5" s="200" t="s">
        <v>103</v>
      </c>
      <c r="G5" s="197" t="s">
        <v>102</v>
      </c>
      <c r="H5" s="14" t="s">
        <v>37</v>
      </c>
      <c r="I5" s="200" t="s">
        <v>101</v>
      </c>
      <c r="J5" s="201" t="s">
        <v>100</v>
      </c>
      <c r="K5" s="193"/>
    </row>
    <row r="6" spans="1:11" s="13" customFormat="1" ht="29.25" customHeight="1">
      <c r="A6" s="192"/>
      <c r="B6" s="192"/>
      <c r="C6" s="192"/>
      <c r="D6" s="193"/>
      <c r="E6" s="193"/>
      <c r="F6" s="198"/>
      <c r="G6" s="198"/>
      <c r="H6" s="204" t="s">
        <v>99</v>
      </c>
      <c r="I6" s="198"/>
      <c r="J6" s="202"/>
      <c r="K6" s="193"/>
    </row>
    <row r="7" spans="1:11" s="13" customFormat="1" ht="19.5" customHeight="1">
      <c r="A7" s="192"/>
      <c r="B7" s="192"/>
      <c r="C7" s="192"/>
      <c r="D7" s="193"/>
      <c r="E7" s="193"/>
      <c r="F7" s="198"/>
      <c r="G7" s="198"/>
      <c r="H7" s="204"/>
      <c r="I7" s="198"/>
      <c r="J7" s="202"/>
      <c r="K7" s="193"/>
    </row>
    <row r="8" spans="1:11" s="13" customFormat="1" ht="44.25" customHeight="1">
      <c r="A8" s="192"/>
      <c r="B8" s="192"/>
      <c r="C8" s="192"/>
      <c r="D8" s="193"/>
      <c r="E8" s="193"/>
      <c r="F8" s="199"/>
      <c r="G8" s="199"/>
      <c r="H8" s="204"/>
      <c r="I8" s="199"/>
      <c r="J8" s="203"/>
      <c r="K8" s="193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47.25" customHeight="1">
      <c r="A10" s="38" t="s">
        <v>50</v>
      </c>
      <c r="B10" s="38">
        <v>710</v>
      </c>
      <c r="C10" s="38">
        <v>71012</v>
      </c>
      <c r="D10" s="39" t="s">
        <v>98</v>
      </c>
      <c r="E10" s="40">
        <f>F10</f>
        <v>10000</v>
      </c>
      <c r="F10" s="40">
        <v>10000</v>
      </c>
      <c r="G10" s="40">
        <v>0</v>
      </c>
      <c r="H10" s="40">
        <v>0</v>
      </c>
      <c r="I10" s="39" t="s">
        <v>96</v>
      </c>
      <c r="J10" s="41">
        <v>0</v>
      </c>
      <c r="K10" s="42" t="s">
        <v>63</v>
      </c>
    </row>
    <row r="11" spans="1:11" ht="45">
      <c r="A11" s="38" t="s">
        <v>49</v>
      </c>
      <c r="B11" s="38">
        <v>750</v>
      </c>
      <c r="C11" s="38">
        <v>75020</v>
      </c>
      <c r="D11" s="39" t="s">
        <v>97</v>
      </c>
      <c r="E11" s="40">
        <v>55000</v>
      </c>
      <c r="F11" s="40">
        <v>55000</v>
      </c>
      <c r="G11" s="40">
        <v>0</v>
      </c>
      <c r="H11" s="40">
        <v>0</v>
      </c>
      <c r="I11" s="39" t="s">
        <v>96</v>
      </c>
      <c r="J11" s="41">
        <v>0</v>
      </c>
      <c r="K11" s="42" t="s">
        <v>63</v>
      </c>
    </row>
    <row r="12" spans="1:11" ht="72" customHeight="1">
      <c r="A12" s="38" t="s">
        <v>48</v>
      </c>
      <c r="B12" s="38">
        <v>600</v>
      </c>
      <c r="C12" s="38">
        <v>60014</v>
      </c>
      <c r="D12" s="39" t="s">
        <v>128</v>
      </c>
      <c r="E12" s="40">
        <v>3500000</v>
      </c>
      <c r="F12" s="40">
        <v>50000</v>
      </c>
      <c r="G12" s="40">
        <v>1700000</v>
      </c>
      <c r="H12" s="40">
        <v>0</v>
      </c>
      <c r="I12" s="39" t="s">
        <v>135</v>
      </c>
      <c r="J12" s="41">
        <v>0</v>
      </c>
      <c r="K12" s="42" t="s">
        <v>95</v>
      </c>
    </row>
    <row r="13" spans="1:11" ht="72" customHeight="1">
      <c r="A13" s="38" t="s">
        <v>47</v>
      </c>
      <c r="B13" s="38">
        <v>600</v>
      </c>
      <c r="C13" s="38">
        <v>60014</v>
      </c>
      <c r="D13" s="39" t="s">
        <v>181</v>
      </c>
      <c r="E13" s="40">
        <v>120000</v>
      </c>
      <c r="F13" s="40">
        <v>120000</v>
      </c>
      <c r="G13" s="40">
        <v>0</v>
      </c>
      <c r="H13" s="40">
        <v>0</v>
      </c>
      <c r="I13" s="39" t="s">
        <v>182</v>
      </c>
      <c r="J13" s="41">
        <v>0</v>
      </c>
      <c r="K13" s="42" t="s">
        <v>95</v>
      </c>
    </row>
    <row r="14" spans="1:11" ht="72" customHeight="1">
      <c r="A14" s="38" t="s">
        <v>46</v>
      </c>
      <c r="B14" s="38">
        <v>801</v>
      </c>
      <c r="C14" s="38">
        <v>80195</v>
      </c>
      <c r="D14" s="43" t="s">
        <v>140</v>
      </c>
      <c r="E14" s="44">
        <v>36700</v>
      </c>
      <c r="F14" s="44">
        <v>36700</v>
      </c>
      <c r="G14" s="44">
        <v>0</v>
      </c>
      <c r="H14" s="44">
        <v>0</v>
      </c>
      <c r="I14" s="43" t="s">
        <v>132</v>
      </c>
      <c r="J14" s="45">
        <v>0</v>
      </c>
      <c r="K14" s="42" t="s">
        <v>141</v>
      </c>
    </row>
    <row r="15" spans="1:11" ht="90" customHeight="1">
      <c r="A15" s="38" t="s">
        <v>45</v>
      </c>
      <c r="B15" s="38">
        <v>700</v>
      </c>
      <c r="C15" s="38">
        <v>70005</v>
      </c>
      <c r="D15" s="79" t="s">
        <v>177</v>
      </c>
      <c r="E15" s="40">
        <v>15000</v>
      </c>
      <c r="F15" s="40">
        <v>15000</v>
      </c>
      <c r="G15" s="40">
        <v>0</v>
      </c>
      <c r="H15" s="40">
        <v>0</v>
      </c>
      <c r="I15" s="39" t="s">
        <v>96</v>
      </c>
      <c r="J15" s="41">
        <v>0</v>
      </c>
      <c r="K15" s="42" t="s">
        <v>63</v>
      </c>
    </row>
    <row r="16" spans="1:11" ht="72" customHeight="1">
      <c r="A16" s="38" t="s">
        <v>44</v>
      </c>
      <c r="B16" s="38">
        <v>700</v>
      </c>
      <c r="C16" s="38">
        <v>70005</v>
      </c>
      <c r="D16" s="39" t="s">
        <v>176</v>
      </c>
      <c r="E16" s="40">
        <v>50000</v>
      </c>
      <c r="F16" s="40">
        <v>50000</v>
      </c>
      <c r="G16" s="40">
        <v>0</v>
      </c>
      <c r="H16" s="40">
        <v>0</v>
      </c>
      <c r="I16" s="39" t="s">
        <v>96</v>
      </c>
      <c r="J16" s="41">
        <v>0</v>
      </c>
      <c r="K16" s="42" t="s">
        <v>63</v>
      </c>
    </row>
    <row r="17" spans="1:11" ht="72" customHeight="1">
      <c r="A17" s="38" t="s">
        <v>52</v>
      </c>
      <c r="B17" s="38">
        <v>851</v>
      </c>
      <c r="C17" s="38">
        <v>85195</v>
      </c>
      <c r="D17" s="39" t="s">
        <v>233</v>
      </c>
      <c r="E17" s="40">
        <v>174581</v>
      </c>
      <c r="F17" s="40">
        <v>174581</v>
      </c>
      <c r="G17" s="40" t="s">
        <v>232</v>
      </c>
      <c r="H17" s="40">
        <v>0</v>
      </c>
      <c r="I17" s="39" t="s">
        <v>96</v>
      </c>
      <c r="J17" s="41">
        <v>0</v>
      </c>
      <c r="K17" s="42" t="s">
        <v>63</v>
      </c>
    </row>
    <row r="18" spans="1:11" ht="72" customHeight="1">
      <c r="A18" s="38" t="s">
        <v>51</v>
      </c>
      <c r="B18" s="38">
        <v>852</v>
      </c>
      <c r="C18" s="38">
        <v>85202</v>
      </c>
      <c r="D18" s="79" t="s">
        <v>175</v>
      </c>
      <c r="E18" s="40">
        <v>20000</v>
      </c>
      <c r="F18" s="40">
        <v>20000</v>
      </c>
      <c r="G18" s="40">
        <v>0</v>
      </c>
      <c r="H18" s="40">
        <v>0</v>
      </c>
      <c r="I18" s="39" t="s">
        <v>132</v>
      </c>
      <c r="J18" s="41">
        <v>0</v>
      </c>
      <c r="K18" s="42" t="s">
        <v>174</v>
      </c>
    </row>
    <row r="19" spans="1:11" ht="72.75" customHeight="1">
      <c r="A19" s="38" t="s">
        <v>172</v>
      </c>
      <c r="B19" s="38">
        <v>852</v>
      </c>
      <c r="C19" s="38">
        <v>85202</v>
      </c>
      <c r="D19" s="39" t="s">
        <v>178</v>
      </c>
      <c r="E19" s="40">
        <v>51963</v>
      </c>
      <c r="F19" s="40">
        <v>51963</v>
      </c>
      <c r="G19" s="40">
        <v>0</v>
      </c>
      <c r="H19" s="40">
        <v>0</v>
      </c>
      <c r="I19" s="39" t="s">
        <v>132</v>
      </c>
      <c r="J19" s="41">
        <v>0</v>
      </c>
      <c r="K19" s="42" t="s">
        <v>174</v>
      </c>
    </row>
    <row r="20" spans="1:11" ht="61.5" customHeight="1">
      <c r="A20" s="38" t="s">
        <v>171</v>
      </c>
      <c r="B20" s="38">
        <v>852</v>
      </c>
      <c r="C20" s="38">
        <v>85202</v>
      </c>
      <c r="D20" s="39" t="s">
        <v>173</v>
      </c>
      <c r="E20" s="40">
        <v>50558</v>
      </c>
      <c r="F20" s="40">
        <v>50558</v>
      </c>
      <c r="G20" s="40">
        <v>0</v>
      </c>
      <c r="H20" s="40">
        <v>0</v>
      </c>
      <c r="I20" s="39" t="s">
        <v>132</v>
      </c>
      <c r="J20" s="41">
        <v>0</v>
      </c>
      <c r="K20" s="42" t="s">
        <v>131</v>
      </c>
    </row>
    <row r="21" spans="1:11" ht="66" customHeight="1">
      <c r="A21" s="38" t="s">
        <v>180</v>
      </c>
      <c r="B21" s="38">
        <v>854</v>
      </c>
      <c r="C21" s="38">
        <v>85403</v>
      </c>
      <c r="D21" s="39" t="s">
        <v>179</v>
      </c>
      <c r="E21" s="40">
        <v>6000</v>
      </c>
      <c r="F21" s="40">
        <v>6000</v>
      </c>
      <c r="G21" s="40">
        <v>0</v>
      </c>
      <c r="H21" s="40">
        <v>0</v>
      </c>
      <c r="I21" s="39" t="s">
        <v>134</v>
      </c>
      <c r="J21" s="41">
        <v>0</v>
      </c>
      <c r="K21" s="42" t="s">
        <v>142</v>
      </c>
    </row>
    <row r="22" spans="1:11" ht="66" customHeight="1">
      <c r="A22" s="38" t="s">
        <v>231</v>
      </c>
      <c r="B22" s="38">
        <v>854</v>
      </c>
      <c r="C22" s="38">
        <v>85403</v>
      </c>
      <c r="D22" s="43" t="s">
        <v>133</v>
      </c>
      <c r="E22" s="44">
        <v>11000</v>
      </c>
      <c r="F22" s="44">
        <v>11000</v>
      </c>
      <c r="G22" s="44">
        <v>0</v>
      </c>
      <c r="H22" s="44">
        <v>0</v>
      </c>
      <c r="I22" s="43" t="s">
        <v>134</v>
      </c>
      <c r="J22" s="45">
        <v>0</v>
      </c>
      <c r="K22" s="42" t="s">
        <v>142</v>
      </c>
    </row>
    <row r="23" spans="1:11" ht="48.75" customHeight="1">
      <c r="A23" s="194" t="s">
        <v>43</v>
      </c>
      <c r="B23" s="195"/>
      <c r="C23" s="195"/>
      <c r="D23" s="196"/>
      <c r="E23" s="46">
        <f>SUM(E10:E22)</f>
        <v>4100802</v>
      </c>
      <c r="F23" s="46">
        <f>SUM(F10:F22)</f>
        <v>650802</v>
      </c>
      <c r="G23" s="46">
        <f>SUM(G10:G22)</f>
        <v>1700000</v>
      </c>
      <c r="H23" s="44">
        <v>0</v>
      </c>
      <c r="I23" s="47">
        <v>1750000</v>
      </c>
      <c r="J23" s="46">
        <f>SUM(J10:J22)</f>
        <v>0</v>
      </c>
      <c r="K23" s="65" t="s">
        <v>94</v>
      </c>
    </row>
    <row r="24" spans="1:1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3" t="s">
        <v>93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3" t="s">
        <v>92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3" t="s">
        <v>91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 t="s">
        <v>90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 t="s">
        <v>89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3" ht="12.75">
      <c r="E33" s="2"/>
    </row>
  </sheetData>
  <sheetProtection/>
  <mergeCells count="15">
    <mergeCell ref="A23:D23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fitToHeight="1" fitToWidth="1" horizontalDpi="600" verticalDpi="600" orientation="portrait" paperSize="9" scale="65" r:id="rId1"/>
  <headerFooter alignWithMargins="0">
    <oddHeader>&amp;R&amp;9Załącznik nr &amp;A
do uchwały Rady Powiatu w Opatowie nr XLII.20.2014
z dnia 30 kwietnia 2014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I144"/>
  <sheetViews>
    <sheetView zoomScalePageLayoutView="0" workbookViewId="0" topLeftCell="A1">
      <selection activeCell="O9" sqref="O9"/>
    </sheetView>
  </sheetViews>
  <sheetFormatPr defaultColWidth="9.33203125" defaultRowHeight="12.75"/>
  <cols>
    <col min="1" max="1" width="6.66015625" style="3" customWidth="1"/>
    <col min="2" max="2" width="39" style="3" customWidth="1"/>
    <col min="3" max="3" width="13.33203125" style="3" customWidth="1"/>
    <col min="4" max="4" width="17.5" style="3" customWidth="1"/>
    <col min="5" max="5" width="7.83203125" style="3" customWidth="1"/>
    <col min="6" max="6" width="11.83203125" style="3" customWidth="1"/>
    <col min="7" max="7" width="29.5" style="3" customWidth="1"/>
    <col min="8" max="8" width="17.83203125" style="3" customWidth="1"/>
    <col min="9" max="9" width="21.83203125" style="3" customWidth="1"/>
    <col min="10" max="16384" width="9.33203125" style="3" customWidth="1"/>
  </cols>
  <sheetData>
    <row r="2" spans="1:9" ht="37.5" customHeight="1">
      <c r="A2" s="6"/>
      <c r="B2" s="6"/>
      <c r="C2" s="6"/>
      <c r="D2" s="6"/>
      <c r="E2" s="6"/>
      <c r="F2" s="6"/>
      <c r="G2" s="220" t="s">
        <v>279</v>
      </c>
      <c r="H2" s="220"/>
      <c r="I2" s="220"/>
    </row>
    <row r="3" spans="1:9" ht="20.25" customHeight="1">
      <c r="A3" s="6"/>
      <c r="B3" s="6"/>
      <c r="C3" s="6"/>
      <c r="D3" s="6"/>
      <c r="E3" s="6"/>
      <c r="F3" s="6"/>
      <c r="G3" s="7"/>
      <c r="H3" s="7"/>
      <c r="I3" s="7"/>
    </row>
    <row r="4" spans="1:9" ht="12.75">
      <c r="A4" s="276" t="s">
        <v>143</v>
      </c>
      <c r="B4" s="276"/>
      <c r="C4" s="276"/>
      <c r="D4" s="276"/>
      <c r="E4" s="276"/>
      <c r="F4" s="276"/>
      <c r="G4" s="276"/>
      <c r="H4" s="276"/>
      <c r="I4" s="276"/>
    </row>
    <row r="5" spans="1:9" ht="12.75">
      <c r="A5" s="276"/>
      <c r="B5" s="276"/>
      <c r="C5" s="276"/>
      <c r="D5" s="276"/>
      <c r="E5" s="276"/>
      <c r="F5" s="276"/>
      <c r="G5" s="276"/>
      <c r="H5" s="276"/>
      <c r="I5" s="276"/>
    </row>
    <row r="6" spans="1:9" ht="12.75">
      <c r="A6" s="276"/>
      <c r="B6" s="276"/>
      <c r="C6" s="276"/>
      <c r="D6" s="276"/>
      <c r="E6" s="276"/>
      <c r="F6" s="276"/>
      <c r="G6" s="276"/>
      <c r="H6" s="276"/>
      <c r="I6" s="276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22.5" customHeight="1">
      <c r="A8" s="277" t="s">
        <v>88</v>
      </c>
      <c r="B8" s="277" t="s">
        <v>87</v>
      </c>
      <c r="C8" s="277" t="s">
        <v>86</v>
      </c>
      <c r="D8" s="277" t="s">
        <v>85</v>
      </c>
      <c r="E8" s="277" t="s">
        <v>1</v>
      </c>
      <c r="F8" s="277" t="s">
        <v>2</v>
      </c>
      <c r="G8" s="277" t="s">
        <v>84</v>
      </c>
      <c r="H8" s="277"/>
      <c r="I8" s="277" t="s">
        <v>136</v>
      </c>
    </row>
    <row r="9" spans="1:9" ht="66" customHeight="1">
      <c r="A9" s="277"/>
      <c r="B9" s="277"/>
      <c r="C9" s="277"/>
      <c r="D9" s="277"/>
      <c r="E9" s="277"/>
      <c r="F9" s="277"/>
      <c r="G9" s="9" t="s">
        <v>83</v>
      </c>
      <c r="H9" s="9" t="s">
        <v>82</v>
      </c>
      <c r="I9" s="277"/>
    </row>
    <row r="10" spans="1:9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29.25" customHeight="1">
      <c r="A11" s="251" t="s">
        <v>50</v>
      </c>
      <c r="B11" s="48" t="s">
        <v>81</v>
      </c>
      <c r="C11" s="246" t="s">
        <v>75</v>
      </c>
      <c r="D11" s="246" t="s">
        <v>63</v>
      </c>
      <c r="E11" s="275" t="s">
        <v>11</v>
      </c>
      <c r="F11" s="275" t="s">
        <v>13</v>
      </c>
      <c r="G11" s="49" t="s">
        <v>62</v>
      </c>
      <c r="H11" s="50">
        <f>H12+H16</f>
        <v>8070328</v>
      </c>
      <c r="I11" s="50">
        <f>I12+I16</f>
        <v>5679000</v>
      </c>
    </row>
    <row r="12" spans="1:9" ht="31.5" customHeight="1">
      <c r="A12" s="273"/>
      <c r="B12" s="48" t="s">
        <v>80</v>
      </c>
      <c r="C12" s="265"/>
      <c r="D12" s="265"/>
      <c r="E12" s="252"/>
      <c r="F12" s="252"/>
      <c r="G12" s="49" t="s">
        <v>60</v>
      </c>
      <c r="H12" s="50">
        <f>H13+H14+H15</f>
        <v>2391328</v>
      </c>
      <c r="I12" s="50">
        <f>I13+I14+I15</f>
        <v>0</v>
      </c>
    </row>
    <row r="13" spans="1:9" ht="45.75" customHeight="1">
      <c r="A13" s="273"/>
      <c r="B13" s="48" t="s">
        <v>79</v>
      </c>
      <c r="C13" s="265"/>
      <c r="D13" s="265"/>
      <c r="E13" s="252"/>
      <c r="F13" s="252"/>
      <c r="G13" s="51" t="s">
        <v>58</v>
      </c>
      <c r="H13" s="11">
        <v>0</v>
      </c>
      <c r="I13" s="11">
        <v>0</v>
      </c>
    </row>
    <row r="14" spans="1:9" ht="21" customHeight="1">
      <c r="A14" s="273"/>
      <c r="B14" s="48" t="s">
        <v>78</v>
      </c>
      <c r="C14" s="265"/>
      <c r="D14" s="265"/>
      <c r="E14" s="252"/>
      <c r="F14" s="252"/>
      <c r="G14" s="51" t="s">
        <v>57</v>
      </c>
      <c r="H14" s="11">
        <v>597832</v>
      </c>
      <c r="I14" s="11">
        <v>0</v>
      </c>
    </row>
    <row r="15" spans="1:9" ht="26.25" customHeight="1">
      <c r="A15" s="273"/>
      <c r="B15" s="246" t="s">
        <v>144</v>
      </c>
      <c r="C15" s="265"/>
      <c r="D15" s="265"/>
      <c r="E15" s="252"/>
      <c r="F15" s="252"/>
      <c r="G15" s="52" t="s">
        <v>56</v>
      </c>
      <c r="H15" s="11">
        <v>1793496</v>
      </c>
      <c r="I15" s="11">
        <v>0</v>
      </c>
    </row>
    <row r="16" spans="1:9" ht="15.75" customHeight="1">
      <c r="A16" s="273"/>
      <c r="B16" s="268"/>
      <c r="C16" s="265"/>
      <c r="D16" s="265"/>
      <c r="E16" s="252"/>
      <c r="F16" s="252"/>
      <c r="G16" s="49" t="s">
        <v>59</v>
      </c>
      <c r="H16" s="50">
        <f>H17+H18+H19+H20</f>
        <v>5679000</v>
      </c>
      <c r="I16" s="50">
        <f>I17+I18+I19+I20</f>
        <v>5679000</v>
      </c>
    </row>
    <row r="17" spans="1:9" ht="15" customHeight="1">
      <c r="A17" s="273"/>
      <c r="B17" s="268"/>
      <c r="C17" s="265"/>
      <c r="D17" s="265"/>
      <c r="E17" s="252"/>
      <c r="F17" s="252"/>
      <c r="G17" s="51" t="s">
        <v>58</v>
      </c>
      <c r="H17" s="11">
        <v>0</v>
      </c>
      <c r="I17" s="11">
        <v>0</v>
      </c>
    </row>
    <row r="18" spans="1:9" ht="12.75">
      <c r="A18" s="273"/>
      <c r="B18" s="268"/>
      <c r="C18" s="265"/>
      <c r="D18" s="265"/>
      <c r="E18" s="252"/>
      <c r="F18" s="252"/>
      <c r="G18" s="51" t="s">
        <v>57</v>
      </c>
      <c r="H18" s="11">
        <v>2420000</v>
      </c>
      <c r="I18" s="11">
        <v>2420000</v>
      </c>
    </row>
    <row r="19" spans="1:9" ht="25.5">
      <c r="A19" s="273"/>
      <c r="B19" s="268"/>
      <c r="C19" s="265"/>
      <c r="D19" s="265"/>
      <c r="E19" s="252"/>
      <c r="F19" s="252"/>
      <c r="G19" s="52" t="s">
        <v>56</v>
      </c>
      <c r="H19" s="11">
        <v>3259000</v>
      </c>
      <c r="I19" s="11">
        <v>3259000</v>
      </c>
    </row>
    <row r="20" spans="1:9" ht="38.25">
      <c r="A20" s="274"/>
      <c r="B20" s="269"/>
      <c r="C20" s="266"/>
      <c r="D20" s="266"/>
      <c r="E20" s="253"/>
      <c r="F20" s="253"/>
      <c r="G20" s="48" t="s">
        <v>55</v>
      </c>
      <c r="H20" s="11">
        <v>0</v>
      </c>
      <c r="I20" s="11">
        <v>0</v>
      </c>
    </row>
    <row r="21" spans="1:9" ht="43.5" customHeight="1">
      <c r="A21" s="243" t="s">
        <v>49</v>
      </c>
      <c r="B21" s="53" t="s">
        <v>77</v>
      </c>
      <c r="C21" s="246" t="s">
        <v>75</v>
      </c>
      <c r="D21" s="246" t="s">
        <v>63</v>
      </c>
      <c r="E21" s="267">
        <v>720</v>
      </c>
      <c r="F21" s="267">
        <v>72095</v>
      </c>
      <c r="G21" s="49" t="s">
        <v>62</v>
      </c>
      <c r="H21" s="54">
        <f>H22+H26</f>
        <v>337055</v>
      </c>
      <c r="I21" s="54">
        <f>I22+I26</f>
        <v>321657</v>
      </c>
    </row>
    <row r="22" spans="1:9" ht="12.75" customHeight="1">
      <c r="A22" s="247"/>
      <c r="B22" s="270" t="s">
        <v>74</v>
      </c>
      <c r="C22" s="265"/>
      <c r="D22" s="265"/>
      <c r="E22" s="268"/>
      <c r="F22" s="268"/>
      <c r="G22" s="49" t="s">
        <v>60</v>
      </c>
      <c r="H22" s="54">
        <f>H24+H25</f>
        <v>0</v>
      </c>
      <c r="I22" s="54">
        <f>I24+I25</f>
        <v>0</v>
      </c>
    </row>
    <row r="23" spans="1:9" ht="32.25" customHeight="1">
      <c r="A23" s="247"/>
      <c r="B23" s="271"/>
      <c r="C23" s="265"/>
      <c r="D23" s="265"/>
      <c r="E23" s="268"/>
      <c r="F23" s="268"/>
      <c r="G23" s="51" t="s">
        <v>58</v>
      </c>
      <c r="H23" s="55"/>
      <c r="I23" s="55">
        <v>0</v>
      </c>
    </row>
    <row r="24" spans="1:9" ht="12.75" customHeight="1">
      <c r="A24" s="247"/>
      <c r="B24" s="270" t="s">
        <v>76</v>
      </c>
      <c r="C24" s="265"/>
      <c r="D24" s="265"/>
      <c r="E24" s="268"/>
      <c r="F24" s="268"/>
      <c r="G24" s="52" t="s">
        <v>57</v>
      </c>
      <c r="H24" s="55">
        <v>0</v>
      </c>
      <c r="I24" s="55">
        <v>0</v>
      </c>
    </row>
    <row r="25" spans="1:9" ht="25.5">
      <c r="A25" s="247"/>
      <c r="B25" s="272"/>
      <c r="C25" s="265"/>
      <c r="D25" s="265"/>
      <c r="E25" s="268"/>
      <c r="F25" s="268"/>
      <c r="G25" s="52" t="s">
        <v>56</v>
      </c>
      <c r="H25" s="55">
        <v>0</v>
      </c>
      <c r="I25" s="55">
        <v>0</v>
      </c>
    </row>
    <row r="26" spans="1:9" ht="12.75">
      <c r="A26" s="247"/>
      <c r="B26" s="272"/>
      <c r="C26" s="265"/>
      <c r="D26" s="265"/>
      <c r="E26" s="268"/>
      <c r="F26" s="268"/>
      <c r="G26" s="49" t="s">
        <v>59</v>
      </c>
      <c r="H26" s="54">
        <f>H27+H29</f>
        <v>337055</v>
      </c>
      <c r="I26" s="54">
        <f>I27+I28+I29+I30</f>
        <v>321657</v>
      </c>
    </row>
    <row r="27" spans="1:9" ht="12.75">
      <c r="A27" s="247"/>
      <c r="B27" s="272"/>
      <c r="C27" s="265"/>
      <c r="D27" s="265"/>
      <c r="E27" s="268"/>
      <c r="F27" s="268"/>
      <c r="G27" s="51" t="s">
        <v>58</v>
      </c>
      <c r="H27" s="55">
        <v>58926</v>
      </c>
      <c r="I27" s="55">
        <v>56616</v>
      </c>
    </row>
    <row r="28" spans="1:9" ht="12.75">
      <c r="A28" s="247"/>
      <c r="B28" s="272"/>
      <c r="C28" s="265"/>
      <c r="D28" s="265"/>
      <c r="E28" s="268"/>
      <c r="F28" s="268"/>
      <c r="G28" s="51" t="s">
        <v>57</v>
      </c>
      <c r="H28" s="55">
        <v>0</v>
      </c>
      <c r="I28" s="55">
        <v>0</v>
      </c>
    </row>
    <row r="29" spans="1:9" ht="25.5">
      <c r="A29" s="247"/>
      <c r="B29" s="272"/>
      <c r="C29" s="265"/>
      <c r="D29" s="265"/>
      <c r="E29" s="268"/>
      <c r="F29" s="268"/>
      <c r="G29" s="52" t="s">
        <v>56</v>
      </c>
      <c r="H29" s="55">
        <v>278129</v>
      </c>
      <c r="I29" s="55">
        <v>265041</v>
      </c>
    </row>
    <row r="30" spans="1:9" ht="38.25">
      <c r="A30" s="264"/>
      <c r="B30" s="271"/>
      <c r="C30" s="266"/>
      <c r="D30" s="266"/>
      <c r="E30" s="269"/>
      <c r="F30" s="269"/>
      <c r="G30" s="48" t="s">
        <v>55</v>
      </c>
      <c r="H30" s="55">
        <v>0</v>
      </c>
      <c r="I30" s="55">
        <v>0</v>
      </c>
    </row>
    <row r="31" spans="1:9" ht="12.75">
      <c r="A31" s="260" t="s">
        <v>48</v>
      </c>
      <c r="B31" s="263" t="s">
        <v>145</v>
      </c>
      <c r="C31" s="232" t="s">
        <v>75</v>
      </c>
      <c r="D31" s="232" t="s">
        <v>63</v>
      </c>
      <c r="E31" s="232">
        <v>720</v>
      </c>
      <c r="F31" s="232">
        <v>72095</v>
      </c>
      <c r="G31" s="49" t="s">
        <v>62</v>
      </c>
      <c r="H31" s="54">
        <f>H32+H36</f>
        <v>887567</v>
      </c>
      <c r="I31" s="86">
        <f>I32+I36</f>
        <v>868367</v>
      </c>
    </row>
    <row r="32" spans="1:9" ht="12.75">
      <c r="A32" s="260"/>
      <c r="B32" s="232"/>
      <c r="C32" s="232"/>
      <c r="D32" s="232"/>
      <c r="E32" s="232"/>
      <c r="F32" s="232"/>
      <c r="G32" s="49" t="s">
        <v>60</v>
      </c>
      <c r="H32" s="54">
        <f>H33+H34+H35</f>
        <v>0</v>
      </c>
      <c r="I32" s="86">
        <f>I33+I34+I35</f>
        <v>0</v>
      </c>
    </row>
    <row r="33" spans="1:9" ht="12.75">
      <c r="A33" s="260"/>
      <c r="B33" s="232"/>
      <c r="C33" s="232"/>
      <c r="D33" s="232"/>
      <c r="E33" s="232"/>
      <c r="F33" s="232"/>
      <c r="G33" s="51" t="s">
        <v>58</v>
      </c>
      <c r="H33" s="55">
        <v>0</v>
      </c>
      <c r="I33" s="87">
        <v>0</v>
      </c>
    </row>
    <row r="34" spans="1:9" ht="12.75">
      <c r="A34" s="260"/>
      <c r="B34" s="232"/>
      <c r="C34" s="232"/>
      <c r="D34" s="232"/>
      <c r="E34" s="232"/>
      <c r="F34" s="232"/>
      <c r="G34" s="51" t="s">
        <v>57</v>
      </c>
      <c r="H34" s="55">
        <v>0</v>
      </c>
      <c r="I34" s="87">
        <v>0</v>
      </c>
    </row>
    <row r="35" spans="1:9" ht="50.25" customHeight="1">
      <c r="A35" s="260"/>
      <c r="B35" s="48" t="s">
        <v>74</v>
      </c>
      <c r="C35" s="232"/>
      <c r="D35" s="232"/>
      <c r="E35" s="232"/>
      <c r="F35" s="232"/>
      <c r="G35" s="52" t="s">
        <v>56</v>
      </c>
      <c r="H35" s="55">
        <v>0</v>
      </c>
      <c r="I35" s="87">
        <v>0</v>
      </c>
    </row>
    <row r="36" spans="1:9" ht="33.75" customHeight="1">
      <c r="A36" s="260"/>
      <c r="B36" s="48" t="s">
        <v>73</v>
      </c>
      <c r="C36" s="232"/>
      <c r="D36" s="232"/>
      <c r="E36" s="232"/>
      <c r="F36" s="232"/>
      <c r="G36" s="49" t="s">
        <v>59</v>
      </c>
      <c r="H36" s="54">
        <f>H37+H38+H39+H40</f>
        <v>887567</v>
      </c>
      <c r="I36" s="86">
        <f>I37+I38+I39+I40</f>
        <v>868367</v>
      </c>
    </row>
    <row r="37" spans="1:9" ht="12.75">
      <c r="A37" s="260"/>
      <c r="B37" s="232" t="s">
        <v>72</v>
      </c>
      <c r="C37" s="232"/>
      <c r="D37" s="232"/>
      <c r="E37" s="232"/>
      <c r="F37" s="232"/>
      <c r="G37" s="52" t="s">
        <v>58</v>
      </c>
      <c r="H37" s="55">
        <v>181286</v>
      </c>
      <c r="I37" s="87">
        <v>178406</v>
      </c>
    </row>
    <row r="38" spans="1:9" ht="12.75">
      <c r="A38" s="260"/>
      <c r="B38" s="232"/>
      <c r="C38" s="232"/>
      <c r="D38" s="232"/>
      <c r="E38" s="232"/>
      <c r="F38" s="232"/>
      <c r="G38" s="51" t="s">
        <v>57</v>
      </c>
      <c r="H38" s="55">
        <v>0</v>
      </c>
      <c r="I38" s="87">
        <v>0</v>
      </c>
    </row>
    <row r="39" spans="1:9" ht="25.5">
      <c r="A39" s="260"/>
      <c r="B39" s="232"/>
      <c r="C39" s="232"/>
      <c r="D39" s="232"/>
      <c r="E39" s="232"/>
      <c r="F39" s="232"/>
      <c r="G39" s="52" t="s">
        <v>56</v>
      </c>
      <c r="H39" s="55">
        <v>706281</v>
      </c>
      <c r="I39" s="87">
        <v>689961</v>
      </c>
    </row>
    <row r="40" spans="1:9" ht="48" customHeight="1">
      <c r="A40" s="260"/>
      <c r="B40" s="232"/>
      <c r="C40" s="232"/>
      <c r="D40" s="232"/>
      <c r="E40" s="232"/>
      <c r="F40" s="232"/>
      <c r="G40" s="48" t="s">
        <v>55</v>
      </c>
      <c r="H40" s="55">
        <v>0</v>
      </c>
      <c r="I40" s="55">
        <v>0</v>
      </c>
    </row>
    <row r="41" spans="1:9" ht="12.75">
      <c r="A41" s="260" t="s">
        <v>47</v>
      </c>
      <c r="B41" s="259" t="s">
        <v>71</v>
      </c>
      <c r="C41" s="262" t="s">
        <v>146</v>
      </c>
      <c r="D41" s="232" t="s">
        <v>184</v>
      </c>
      <c r="E41" s="232">
        <v>852</v>
      </c>
      <c r="F41" s="232">
        <v>85295</v>
      </c>
      <c r="G41" s="49" t="s">
        <v>62</v>
      </c>
      <c r="H41" s="54">
        <f>H42+H46</f>
        <v>3328218</v>
      </c>
      <c r="I41" s="54">
        <f>I42+I46</f>
        <v>18255</v>
      </c>
    </row>
    <row r="42" spans="1:9" ht="12.75">
      <c r="A42" s="261"/>
      <c r="B42" s="259"/>
      <c r="C42" s="262"/>
      <c r="D42" s="232"/>
      <c r="E42" s="232"/>
      <c r="F42" s="232"/>
      <c r="G42" s="49" t="s">
        <v>60</v>
      </c>
      <c r="H42" s="54">
        <f>H43+H44+H45</f>
        <v>3150468</v>
      </c>
      <c r="I42" s="54">
        <f>I43+I44+I45</f>
        <v>18255</v>
      </c>
    </row>
    <row r="43" spans="1:9" ht="12.75">
      <c r="A43" s="261"/>
      <c r="B43" s="259"/>
      <c r="C43" s="262"/>
      <c r="D43" s="232"/>
      <c r="E43" s="232"/>
      <c r="F43" s="232"/>
      <c r="G43" s="51" t="s">
        <v>58</v>
      </c>
      <c r="H43" s="55">
        <v>101563</v>
      </c>
      <c r="I43" s="55"/>
    </row>
    <row r="44" spans="1:9" ht="12.75">
      <c r="A44" s="261"/>
      <c r="B44" s="259"/>
      <c r="C44" s="262"/>
      <c r="D44" s="232"/>
      <c r="E44" s="232"/>
      <c r="F44" s="232"/>
      <c r="G44" s="51" t="s">
        <v>57</v>
      </c>
      <c r="H44" s="55">
        <v>150553</v>
      </c>
      <c r="I44" s="55">
        <v>0</v>
      </c>
    </row>
    <row r="45" spans="1:9" ht="25.5">
      <c r="A45" s="261"/>
      <c r="B45" s="48" t="s">
        <v>69</v>
      </c>
      <c r="C45" s="262"/>
      <c r="D45" s="232"/>
      <c r="E45" s="232"/>
      <c r="F45" s="232"/>
      <c r="G45" s="52" t="s">
        <v>56</v>
      </c>
      <c r="H45" s="55">
        <v>2898352</v>
      </c>
      <c r="I45" s="55">
        <v>18255</v>
      </c>
    </row>
    <row r="46" spans="1:9" ht="17.25" customHeight="1">
      <c r="A46" s="261"/>
      <c r="B46" s="48" t="s">
        <v>68</v>
      </c>
      <c r="C46" s="262"/>
      <c r="D46" s="232"/>
      <c r="E46" s="232"/>
      <c r="F46" s="232"/>
      <c r="G46" s="49" t="s">
        <v>59</v>
      </c>
      <c r="H46" s="54">
        <f>H47+H48+H49+H50</f>
        <v>177750</v>
      </c>
      <c r="I46" s="54">
        <f>I47+I48+I49+I50</f>
        <v>0</v>
      </c>
    </row>
    <row r="47" spans="1:9" ht="33.75" customHeight="1">
      <c r="A47" s="261"/>
      <c r="B47" s="48" t="s">
        <v>67</v>
      </c>
      <c r="C47" s="262"/>
      <c r="D47" s="232"/>
      <c r="E47" s="232"/>
      <c r="F47" s="232"/>
      <c r="G47" s="51" t="s">
        <v>58</v>
      </c>
      <c r="H47" s="55">
        <v>0</v>
      </c>
      <c r="I47" s="55">
        <v>0</v>
      </c>
    </row>
    <row r="48" spans="1:9" ht="12.75">
      <c r="A48" s="261"/>
      <c r="B48" s="232" t="s">
        <v>66</v>
      </c>
      <c r="C48" s="262"/>
      <c r="D48" s="232"/>
      <c r="E48" s="232"/>
      <c r="F48" s="232"/>
      <c r="G48" s="51" t="s">
        <v>57</v>
      </c>
      <c r="H48" s="55">
        <v>8937</v>
      </c>
      <c r="I48" s="55">
        <v>0</v>
      </c>
    </row>
    <row r="49" spans="1:9" ht="25.5">
      <c r="A49" s="261"/>
      <c r="B49" s="232"/>
      <c r="C49" s="262"/>
      <c r="D49" s="232"/>
      <c r="E49" s="232"/>
      <c r="F49" s="232"/>
      <c r="G49" s="52" t="s">
        <v>56</v>
      </c>
      <c r="H49" s="55">
        <v>168813</v>
      </c>
      <c r="I49" s="55">
        <v>0</v>
      </c>
    </row>
    <row r="50" spans="1:9" ht="38.25">
      <c r="A50" s="261"/>
      <c r="B50" s="232"/>
      <c r="C50" s="262"/>
      <c r="D50" s="232"/>
      <c r="E50" s="232"/>
      <c r="F50" s="232"/>
      <c r="G50" s="48" t="s">
        <v>55</v>
      </c>
      <c r="H50" s="55">
        <v>0</v>
      </c>
      <c r="I50" s="55">
        <v>0</v>
      </c>
    </row>
    <row r="51" spans="1:9" ht="12.75">
      <c r="A51" s="251" t="s">
        <v>46</v>
      </c>
      <c r="B51" s="240" t="s">
        <v>150</v>
      </c>
      <c r="C51" s="212" t="s">
        <v>147</v>
      </c>
      <c r="D51" s="246" t="s">
        <v>65</v>
      </c>
      <c r="E51" s="243">
        <v>801</v>
      </c>
      <c r="F51" s="243">
        <v>80195</v>
      </c>
      <c r="G51" s="49" t="s">
        <v>62</v>
      </c>
      <c r="H51" s="54">
        <f>SUM(H52+H56)</f>
        <v>1485608</v>
      </c>
      <c r="I51" s="54">
        <f>SUM(I52+I56)</f>
        <v>802970</v>
      </c>
    </row>
    <row r="52" spans="1:9" ht="12.75">
      <c r="A52" s="252"/>
      <c r="B52" s="254"/>
      <c r="C52" s="213"/>
      <c r="D52" s="254"/>
      <c r="E52" s="247"/>
      <c r="F52" s="247"/>
      <c r="G52" s="49" t="s">
        <v>60</v>
      </c>
      <c r="H52" s="54">
        <f>SUM(H53:H55)</f>
        <v>1485608</v>
      </c>
      <c r="I52" s="54">
        <f>SUM(I53:I55)</f>
        <v>802970</v>
      </c>
    </row>
    <row r="53" spans="1:9" ht="12.75">
      <c r="A53" s="252"/>
      <c r="B53" s="254"/>
      <c r="C53" s="213"/>
      <c r="D53" s="254"/>
      <c r="E53" s="247"/>
      <c r="F53" s="247"/>
      <c r="G53" s="51" t="s">
        <v>58</v>
      </c>
      <c r="H53" s="55">
        <v>0</v>
      </c>
      <c r="I53" s="55"/>
    </row>
    <row r="54" spans="1:9" ht="47.25" customHeight="1">
      <c r="A54" s="252"/>
      <c r="B54" s="255"/>
      <c r="C54" s="213"/>
      <c r="D54" s="254"/>
      <c r="E54" s="247"/>
      <c r="F54" s="247"/>
      <c r="G54" s="51" t="s">
        <v>57</v>
      </c>
      <c r="H54" s="55">
        <v>222841</v>
      </c>
      <c r="I54" s="55">
        <v>120445</v>
      </c>
    </row>
    <row r="55" spans="1:9" ht="42.75" customHeight="1">
      <c r="A55" s="252"/>
      <c r="B55" s="48" t="s">
        <v>149</v>
      </c>
      <c r="C55" s="213"/>
      <c r="D55" s="254"/>
      <c r="E55" s="247"/>
      <c r="F55" s="247"/>
      <c r="G55" s="52" t="s">
        <v>56</v>
      </c>
      <c r="H55" s="55">
        <v>1262767</v>
      </c>
      <c r="I55" s="55">
        <v>682525</v>
      </c>
    </row>
    <row r="56" spans="1:9" ht="12.75">
      <c r="A56" s="252"/>
      <c r="B56" s="246" t="s">
        <v>148</v>
      </c>
      <c r="C56" s="213"/>
      <c r="D56" s="254"/>
      <c r="E56" s="247"/>
      <c r="F56" s="247"/>
      <c r="G56" s="49" t="s">
        <v>59</v>
      </c>
      <c r="H56" s="54">
        <f>SUM(H57:H60)</f>
        <v>0</v>
      </c>
      <c r="I56" s="54">
        <f>SUM(I57:I60)</f>
        <v>0</v>
      </c>
    </row>
    <row r="57" spans="1:9" ht="12.75">
      <c r="A57" s="252"/>
      <c r="B57" s="254"/>
      <c r="C57" s="213"/>
      <c r="D57" s="254"/>
      <c r="E57" s="247"/>
      <c r="F57" s="247"/>
      <c r="G57" s="51" t="s">
        <v>58</v>
      </c>
      <c r="H57" s="55">
        <v>0</v>
      </c>
      <c r="I57" s="55">
        <v>0</v>
      </c>
    </row>
    <row r="58" spans="1:9" ht="12.75">
      <c r="A58" s="252"/>
      <c r="B58" s="254"/>
      <c r="C58" s="213"/>
      <c r="D58" s="254"/>
      <c r="E58" s="247"/>
      <c r="F58" s="247"/>
      <c r="G58" s="51" t="s">
        <v>57</v>
      </c>
      <c r="H58" s="55">
        <v>0</v>
      </c>
      <c r="I58" s="55">
        <v>0</v>
      </c>
    </row>
    <row r="59" spans="1:9" ht="25.5">
      <c r="A59" s="252"/>
      <c r="B59" s="254"/>
      <c r="C59" s="213"/>
      <c r="D59" s="254"/>
      <c r="E59" s="247"/>
      <c r="F59" s="247"/>
      <c r="G59" s="52" t="s">
        <v>56</v>
      </c>
      <c r="H59" s="55">
        <v>0</v>
      </c>
      <c r="I59" s="55">
        <v>0</v>
      </c>
    </row>
    <row r="60" spans="1:9" ht="38.25">
      <c r="A60" s="253"/>
      <c r="B60" s="255"/>
      <c r="C60" s="214"/>
      <c r="D60" s="255"/>
      <c r="E60" s="258"/>
      <c r="F60" s="258"/>
      <c r="G60" s="48" t="s">
        <v>55</v>
      </c>
      <c r="H60" s="55">
        <v>0</v>
      </c>
      <c r="I60" s="55">
        <v>0</v>
      </c>
    </row>
    <row r="61" spans="1:9" ht="12.75">
      <c r="A61" s="251" t="s">
        <v>45</v>
      </c>
      <c r="B61" s="240" t="s">
        <v>64</v>
      </c>
      <c r="C61" s="243" t="s">
        <v>137</v>
      </c>
      <c r="D61" s="246" t="s">
        <v>138</v>
      </c>
      <c r="E61" s="243">
        <v>600</v>
      </c>
      <c r="F61" s="243">
        <v>60014</v>
      </c>
      <c r="G61" s="49" t="s">
        <v>62</v>
      </c>
      <c r="H61" s="54">
        <f>SUM(H62+H66)</f>
        <v>6254872</v>
      </c>
      <c r="I61" s="54">
        <f>SUM(I62+I66)</f>
        <v>3313040</v>
      </c>
    </row>
    <row r="62" spans="1:9" ht="12.75">
      <c r="A62" s="252"/>
      <c r="B62" s="254"/>
      <c r="C62" s="256"/>
      <c r="D62" s="254"/>
      <c r="E62" s="247"/>
      <c r="F62" s="247"/>
      <c r="G62" s="49" t="s">
        <v>60</v>
      </c>
      <c r="H62" s="54">
        <f>SUM(H63:H65)</f>
        <v>0</v>
      </c>
      <c r="I62" s="54">
        <f>SUM(I63:I65)</f>
        <v>0</v>
      </c>
    </row>
    <row r="63" spans="1:9" ht="12.75">
      <c r="A63" s="252"/>
      <c r="B63" s="254"/>
      <c r="C63" s="256"/>
      <c r="D63" s="254"/>
      <c r="E63" s="247"/>
      <c r="F63" s="247"/>
      <c r="G63" s="51" t="s">
        <v>58</v>
      </c>
      <c r="H63" s="55">
        <v>0</v>
      </c>
      <c r="I63" s="55"/>
    </row>
    <row r="64" spans="1:9" ht="12.75">
      <c r="A64" s="252"/>
      <c r="B64" s="255"/>
      <c r="C64" s="256"/>
      <c r="D64" s="254"/>
      <c r="E64" s="247"/>
      <c r="F64" s="247"/>
      <c r="G64" s="51" t="s">
        <v>57</v>
      </c>
      <c r="H64" s="55">
        <v>0</v>
      </c>
      <c r="I64" s="55">
        <v>0</v>
      </c>
    </row>
    <row r="65" spans="1:9" ht="25.5">
      <c r="A65" s="252"/>
      <c r="B65" s="259" t="s">
        <v>151</v>
      </c>
      <c r="C65" s="256"/>
      <c r="D65" s="254"/>
      <c r="E65" s="247"/>
      <c r="F65" s="247"/>
      <c r="G65" s="52" t="s">
        <v>56</v>
      </c>
      <c r="H65" s="55">
        <v>0</v>
      </c>
      <c r="I65" s="55"/>
    </row>
    <row r="66" spans="1:9" ht="48.75" customHeight="1">
      <c r="A66" s="252"/>
      <c r="B66" s="259"/>
      <c r="C66" s="256"/>
      <c r="D66" s="254"/>
      <c r="E66" s="247"/>
      <c r="F66" s="247"/>
      <c r="G66" s="49" t="s">
        <v>59</v>
      </c>
      <c r="H66" s="54">
        <f>H67+H69</f>
        <v>6254872</v>
      </c>
      <c r="I66" s="54">
        <f>SUM(I67:I70)</f>
        <v>3313040</v>
      </c>
    </row>
    <row r="67" spans="1:9" ht="12.75" customHeight="1">
      <c r="A67" s="252"/>
      <c r="B67" s="240" t="s">
        <v>152</v>
      </c>
      <c r="C67" s="256"/>
      <c r="D67" s="254"/>
      <c r="E67" s="247"/>
      <c r="F67" s="247"/>
      <c r="G67" s="51" t="s">
        <v>58</v>
      </c>
      <c r="H67" s="55">
        <v>2524668</v>
      </c>
      <c r="I67" s="55">
        <v>1325216</v>
      </c>
    </row>
    <row r="68" spans="1:9" ht="72" customHeight="1">
      <c r="A68" s="252"/>
      <c r="B68" s="249"/>
      <c r="C68" s="256"/>
      <c r="D68" s="254"/>
      <c r="E68" s="247"/>
      <c r="F68" s="247"/>
      <c r="G68" s="51" t="s">
        <v>57</v>
      </c>
      <c r="H68" s="55">
        <v>0</v>
      </c>
      <c r="I68" s="55">
        <v>0</v>
      </c>
    </row>
    <row r="69" spans="1:9" ht="25.5">
      <c r="A69" s="252"/>
      <c r="B69" s="249"/>
      <c r="C69" s="256"/>
      <c r="D69" s="254"/>
      <c r="E69" s="247"/>
      <c r="F69" s="247"/>
      <c r="G69" s="52" t="s">
        <v>56</v>
      </c>
      <c r="H69" s="55">
        <v>3730204</v>
      </c>
      <c r="I69" s="55">
        <v>1987824</v>
      </c>
    </row>
    <row r="70" spans="1:9" ht="38.25">
      <c r="A70" s="253"/>
      <c r="B70" s="250"/>
      <c r="C70" s="257"/>
      <c r="D70" s="255"/>
      <c r="E70" s="258"/>
      <c r="F70" s="258"/>
      <c r="G70" s="48" t="s">
        <v>55</v>
      </c>
      <c r="H70" s="55">
        <v>0</v>
      </c>
      <c r="I70" s="55">
        <v>0</v>
      </c>
    </row>
    <row r="71" spans="1:9" ht="12.75">
      <c r="A71" s="237" t="s">
        <v>44</v>
      </c>
      <c r="B71" s="240" t="s">
        <v>139</v>
      </c>
      <c r="C71" s="243" t="s">
        <v>154</v>
      </c>
      <c r="D71" s="246" t="s">
        <v>131</v>
      </c>
      <c r="E71" s="243">
        <v>852</v>
      </c>
      <c r="F71" s="243">
        <v>85202</v>
      </c>
      <c r="G71" s="49" t="s">
        <v>62</v>
      </c>
      <c r="H71" s="86">
        <f>H72+H76</f>
        <v>4988895</v>
      </c>
      <c r="I71" s="86">
        <f>I72+I76</f>
        <v>4826023</v>
      </c>
    </row>
    <row r="72" spans="1:9" ht="12.75">
      <c r="A72" s="238"/>
      <c r="B72" s="241"/>
      <c r="C72" s="244"/>
      <c r="D72" s="241"/>
      <c r="E72" s="247"/>
      <c r="F72" s="247"/>
      <c r="G72" s="49" t="s">
        <v>60</v>
      </c>
      <c r="H72" s="86">
        <f>H73+H75</f>
        <v>348074</v>
      </c>
      <c r="I72" s="86">
        <f>I73+I75</f>
        <v>265160</v>
      </c>
    </row>
    <row r="73" spans="1:9" ht="12.75">
      <c r="A73" s="238"/>
      <c r="B73" s="241"/>
      <c r="C73" s="244"/>
      <c r="D73" s="241"/>
      <c r="E73" s="247"/>
      <c r="F73" s="247"/>
      <c r="G73" s="51" t="s">
        <v>58</v>
      </c>
      <c r="H73" s="87">
        <v>56340</v>
      </c>
      <c r="I73" s="87">
        <v>39774</v>
      </c>
    </row>
    <row r="74" spans="1:9" ht="12.75">
      <c r="A74" s="238"/>
      <c r="B74" s="242"/>
      <c r="C74" s="244"/>
      <c r="D74" s="241"/>
      <c r="E74" s="247"/>
      <c r="F74" s="247"/>
      <c r="G74" s="51" t="s">
        <v>57</v>
      </c>
      <c r="H74" s="87">
        <v>0</v>
      </c>
      <c r="I74" s="87">
        <f>H74</f>
        <v>0</v>
      </c>
    </row>
    <row r="75" spans="1:9" ht="25.5">
      <c r="A75" s="238"/>
      <c r="B75" s="56" t="s">
        <v>153</v>
      </c>
      <c r="C75" s="244"/>
      <c r="D75" s="241"/>
      <c r="E75" s="247"/>
      <c r="F75" s="247"/>
      <c r="G75" s="52" t="s">
        <v>56</v>
      </c>
      <c r="H75" s="87">
        <v>291734</v>
      </c>
      <c r="I75" s="87">
        <v>225386</v>
      </c>
    </row>
    <row r="76" spans="1:9" ht="18.75" customHeight="1">
      <c r="A76" s="238"/>
      <c r="B76" s="240" t="s">
        <v>155</v>
      </c>
      <c r="C76" s="244"/>
      <c r="D76" s="241"/>
      <c r="E76" s="247"/>
      <c r="F76" s="247"/>
      <c r="G76" s="49" t="s">
        <v>59</v>
      </c>
      <c r="H76" s="86">
        <f>SUM(H77:H80)</f>
        <v>4640821</v>
      </c>
      <c r="I76" s="86">
        <f>SUM(I77:I80)</f>
        <v>4560863</v>
      </c>
    </row>
    <row r="77" spans="1:9" ht="12.75" customHeight="1">
      <c r="A77" s="238"/>
      <c r="B77" s="249"/>
      <c r="C77" s="244"/>
      <c r="D77" s="241"/>
      <c r="E77" s="247"/>
      <c r="F77" s="247"/>
      <c r="G77" s="51" t="s">
        <v>58</v>
      </c>
      <c r="H77" s="87">
        <v>1314565</v>
      </c>
      <c r="I77" s="87">
        <v>1234607</v>
      </c>
    </row>
    <row r="78" spans="1:9" ht="12.75">
      <c r="A78" s="238"/>
      <c r="B78" s="249"/>
      <c r="C78" s="244"/>
      <c r="D78" s="241"/>
      <c r="E78" s="247"/>
      <c r="F78" s="247"/>
      <c r="G78" s="51" t="s">
        <v>57</v>
      </c>
      <c r="H78" s="87">
        <v>0</v>
      </c>
      <c r="I78" s="87">
        <v>0</v>
      </c>
    </row>
    <row r="79" spans="1:9" ht="30.75" customHeight="1">
      <c r="A79" s="238"/>
      <c r="B79" s="249"/>
      <c r="C79" s="244"/>
      <c r="D79" s="241"/>
      <c r="E79" s="247"/>
      <c r="F79" s="247"/>
      <c r="G79" s="52" t="s">
        <v>56</v>
      </c>
      <c r="H79" s="87">
        <v>3326256</v>
      </c>
      <c r="I79" s="87">
        <v>3326256</v>
      </c>
    </row>
    <row r="80" spans="1:9" ht="204.75" customHeight="1">
      <c r="A80" s="239"/>
      <c r="B80" s="250"/>
      <c r="C80" s="245"/>
      <c r="D80" s="242"/>
      <c r="E80" s="248"/>
      <c r="F80" s="248"/>
      <c r="G80" s="48" t="s">
        <v>55</v>
      </c>
      <c r="H80" s="55">
        <v>0</v>
      </c>
      <c r="I80" s="55">
        <v>0</v>
      </c>
    </row>
    <row r="81" spans="1:9" ht="24.75" customHeight="1">
      <c r="A81" s="205" t="s">
        <v>52</v>
      </c>
      <c r="B81" s="217" t="s">
        <v>64</v>
      </c>
      <c r="C81" s="209" t="s">
        <v>199</v>
      </c>
      <c r="D81" s="212" t="s">
        <v>63</v>
      </c>
      <c r="E81" s="209">
        <v>700</v>
      </c>
      <c r="F81" s="209">
        <v>70005</v>
      </c>
      <c r="G81" s="88" t="s">
        <v>62</v>
      </c>
      <c r="H81" s="86">
        <f>SUM(H82+H86)</f>
        <v>7246966</v>
      </c>
      <c r="I81" s="86">
        <f>SUM(I82+I86)</f>
        <v>2945068</v>
      </c>
    </row>
    <row r="82" spans="1:9" ht="24.75" customHeight="1">
      <c r="A82" s="206"/>
      <c r="B82" s="213"/>
      <c r="C82" s="210"/>
      <c r="D82" s="213"/>
      <c r="E82" s="215"/>
      <c r="F82" s="215"/>
      <c r="G82" s="88" t="s">
        <v>60</v>
      </c>
      <c r="H82" s="86">
        <f>SUM(H83:H85)</f>
        <v>0</v>
      </c>
      <c r="I82" s="86">
        <f>SUM(I83:I85)</f>
        <v>0</v>
      </c>
    </row>
    <row r="83" spans="1:9" ht="24.75" customHeight="1">
      <c r="A83" s="206"/>
      <c r="B83" s="213"/>
      <c r="C83" s="210"/>
      <c r="D83" s="213"/>
      <c r="E83" s="215"/>
      <c r="F83" s="215"/>
      <c r="G83" s="89" t="s">
        <v>58</v>
      </c>
      <c r="H83" s="87">
        <v>0</v>
      </c>
      <c r="I83" s="87">
        <f>H83</f>
        <v>0</v>
      </c>
    </row>
    <row r="84" spans="1:9" ht="24.75" customHeight="1">
      <c r="A84" s="206"/>
      <c r="B84" s="214"/>
      <c r="C84" s="210"/>
      <c r="D84" s="213"/>
      <c r="E84" s="215"/>
      <c r="F84" s="215"/>
      <c r="G84" s="89" t="s">
        <v>57</v>
      </c>
      <c r="H84" s="87">
        <v>0</v>
      </c>
      <c r="I84" s="87">
        <v>0</v>
      </c>
    </row>
    <row r="85" spans="1:9" ht="42.75" customHeight="1">
      <c r="A85" s="206"/>
      <c r="B85" s="217" t="s">
        <v>197</v>
      </c>
      <c r="C85" s="210"/>
      <c r="D85" s="213"/>
      <c r="E85" s="215"/>
      <c r="F85" s="215"/>
      <c r="G85" s="90" t="s">
        <v>56</v>
      </c>
      <c r="H85" s="87">
        <v>0</v>
      </c>
      <c r="I85" s="87">
        <f>H85</f>
        <v>0</v>
      </c>
    </row>
    <row r="86" spans="1:9" ht="25.5" customHeight="1">
      <c r="A86" s="206"/>
      <c r="B86" s="218"/>
      <c r="C86" s="210"/>
      <c r="D86" s="213"/>
      <c r="E86" s="215"/>
      <c r="F86" s="215"/>
      <c r="G86" s="88" t="s">
        <v>59</v>
      </c>
      <c r="H86" s="86">
        <f>H87+H88+H89</f>
        <v>7246966</v>
      </c>
      <c r="I86" s="86">
        <f>SUM(I87:I90)</f>
        <v>2945068</v>
      </c>
    </row>
    <row r="87" spans="1:9" ht="24.75" customHeight="1">
      <c r="A87" s="206"/>
      <c r="B87" s="218" t="s">
        <v>198</v>
      </c>
      <c r="C87" s="210"/>
      <c r="D87" s="213"/>
      <c r="E87" s="215"/>
      <c r="F87" s="215"/>
      <c r="G87" s="89" t="s">
        <v>58</v>
      </c>
      <c r="H87" s="87">
        <v>3226991</v>
      </c>
      <c r="I87" s="87">
        <v>2275101</v>
      </c>
    </row>
    <row r="88" spans="1:9" ht="46.5" customHeight="1">
      <c r="A88" s="206"/>
      <c r="B88" s="218"/>
      <c r="C88" s="210"/>
      <c r="D88" s="213"/>
      <c r="E88" s="215"/>
      <c r="F88" s="215"/>
      <c r="G88" s="89" t="s">
        <v>57</v>
      </c>
      <c r="H88" s="87">
        <v>1199059</v>
      </c>
      <c r="I88" s="87">
        <v>0</v>
      </c>
    </row>
    <row r="89" spans="1:9" ht="25.5" customHeight="1">
      <c r="A89" s="206"/>
      <c r="B89" s="91"/>
      <c r="C89" s="210"/>
      <c r="D89" s="213"/>
      <c r="E89" s="215"/>
      <c r="F89" s="215"/>
      <c r="G89" s="90" t="s">
        <v>56</v>
      </c>
      <c r="H89" s="87">
        <v>2820916</v>
      </c>
      <c r="I89" s="87">
        <v>669967</v>
      </c>
    </row>
    <row r="90" spans="1:9" ht="24.75" customHeight="1">
      <c r="A90" s="207"/>
      <c r="B90" s="92"/>
      <c r="C90" s="211"/>
      <c r="D90" s="214"/>
      <c r="E90" s="216"/>
      <c r="F90" s="216"/>
      <c r="G90" s="85" t="s">
        <v>55</v>
      </c>
      <c r="H90" s="87">
        <v>0</v>
      </c>
      <c r="I90" s="87">
        <v>0</v>
      </c>
    </row>
    <row r="91" spans="1:9" ht="22.5" customHeight="1">
      <c r="A91" s="278" t="s">
        <v>51</v>
      </c>
      <c r="B91" s="208" t="s">
        <v>191</v>
      </c>
      <c r="C91" s="209">
        <v>2014</v>
      </c>
      <c r="D91" s="262" t="s">
        <v>184</v>
      </c>
      <c r="E91" s="262">
        <v>852</v>
      </c>
      <c r="F91" s="209">
        <v>85295</v>
      </c>
      <c r="G91" s="88" t="s">
        <v>62</v>
      </c>
      <c r="H91" s="86">
        <f>H92+H96</f>
        <v>792270</v>
      </c>
      <c r="I91" s="86">
        <f>I92+I96</f>
        <v>792270</v>
      </c>
    </row>
    <row r="92" spans="1:9" ht="22.5" customHeight="1">
      <c r="A92" s="279"/>
      <c r="B92" s="208"/>
      <c r="C92" s="215"/>
      <c r="D92" s="262"/>
      <c r="E92" s="262"/>
      <c r="F92" s="215"/>
      <c r="G92" s="88" t="s">
        <v>60</v>
      </c>
      <c r="H92" s="86">
        <f>H93+H94+H95</f>
        <v>792270</v>
      </c>
      <c r="I92" s="86">
        <f>I93+I94+I95</f>
        <v>792270</v>
      </c>
    </row>
    <row r="93" spans="1:9" ht="22.5" customHeight="1">
      <c r="A93" s="279"/>
      <c r="B93" s="208"/>
      <c r="C93" s="215"/>
      <c r="D93" s="262"/>
      <c r="E93" s="262"/>
      <c r="F93" s="215"/>
      <c r="G93" s="89" t="s">
        <v>58</v>
      </c>
      <c r="H93" s="87">
        <v>68330</v>
      </c>
      <c r="I93" s="87">
        <v>68330</v>
      </c>
    </row>
    <row r="94" spans="1:9" ht="22.5" customHeight="1">
      <c r="A94" s="279"/>
      <c r="B94" s="208"/>
      <c r="C94" s="215"/>
      <c r="D94" s="262"/>
      <c r="E94" s="262"/>
      <c r="F94" s="215"/>
      <c r="G94" s="89" t="s">
        <v>57</v>
      </c>
      <c r="H94" s="87">
        <v>0</v>
      </c>
      <c r="I94" s="87">
        <v>0</v>
      </c>
    </row>
    <row r="95" spans="1:9" ht="29.25" customHeight="1">
      <c r="A95" s="279"/>
      <c r="B95" s="85" t="s">
        <v>192</v>
      </c>
      <c r="C95" s="215"/>
      <c r="D95" s="262"/>
      <c r="E95" s="262"/>
      <c r="F95" s="215"/>
      <c r="G95" s="90" t="s">
        <v>56</v>
      </c>
      <c r="H95" s="87">
        <v>723940</v>
      </c>
      <c r="I95" s="87">
        <v>723940</v>
      </c>
    </row>
    <row r="96" spans="1:9" ht="32.25" customHeight="1">
      <c r="A96" s="279"/>
      <c r="B96" s="85" t="s">
        <v>193</v>
      </c>
      <c r="C96" s="215"/>
      <c r="D96" s="262"/>
      <c r="E96" s="262"/>
      <c r="F96" s="215"/>
      <c r="G96" s="88" t="s">
        <v>59</v>
      </c>
      <c r="H96" s="86">
        <f>H97+H98+H99+H100</f>
        <v>0</v>
      </c>
      <c r="I96" s="86">
        <f>I97+I98+I99+I100</f>
        <v>0</v>
      </c>
    </row>
    <row r="97" spans="1:9" ht="45" customHeight="1">
      <c r="A97" s="279"/>
      <c r="B97" s="85" t="s">
        <v>194</v>
      </c>
      <c r="C97" s="215"/>
      <c r="D97" s="262"/>
      <c r="E97" s="262"/>
      <c r="F97" s="215"/>
      <c r="G97" s="89" t="s">
        <v>58</v>
      </c>
      <c r="H97" s="87">
        <v>0</v>
      </c>
      <c r="I97" s="87">
        <v>0</v>
      </c>
    </row>
    <row r="98" spans="1:9" ht="22.5" customHeight="1">
      <c r="A98" s="279"/>
      <c r="B98" s="262" t="s">
        <v>195</v>
      </c>
      <c r="C98" s="215"/>
      <c r="D98" s="262"/>
      <c r="E98" s="262"/>
      <c r="F98" s="215"/>
      <c r="G98" s="89" t="s">
        <v>57</v>
      </c>
      <c r="H98" s="87">
        <v>0</v>
      </c>
      <c r="I98" s="87">
        <v>0</v>
      </c>
    </row>
    <row r="99" spans="1:9" ht="28.5" customHeight="1">
      <c r="A99" s="279"/>
      <c r="B99" s="262"/>
      <c r="C99" s="215"/>
      <c r="D99" s="262"/>
      <c r="E99" s="262"/>
      <c r="F99" s="215"/>
      <c r="G99" s="90" t="s">
        <v>56</v>
      </c>
      <c r="H99" s="87">
        <v>0</v>
      </c>
      <c r="I99" s="87">
        <v>0</v>
      </c>
    </row>
    <row r="100" spans="1:9" ht="45" customHeight="1">
      <c r="A100" s="279"/>
      <c r="B100" s="262"/>
      <c r="C100" s="280"/>
      <c r="D100" s="262"/>
      <c r="E100" s="262"/>
      <c r="F100" s="280"/>
      <c r="G100" s="85" t="s">
        <v>55</v>
      </c>
      <c r="H100" s="87">
        <v>0</v>
      </c>
      <c r="I100" s="87">
        <v>0</v>
      </c>
    </row>
    <row r="101" spans="1:9" ht="18.75" customHeight="1">
      <c r="A101" s="205" t="s">
        <v>172</v>
      </c>
      <c r="B101" s="208" t="s">
        <v>186</v>
      </c>
      <c r="C101" s="209">
        <v>2014</v>
      </c>
      <c r="D101" s="212" t="s">
        <v>184</v>
      </c>
      <c r="E101" s="209">
        <v>853</v>
      </c>
      <c r="F101" s="209">
        <v>85395</v>
      </c>
      <c r="G101" s="88" t="s">
        <v>62</v>
      </c>
      <c r="H101" s="86">
        <f>SUM(H102+H113)</f>
        <v>724864</v>
      </c>
      <c r="I101" s="86">
        <f>SUM(I102+I113)</f>
        <v>724864</v>
      </c>
    </row>
    <row r="102" spans="1:9" ht="18.75" customHeight="1">
      <c r="A102" s="206"/>
      <c r="B102" s="208"/>
      <c r="C102" s="210"/>
      <c r="D102" s="213"/>
      <c r="E102" s="215"/>
      <c r="F102" s="215"/>
      <c r="G102" s="88" t="s">
        <v>60</v>
      </c>
      <c r="H102" s="86">
        <f>SUM(H103:H105)</f>
        <v>724864</v>
      </c>
      <c r="I102" s="86">
        <f>SUM(I103:I105)</f>
        <v>724864</v>
      </c>
    </row>
    <row r="103" spans="1:9" ht="18.75" customHeight="1">
      <c r="A103" s="206"/>
      <c r="B103" s="208"/>
      <c r="C103" s="210"/>
      <c r="D103" s="213"/>
      <c r="E103" s="215"/>
      <c r="F103" s="215"/>
      <c r="G103" s="89" t="s">
        <v>58</v>
      </c>
      <c r="H103" s="87">
        <v>108731</v>
      </c>
      <c r="I103" s="87">
        <v>108731</v>
      </c>
    </row>
    <row r="104" spans="1:9" ht="18.75" customHeight="1">
      <c r="A104" s="206"/>
      <c r="B104" s="208"/>
      <c r="C104" s="210"/>
      <c r="D104" s="213"/>
      <c r="E104" s="215"/>
      <c r="F104" s="215"/>
      <c r="G104" s="89" t="s">
        <v>57</v>
      </c>
      <c r="H104" s="87">
        <v>0</v>
      </c>
      <c r="I104" s="87">
        <v>0</v>
      </c>
    </row>
    <row r="105" spans="1:9" ht="31.5" customHeight="1">
      <c r="A105" s="206"/>
      <c r="B105" s="208" t="s">
        <v>187</v>
      </c>
      <c r="C105" s="210"/>
      <c r="D105" s="213"/>
      <c r="E105" s="215"/>
      <c r="F105" s="215"/>
      <c r="G105" s="90" t="s">
        <v>56</v>
      </c>
      <c r="H105" s="87">
        <v>616133</v>
      </c>
      <c r="I105" s="87">
        <v>616133</v>
      </c>
    </row>
    <row r="106" spans="1:9" ht="31.5" customHeight="1">
      <c r="A106" s="206"/>
      <c r="B106" s="208"/>
      <c r="C106" s="210"/>
      <c r="D106" s="213"/>
      <c r="E106" s="215"/>
      <c r="F106" s="215"/>
      <c r="G106" s="90"/>
      <c r="H106" s="87"/>
      <c r="I106" s="87"/>
    </row>
    <row r="107" spans="1:9" ht="31.5" customHeight="1">
      <c r="A107" s="206"/>
      <c r="B107" s="208"/>
      <c r="C107" s="210"/>
      <c r="D107" s="213"/>
      <c r="E107" s="215"/>
      <c r="F107" s="215"/>
      <c r="G107" s="90"/>
      <c r="H107" s="87"/>
      <c r="I107" s="87"/>
    </row>
    <row r="108" spans="1:9" ht="31.5" customHeight="1">
      <c r="A108" s="206"/>
      <c r="B108" s="208"/>
      <c r="C108" s="210"/>
      <c r="D108" s="213"/>
      <c r="E108" s="215"/>
      <c r="F108" s="215"/>
      <c r="G108" s="90"/>
      <c r="H108" s="87"/>
      <c r="I108" s="87"/>
    </row>
    <row r="109" spans="1:9" ht="31.5" customHeight="1">
      <c r="A109" s="206"/>
      <c r="B109" s="208"/>
      <c r="C109" s="210"/>
      <c r="D109" s="213"/>
      <c r="E109" s="215"/>
      <c r="F109" s="215"/>
      <c r="G109" s="90"/>
      <c r="H109" s="87"/>
      <c r="I109" s="87"/>
    </row>
    <row r="110" spans="1:9" ht="31.5" customHeight="1">
      <c r="A110" s="206"/>
      <c r="B110" s="208"/>
      <c r="C110" s="210"/>
      <c r="D110" s="213"/>
      <c r="E110" s="215"/>
      <c r="F110" s="215"/>
      <c r="G110" s="90"/>
      <c r="H110" s="87"/>
      <c r="I110" s="87"/>
    </row>
    <row r="111" spans="1:9" ht="31.5" customHeight="1">
      <c r="A111" s="206"/>
      <c r="B111" s="208"/>
      <c r="C111" s="210"/>
      <c r="D111" s="213"/>
      <c r="E111" s="215"/>
      <c r="F111" s="215"/>
      <c r="G111" s="90"/>
      <c r="H111" s="87"/>
      <c r="I111" s="87"/>
    </row>
    <row r="112" spans="1:9" ht="31.5" customHeight="1">
      <c r="A112" s="206"/>
      <c r="B112" s="208"/>
      <c r="C112" s="210"/>
      <c r="D112" s="213"/>
      <c r="E112" s="215"/>
      <c r="F112" s="215"/>
      <c r="G112" s="90"/>
      <c r="H112" s="87"/>
      <c r="I112" s="87"/>
    </row>
    <row r="113" spans="1:9" ht="18.75" customHeight="1">
      <c r="A113" s="206"/>
      <c r="B113" s="208"/>
      <c r="C113" s="210"/>
      <c r="D113" s="213"/>
      <c r="E113" s="215"/>
      <c r="F113" s="215"/>
      <c r="G113" s="88" t="s">
        <v>59</v>
      </c>
      <c r="H113" s="86">
        <f>H114+H116</f>
        <v>0</v>
      </c>
      <c r="I113" s="86">
        <f>SUM(I114:I117)</f>
        <v>0</v>
      </c>
    </row>
    <row r="114" spans="1:9" ht="18.75" customHeight="1">
      <c r="A114" s="206"/>
      <c r="B114" s="217" t="s">
        <v>185</v>
      </c>
      <c r="C114" s="210"/>
      <c r="D114" s="213"/>
      <c r="E114" s="215"/>
      <c r="F114" s="215"/>
      <c r="G114" s="89" t="s">
        <v>58</v>
      </c>
      <c r="H114" s="87">
        <v>0</v>
      </c>
      <c r="I114" s="87">
        <v>0</v>
      </c>
    </row>
    <row r="115" spans="1:9" ht="18.75" customHeight="1">
      <c r="A115" s="206"/>
      <c r="B115" s="218"/>
      <c r="C115" s="210"/>
      <c r="D115" s="213"/>
      <c r="E115" s="215"/>
      <c r="F115" s="215"/>
      <c r="G115" s="89" t="s">
        <v>57</v>
      </c>
      <c r="H115" s="87">
        <v>0</v>
      </c>
      <c r="I115" s="87">
        <v>0</v>
      </c>
    </row>
    <row r="116" spans="1:9" ht="27.75" customHeight="1">
      <c r="A116" s="206"/>
      <c r="B116" s="218"/>
      <c r="C116" s="210"/>
      <c r="D116" s="213"/>
      <c r="E116" s="215"/>
      <c r="F116" s="215"/>
      <c r="G116" s="90" t="s">
        <v>56</v>
      </c>
      <c r="H116" s="87">
        <v>0</v>
      </c>
      <c r="I116" s="87">
        <v>0</v>
      </c>
    </row>
    <row r="117" spans="1:9" ht="47.25" customHeight="1">
      <c r="A117" s="207"/>
      <c r="B117" s="219"/>
      <c r="C117" s="211"/>
      <c r="D117" s="214"/>
      <c r="E117" s="216"/>
      <c r="F117" s="216"/>
      <c r="G117" s="85" t="s">
        <v>55</v>
      </c>
      <c r="H117" s="87">
        <v>0</v>
      </c>
      <c r="I117" s="87">
        <v>0</v>
      </c>
    </row>
    <row r="118" spans="1:9" ht="38.25" customHeight="1">
      <c r="A118" s="205" t="s">
        <v>171</v>
      </c>
      <c r="B118" s="208" t="s">
        <v>190</v>
      </c>
      <c r="C118" s="209">
        <v>2014</v>
      </c>
      <c r="D118" s="212" t="s">
        <v>63</v>
      </c>
      <c r="E118" s="209">
        <v>921</v>
      </c>
      <c r="F118" s="209">
        <v>92195</v>
      </c>
      <c r="G118" s="88" t="s">
        <v>62</v>
      </c>
      <c r="H118" s="86">
        <f>SUM(H119+H123)</f>
        <v>25708</v>
      </c>
      <c r="I118" s="86">
        <f>SUM(I119+I123)</f>
        <v>25708</v>
      </c>
    </row>
    <row r="119" spans="1:9" ht="38.25" customHeight="1">
      <c r="A119" s="206"/>
      <c r="B119" s="208"/>
      <c r="C119" s="210"/>
      <c r="D119" s="213"/>
      <c r="E119" s="215"/>
      <c r="F119" s="215"/>
      <c r="G119" s="88" t="s">
        <v>60</v>
      </c>
      <c r="H119" s="86">
        <f>SUM(H120:H122)</f>
        <v>25708</v>
      </c>
      <c r="I119" s="86">
        <f>SUM(I120:I122)</f>
        <v>25708</v>
      </c>
    </row>
    <row r="120" spans="1:9" ht="38.25" customHeight="1">
      <c r="A120" s="206"/>
      <c r="B120" s="208"/>
      <c r="C120" s="210"/>
      <c r="D120" s="213"/>
      <c r="E120" s="215"/>
      <c r="F120" s="215"/>
      <c r="G120" s="89" t="s">
        <v>58</v>
      </c>
      <c r="H120" s="87">
        <v>704</v>
      </c>
      <c r="I120" s="87">
        <v>704</v>
      </c>
    </row>
    <row r="121" spans="1:9" ht="38.25" customHeight="1">
      <c r="A121" s="206"/>
      <c r="B121" s="208"/>
      <c r="C121" s="210"/>
      <c r="D121" s="213"/>
      <c r="E121" s="215"/>
      <c r="F121" s="215"/>
      <c r="G121" s="89" t="s">
        <v>57</v>
      </c>
      <c r="H121" s="87">
        <v>0</v>
      </c>
      <c r="I121" s="87">
        <v>0</v>
      </c>
    </row>
    <row r="122" spans="1:9" ht="38.25" customHeight="1">
      <c r="A122" s="206"/>
      <c r="B122" s="208" t="s">
        <v>189</v>
      </c>
      <c r="C122" s="210"/>
      <c r="D122" s="213"/>
      <c r="E122" s="215"/>
      <c r="F122" s="215"/>
      <c r="G122" s="90" t="s">
        <v>56</v>
      </c>
      <c r="H122" s="87">
        <v>25004</v>
      </c>
      <c r="I122" s="87">
        <v>25004</v>
      </c>
    </row>
    <row r="123" spans="1:9" ht="38.25" customHeight="1">
      <c r="A123" s="206"/>
      <c r="B123" s="208"/>
      <c r="C123" s="210"/>
      <c r="D123" s="213"/>
      <c r="E123" s="215"/>
      <c r="F123" s="215"/>
      <c r="G123" s="88" t="s">
        <v>59</v>
      </c>
      <c r="H123" s="86">
        <f>H124+H126</f>
        <v>0</v>
      </c>
      <c r="I123" s="86">
        <f>SUM(I124:I127)</f>
        <v>0</v>
      </c>
    </row>
    <row r="124" spans="1:9" ht="29.25" customHeight="1">
      <c r="A124" s="206"/>
      <c r="B124" s="217" t="s">
        <v>188</v>
      </c>
      <c r="C124" s="210"/>
      <c r="D124" s="213"/>
      <c r="E124" s="215"/>
      <c r="F124" s="215"/>
      <c r="G124" s="89" t="s">
        <v>58</v>
      </c>
      <c r="H124" s="87">
        <v>0</v>
      </c>
      <c r="I124" s="87">
        <v>0</v>
      </c>
    </row>
    <row r="125" spans="1:9" ht="15" customHeight="1">
      <c r="A125" s="206"/>
      <c r="B125" s="218"/>
      <c r="C125" s="210"/>
      <c r="D125" s="213"/>
      <c r="E125" s="215"/>
      <c r="F125" s="215"/>
      <c r="G125" s="89" t="s">
        <v>57</v>
      </c>
      <c r="H125" s="87">
        <v>0</v>
      </c>
      <c r="I125" s="87">
        <v>0</v>
      </c>
    </row>
    <row r="126" spans="1:9" ht="30" customHeight="1">
      <c r="A126" s="206"/>
      <c r="B126" s="218"/>
      <c r="C126" s="210"/>
      <c r="D126" s="213"/>
      <c r="E126" s="215"/>
      <c r="F126" s="215"/>
      <c r="G126" s="90" t="s">
        <v>56</v>
      </c>
      <c r="H126" s="87">
        <v>0</v>
      </c>
      <c r="I126" s="87">
        <v>0</v>
      </c>
    </row>
    <row r="127" spans="1:9" ht="38.25" customHeight="1">
      <c r="A127" s="207"/>
      <c r="B127" s="219"/>
      <c r="C127" s="211"/>
      <c r="D127" s="214"/>
      <c r="E127" s="216"/>
      <c r="F127" s="216"/>
      <c r="G127" s="85" t="s">
        <v>55</v>
      </c>
      <c r="H127" s="87">
        <v>0</v>
      </c>
      <c r="I127" s="87">
        <v>0</v>
      </c>
    </row>
    <row r="128" spans="1:9" ht="19.5" customHeight="1">
      <c r="A128" s="57"/>
      <c r="B128" s="58" t="s">
        <v>61</v>
      </c>
      <c r="C128" s="234"/>
      <c r="D128" s="235"/>
      <c r="E128" s="235"/>
      <c r="F128" s="235"/>
      <c r="G128" s="236"/>
      <c r="H128" s="102">
        <f>H129+H135</f>
        <v>34142351</v>
      </c>
      <c r="I128" s="102">
        <f>I129+I135</f>
        <v>20317222</v>
      </c>
    </row>
    <row r="129" spans="1:9" ht="21.75" customHeight="1">
      <c r="A129" s="59"/>
      <c r="B129" s="49" t="s">
        <v>60</v>
      </c>
      <c r="C129" s="227"/>
      <c r="D129" s="228"/>
      <c r="E129" s="228"/>
      <c r="F129" s="228"/>
      <c r="G129" s="229"/>
      <c r="H129" s="86">
        <f>H52+H42+H32+H22+H12+H62+H72+H82+H92+H102+H119</f>
        <v>8918320</v>
      </c>
      <c r="I129" s="86">
        <f>I52+I42+I32+I22+I12+I62+I72+I82+I92+I102+I119</f>
        <v>2629227</v>
      </c>
    </row>
    <row r="130" spans="1:9" ht="18" customHeight="1">
      <c r="A130" s="59"/>
      <c r="B130" s="51" t="s">
        <v>58</v>
      </c>
      <c r="C130" s="224"/>
      <c r="D130" s="225"/>
      <c r="E130" s="225"/>
      <c r="F130" s="225"/>
      <c r="G130" s="226"/>
      <c r="H130" s="55">
        <f>H53+H43+H33+H23+H13+H63+H73+H83+H93+H103+H120</f>
        <v>335668</v>
      </c>
      <c r="I130" s="55">
        <f>I53+I43+I33+I23+I13+I63+I73+I83+I93+I103+I120</f>
        <v>217539</v>
      </c>
    </row>
    <row r="131" spans="1:9" ht="19.5" customHeight="1">
      <c r="A131" s="59"/>
      <c r="B131" s="51" t="s">
        <v>57</v>
      </c>
      <c r="C131" s="224"/>
      <c r="D131" s="225"/>
      <c r="E131" s="225"/>
      <c r="F131" s="225"/>
      <c r="G131" s="226"/>
      <c r="H131" s="55">
        <f>H54+H44+H34+H24+H14+H74+H64+H84+H94+H104+H121</f>
        <v>971226</v>
      </c>
      <c r="I131" s="55">
        <f>I54+I44+I34+I24+I14+I74+I64+I84+I94+I104+I121</f>
        <v>120445</v>
      </c>
    </row>
    <row r="132" spans="1:9" ht="32.25" customHeight="1">
      <c r="A132" s="59"/>
      <c r="B132" s="52" t="s">
        <v>56</v>
      </c>
      <c r="C132" s="224"/>
      <c r="D132" s="225"/>
      <c r="E132" s="225"/>
      <c r="F132" s="225"/>
      <c r="G132" s="226"/>
      <c r="H132" s="55">
        <f>H55+H45+H35+H25+H15+H65+H75+H85+H95+H105+H122</f>
        <v>7611426</v>
      </c>
      <c r="I132" s="55">
        <f>I55+I45+I35+I25+I15+I65+I75+I85+I95+I105+I122</f>
        <v>2291243</v>
      </c>
    </row>
    <row r="133" spans="1:9" ht="32.25" customHeight="1">
      <c r="A133" s="59"/>
      <c r="B133" s="48" t="s">
        <v>55</v>
      </c>
      <c r="C133" s="224"/>
      <c r="D133" s="225"/>
      <c r="E133" s="225"/>
      <c r="F133" s="225"/>
      <c r="G133" s="226"/>
      <c r="H133" s="55">
        <v>0</v>
      </c>
      <c r="I133" s="55">
        <v>0</v>
      </c>
    </row>
    <row r="134" spans="1:9" ht="12.75">
      <c r="A134" s="59"/>
      <c r="B134" s="60"/>
      <c r="C134" s="224"/>
      <c r="D134" s="225"/>
      <c r="E134" s="225"/>
      <c r="F134" s="225"/>
      <c r="G134" s="226"/>
      <c r="H134" s="55"/>
      <c r="I134" s="55"/>
    </row>
    <row r="135" spans="1:9" ht="16.5" customHeight="1">
      <c r="A135" s="59"/>
      <c r="B135" s="61" t="s">
        <v>59</v>
      </c>
      <c r="C135" s="227"/>
      <c r="D135" s="228"/>
      <c r="E135" s="228"/>
      <c r="F135" s="228"/>
      <c r="G135" s="229"/>
      <c r="H135" s="54">
        <f>H56+H46+H36+H26+H16+H66+H76+H86+H96+H113+H123</f>
        <v>25224031</v>
      </c>
      <c r="I135" s="54">
        <f>I56+I46+I36+I26+I16+I66+I76+I86+I96+I113+I123</f>
        <v>17687995</v>
      </c>
    </row>
    <row r="136" spans="1:9" ht="18.75" customHeight="1">
      <c r="A136" s="59"/>
      <c r="B136" s="62" t="s">
        <v>58</v>
      </c>
      <c r="C136" s="224"/>
      <c r="D136" s="225"/>
      <c r="E136" s="225"/>
      <c r="F136" s="225"/>
      <c r="G136" s="226"/>
      <c r="H136" s="55">
        <f>H57+H47+H37+H27+H17+H67+H77+H87+H97+H114+H124</f>
        <v>7306436</v>
      </c>
      <c r="I136" s="55">
        <f>I57+I47+I37+I27+I17+I67+I77+I87+I97+I114+I124</f>
        <v>5069946</v>
      </c>
    </row>
    <row r="137" spans="1:9" ht="20.25" customHeight="1">
      <c r="A137" s="59"/>
      <c r="B137" s="62" t="s">
        <v>57</v>
      </c>
      <c r="C137" s="224"/>
      <c r="D137" s="230"/>
      <c r="E137" s="230"/>
      <c r="F137" s="230"/>
      <c r="G137" s="231"/>
      <c r="H137" s="55">
        <f>H58+H48+H38+H28+H18+H78+H68+H88+H98+H115+H125</f>
        <v>3627996</v>
      </c>
      <c r="I137" s="55">
        <f>I58+I48+I38+I28+I18+I78+I68+I88+I98+I115+I125</f>
        <v>2420000</v>
      </c>
    </row>
    <row r="138" spans="1:9" ht="32.25" customHeight="1">
      <c r="A138" s="59"/>
      <c r="B138" s="63" t="s">
        <v>56</v>
      </c>
      <c r="C138" s="224"/>
      <c r="D138" s="230"/>
      <c r="E138" s="230"/>
      <c r="F138" s="230"/>
      <c r="G138" s="231"/>
      <c r="H138" s="55">
        <f>H59+H49+H39+H29+H19+H69+H79+H89+H99+H116+H126</f>
        <v>14289599</v>
      </c>
      <c r="I138" s="55">
        <f>I59+I49+I39+I29+I19+I69+I79+I89+I99+I116+I126</f>
        <v>10198049</v>
      </c>
    </row>
    <row r="139" spans="1:9" ht="33" customHeight="1">
      <c r="A139" s="59"/>
      <c r="B139" s="60" t="s">
        <v>55</v>
      </c>
      <c r="C139" s="232"/>
      <c r="D139" s="233"/>
      <c r="E139" s="233"/>
      <c r="F139" s="233"/>
      <c r="G139" s="233"/>
      <c r="H139" s="55">
        <f>H60+H50+H40+H30+H20</f>
        <v>0</v>
      </c>
      <c r="I139" s="55">
        <f>I60+I50+I40+I30+I20</f>
        <v>0</v>
      </c>
    </row>
    <row r="140" spans="1:9" ht="12.7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2.75" customHeight="1" hidden="1">
      <c r="A141" s="23"/>
      <c r="B141" s="221"/>
      <c r="C141" s="221"/>
      <c r="D141" s="221"/>
      <c r="E141" s="221"/>
      <c r="F141" s="221"/>
      <c r="G141" s="221"/>
      <c r="H141" s="221"/>
      <c r="I141" s="221"/>
    </row>
    <row r="142" spans="1:9" ht="8.25" customHeight="1">
      <c r="A142" s="223" t="s">
        <v>54</v>
      </c>
      <c r="B142" s="222" t="s">
        <v>200</v>
      </c>
      <c r="C142" s="222"/>
      <c r="D142" s="222"/>
      <c r="E142" s="222"/>
      <c r="F142" s="222"/>
      <c r="G142" s="222"/>
      <c r="H142" s="222"/>
      <c r="I142" s="222"/>
    </row>
    <row r="143" spans="1:9" ht="36.75" customHeight="1">
      <c r="A143" s="223"/>
      <c r="B143" s="222"/>
      <c r="C143" s="222"/>
      <c r="D143" s="222"/>
      <c r="E143" s="222"/>
      <c r="F143" s="222"/>
      <c r="G143" s="222"/>
      <c r="H143" s="222"/>
      <c r="I143" s="222"/>
    </row>
    <row r="144" spans="1:9" ht="12.75" hidden="1">
      <c r="A144" s="223"/>
      <c r="B144" s="222"/>
      <c r="C144" s="222"/>
      <c r="D144" s="222"/>
      <c r="E144" s="222"/>
      <c r="F144" s="222"/>
      <c r="G144" s="222"/>
      <c r="H144" s="222"/>
      <c r="I144" s="222"/>
    </row>
  </sheetData>
  <sheetProtection/>
  <mergeCells count="105">
    <mergeCell ref="A81:A90"/>
    <mergeCell ref="B81:B84"/>
    <mergeCell ref="C81:C90"/>
    <mergeCell ref="D81:D90"/>
    <mergeCell ref="E81:E90"/>
    <mergeCell ref="F81:F90"/>
    <mergeCell ref="B85:B86"/>
    <mergeCell ref="B87:B88"/>
    <mergeCell ref="A91:A100"/>
    <mergeCell ref="B91:B94"/>
    <mergeCell ref="C91:C100"/>
    <mergeCell ref="D91:D100"/>
    <mergeCell ref="E91:E100"/>
    <mergeCell ref="F91:F100"/>
    <mergeCell ref="B98:B100"/>
    <mergeCell ref="A4:I6"/>
    <mergeCell ref="A8:A9"/>
    <mergeCell ref="B8:B9"/>
    <mergeCell ref="C8:C9"/>
    <mergeCell ref="D8:D9"/>
    <mergeCell ref="E8:E9"/>
    <mergeCell ref="F8:F9"/>
    <mergeCell ref="G8:H8"/>
    <mergeCell ref="I8:I9"/>
    <mergeCell ref="A11:A20"/>
    <mergeCell ref="C11:C20"/>
    <mergeCell ref="D11:D20"/>
    <mergeCell ref="E11:E20"/>
    <mergeCell ref="F11:F20"/>
    <mergeCell ref="B15:B20"/>
    <mergeCell ref="A21:A30"/>
    <mergeCell ref="C21:C30"/>
    <mergeCell ref="D21:D30"/>
    <mergeCell ref="E21:E30"/>
    <mergeCell ref="F21:F30"/>
    <mergeCell ref="B22:B23"/>
    <mergeCell ref="B24:B30"/>
    <mergeCell ref="A31:A40"/>
    <mergeCell ref="B31:B34"/>
    <mergeCell ref="C31:C40"/>
    <mergeCell ref="D31:D40"/>
    <mergeCell ref="E31:E40"/>
    <mergeCell ref="F31:F40"/>
    <mergeCell ref="B37:B40"/>
    <mergeCell ref="A41:A50"/>
    <mergeCell ref="B41:B44"/>
    <mergeCell ref="C41:C50"/>
    <mergeCell ref="D41:D50"/>
    <mergeCell ref="E41:E50"/>
    <mergeCell ref="F41:F50"/>
    <mergeCell ref="B48:B50"/>
    <mergeCell ref="A51:A60"/>
    <mergeCell ref="B51:B54"/>
    <mergeCell ref="C51:C60"/>
    <mergeCell ref="D51:D60"/>
    <mergeCell ref="E51:E60"/>
    <mergeCell ref="F51:F60"/>
    <mergeCell ref="B56:B60"/>
    <mergeCell ref="A61:A70"/>
    <mergeCell ref="B61:B64"/>
    <mergeCell ref="C61:C70"/>
    <mergeCell ref="D61:D70"/>
    <mergeCell ref="E61:E70"/>
    <mergeCell ref="F61:F70"/>
    <mergeCell ref="B65:B66"/>
    <mergeCell ref="B67:B70"/>
    <mergeCell ref="A71:A80"/>
    <mergeCell ref="B71:B74"/>
    <mergeCell ref="C71:C80"/>
    <mergeCell ref="D71:D80"/>
    <mergeCell ref="E71:E80"/>
    <mergeCell ref="F71:F80"/>
    <mergeCell ref="B76:B80"/>
    <mergeCell ref="C128:G128"/>
    <mergeCell ref="C129:G129"/>
    <mergeCell ref="C130:G130"/>
    <mergeCell ref="C131:G131"/>
    <mergeCell ref="C132:G132"/>
    <mergeCell ref="C133:G133"/>
    <mergeCell ref="G2:I2"/>
    <mergeCell ref="B141:I141"/>
    <mergeCell ref="B142:I144"/>
    <mergeCell ref="A142:A144"/>
    <mergeCell ref="C134:G134"/>
    <mergeCell ref="C135:G135"/>
    <mergeCell ref="C136:G136"/>
    <mergeCell ref="C137:G137"/>
    <mergeCell ref="C138:G138"/>
    <mergeCell ref="C139:G139"/>
    <mergeCell ref="A101:A117"/>
    <mergeCell ref="B101:B104"/>
    <mergeCell ref="C101:C117"/>
    <mergeCell ref="D101:D117"/>
    <mergeCell ref="E101:E117"/>
    <mergeCell ref="F101:F117"/>
    <mergeCell ref="B105:B113"/>
    <mergeCell ref="B114:B117"/>
    <mergeCell ref="A118:A127"/>
    <mergeCell ref="B118:B121"/>
    <mergeCell ref="C118:C127"/>
    <mergeCell ref="D118:D127"/>
    <mergeCell ref="E118:E127"/>
    <mergeCell ref="F118:F127"/>
    <mergeCell ref="B122:B123"/>
    <mergeCell ref="B124:B127"/>
  </mergeCells>
  <printOptions/>
  <pageMargins left="0.7" right="0.7" top="0.75" bottom="0.75" header="0.3" footer="0.3"/>
  <pageSetup horizontalDpi="600" verticalDpi="600" orientation="portrait" paperSize="5" scale="6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2014-04-29T05:43:46Z</cp:lastPrinted>
  <dcterms:modified xsi:type="dcterms:W3CDTF">2014-05-05T07:55:38Z</dcterms:modified>
  <cp:category/>
  <cp:version/>
  <cp:contentType/>
  <cp:contentStatus/>
</cp:coreProperties>
</file>