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'1'!$A$1:$P$38</definedName>
    <definedName name="_xlnm.Print_Area" localSheetId="1">'2'!$A$1:$R$107</definedName>
  </definedNames>
  <calcPr fullCalcOnLoad="1"/>
</workbook>
</file>

<file path=xl/sharedStrings.xml><?xml version="1.0" encoding="utf-8"?>
<sst xmlns="http://schemas.openxmlformats.org/spreadsheetml/2006/main" count="487" uniqueCount="228">
  <si>
    <t>w złotych</t>
  </si>
  <si>
    <t>Dział</t>
  </si>
  <si>
    <t>Rozdział</t>
  </si>
  <si>
    <t>§</t>
  </si>
  <si>
    <t>z tego:</t>
  </si>
  <si>
    <t>inwestycje i zakupy inwestycyjne</t>
  </si>
  <si>
    <t>w tym:</t>
  </si>
  <si>
    <t>wydatki na programy finansowane z udziałem środków, o których mowa w art. 5 ust. 1 pkt 2 i 3</t>
  </si>
  <si>
    <t>wynagrodzenia i składki od nich naliczane</t>
  </si>
  <si>
    <t>010</t>
  </si>
  <si>
    <t>01095</t>
  </si>
  <si>
    <t>Zmiany w planie dochodów budżetowych w 2012 r.</t>
  </si>
  <si>
    <t>Zmiany w planie wydatków budżetowych w 2012 r.</t>
  </si>
  <si>
    <t>Jednostka org. realizująca zadanie lub koordynująca program</t>
  </si>
  <si>
    <t>1.</t>
  </si>
  <si>
    <t>Starostwo Powiatowe w Opatowie</t>
  </si>
  <si>
    <t>01005</t>
  </si>
  <si>
    <t>2.</t>
  </si>
  <si>
    <t>3.</t>
  </si>
  <si>
    <t>4.</t>
  </si>
  <si>
    <t>5.</t>
  </si>
  <si>
    <t>6.</t>
  </si>
  <si>
    <t>7.</t>
  </si>
  <si>
    <t>Dochody i wydatki związane z realizacją zadań z zakresu administracji rządowej i innych zadań zleconych odrębnymi ustawami w  2012 r.</t>
  </si>
  <si>
    <t>w  złotych</t>
  </si>
  <si>
    <t>Dotacje ogółem</t>
  </si>
  <si>
    <t>Wydatki
na 2012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</si>
  <si>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</si>
  <si>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</si>
  <si>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</si>
  <si>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</si>
  <si>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</si>
  <si>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</si>
  <si>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</si>
  <si>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</si>
  <si>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</si>
  <si>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700</t>
  </si>
  <si>
    <t>Ogółem</t>
  </si>
  <si>
    <t>Zadania inwestycyjne roczne w 2012 r.</t>
  </si>
  <si>
    <t>Lp.</t>
  </si>
  <si>
    <t>Rozdz.</t>
  </si>
  <si>
    <t>Nazwa zadania inwestycyjnego</t>
  </si>
  <si>
    <t>Planowane wydatki</t>
  </si>
  <si>
    <t>rok budżetowy 2012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</si>
  <si>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</si>
  <si>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</si>
  <si>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</si>
  <si>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</si>
  <si>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</si>
  <si>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</si>
  <si>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Zakup komputerów</t>
  </si>
  <si>
    <t xml:space="preserve">A.      
B.
C.
D. </t>
  </si>
  <si>
    <t>Zakup programu komputerowego i komputerów</t>
  </si>
  <si>
    <t>Założenie klimatyzacji w budynku pralni i kuchni</t>
  </si>
  <si>
    <t>Dom Pomocy Społecznej w Sobowie</t>
  </si>
  <si>
    <t>Odbudowa drogi powiatowej nr 0716T Baćkowice-Baranówek-Iwaniska w m. Baranówek w km. 3+230-4+766 odc. dł. 1,536 km</t>
  </si>
  <si>
    <t>Zarząd Dróg Powiatowych w Opatowie</t>
  </si>
  <si>
    <t>Odbudowa drogi powiatowej nr 0701T gr. powiatu-Truskolasy-Opatów w m. Truskolasy w km 0+000-0+500 w m. Michałów w km 2+210-2+420 i w km 2+570-3+110, w m. Niemienice w km. 4+460-5+350 o łącznej dł. 2,140 km</t>
  </si>
  <si>
    <t>Przebudowa drogi powiatowej Nr 0763T Pawłowice (gr. woj. świętokrzyskiego) - Maruszów - Linów od km 7+100-7+800 odc. dł. 0,700 km</t>
  </si>
  <si>
    <t>Odbudowa drogi powiatowej nr 0758T Bidziny-Smugi w m. Jasice i Smugi w km 3+552-5+520 odc. dł. 1,968 km</t>
  </si>
  <si>
    <t>8.</t>
  </si>
  <si>
    <t>Odbudowa drogi powiatowej Nr 0717T na odcinku Piskrzyn-Baranówek w km 7+489-8+742 odc. dł. 1,253 km</t>
  </si>
  <si>
    <t>9.</t>
  </si>
  <si>
    <t xml:space="preserve">A.      
B. 300.000
C.
D. </t>
  </si>
  <si>
    <t>10.</t>
  </si>
  <si>
    <t>Przebudowa drogi powiatowej Nr 0727T Opatów-Ćmielów w m. Rosochy w km 3+366-4+994 odc. Dł. 1,628 km</t>
  </si>
  <si>
    <t>11.</t>
  </si>
  <si>
    <t xml:space="preserve">Przebudowa drogi powiatowej Nr 0733T Brzezie-Lipnik w m. Brzezie i Nikisiałka Duża w km 0+000-1+600 odc. dł. 1,600 km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</si>
  <si>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</si>
  <si>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</si>
  <si>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</si>
  <si>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</si>
  <si>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</si>
  <si>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</si>
  <si>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Odbudowa drogi powiatowej Nr 0701T gr. powiatu-Truskolasy-Opatów w km 6+631-7+671 o łącznej długości 1,040 km</t>
  </si>
  <si>
    <t xml:space="preserve">A.      
B. 181.263
C.
D. </t>
  </si>
  <si>
    <t xml:space="preserve">A.      
B. 143.910
C.
D. </t>
  </si>
  <si>
    <t>12.</t>
  </si>
  <si>
    <t>Przebudowa drogi powiatowej Nr 0701T gr. powiatu - Truskolasy - Opatów w m. Zochcinek w km 11+210-11+870 odc. dł. 0,660 km</t>
  </si>
  <si>
    <t xml:space="preserve">A.      
B. 82.804
C.
D. </t>
  </si>
  <si>
    <t xml:space="preserve">A.  380.000    
B.
C.
D. </t>
  </si>
  <si>
    <t xml:space="preserve">A. 396.209    
B.
C.
D. </t>
  </si>
  <si>
    <t>Powiat Opatowski</t>
  </si>
  <si>
    <t xml:space="preserve">A.  103.791
B.
C.
D. </t>
  </si>
  <si>
    <t>Objęcie udziałów - TOP MEDICUS Sp.z.o.o.</t>
  </si>
  <si>
    <t>13.</t>
  </si>
  <si>
    <t>Zakup centrali telefonicznej</t>
  </si>
  <si>
    <t>Dom Pomocy Społecznej w Zochcinku</t>
  </si>
  <si>
    <t>14.</t>
  </si>
  <si>
    <t>Dofinansowanie projektu budowlanego dla drogi nr 754 Ostrowiec Świętokrzyski - Solec nad Wisłą</t>
  </si>
  <si>
    <t>15.</t>
  </si>
  <si>
    <t xml:space="preserve"> Województwo Świętokrzyskie</t>
  </si>
  <si>
    <t xml:space="preserve">A.      
B. 341.970
C.
D. </t>
  </si>
  <si>
    <t>Zakup zmywarki</t>
  </si>
  <si>
    <t>Zakup dwóch szaf chłodniczych</t>
  </si>
  <si>
    <t>16.</t>
  </si>
  <si>
    <t>17.</t>
  </si>
  <si>
    <t xml:space="preserve">A.  613.089
B.
C.
D. </t>
  </si>
  <si>
    <t>Dotacje podmiotowe w 2012 roku</t>
  </si>
  <si>
    <t>Nazwa jednostki otrzymującej dotacje</t>
  </si>
  <si>
    <t>Zakres</t>
  </si>
  <si>
    <t>Kwota dotacji</t>
  </si>
  <si>
    <t>I. Dotacje dla jednostek sektora finansów publicznych</t>
  </si>
  <si>
    <t>Powiat Sandomierz</t>
  </si>
  <si>
    <t>Rehabilitacja zawodowa i społeczna osób niepełnosprawnych</t>
  </si>
  <si>
    <t xml:space="preserve"> DPS Zochcinek</t>
  </si>
  <si>
    <t>II. Dotacje dla jednostek spoza sektora finansów publicznych</t>
  </si>
  <si>
    <t>Zarząd Powiatowy ZOSP RP w Opatowie</t>
  </si>
  <si>
    <t>Szkoły Niepubliczne</t>
  </si>
  <si>
    <t>Działalność oświatowa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</si>
  <si>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</si>
  <si>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</si>
  <si>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</si>
  <si>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</si>
  <si>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</si>
  <si>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</si>
  <si>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</si>
  <si>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</si>
  <si>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</si>
  <si>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</si>
  <si>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</si>
  <si>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</si>
  <si>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</si>
  <si>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</si>
  <si>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020</t>
  </si>
  <si>
    <t>Leśnictwo</t>
  </si>
  <si>
    <t>213 814,00</t>
  </si>
  <si>
    <t>0,00</t>
  </si>
  <si>
    <t>3 754,00</t>
  </si>
  <si>
    <t>217 568,00</t>
  </si>
  <si>
    <t xml:space="preserve">w tym z tytułu dotacji i środków na finansowanie wydatków na realizację zadań finansowanych z udziałem środków, o których mowa w art. 5 ust. 1 pkt 2 i 3 
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</si>
  <si>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</si>
  <si>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</si>
  <si>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</si>
  <si>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</si>
  <si>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801</t>
  </si>
  <si>
    <t>Oświata i wychowanie</t>
  </si>
  <si>
    <t>434 620,00</t>
  </si>
  <si>
    <t>968,00</t>
  </si>
  <si>
    <t>435 588,00</t>
  </si>
  <si>
    <t>390 620,00</t>
  </si>
  <si>
    <t>80195</t>
  </si>
  <si>
    <t>Pozostała działalność</t>
  </si>
  <si>
    <t>391 588,00</t>
  </si>
  <si>
    <t>2130</t>
  </si>
  <si>
    <t>Dotacje celowe otrzymane z budżetu państwa na realizację bieżących zadań własnych powiatu</t>
  </si>
  <si>
    <t>852</t>
  </si>
  <si>
    <t>Pomoc społeczna</t>
  </si>
  <si>
    <t>10 498 493,00</t>
  </si>
  <si>
    <t>160 000,00</t>
  </si>
  <si>
    <t>10 658 493,00</t>
  </si>
  <si>
    <t>877 232,00</t>
  </si>
  <si>
    <t>85201</t>
  </si>
  <si>
    <t>Placówki opiekuńczo-wychowawcze</t>
  </si>
  <si>
    <t>287 000,00</t>
  </si>
  <si>
    <t>750,00</t>
  </si>
  <si>
    <t>287 750,00</t>
  </si>
  <si>
    <t>0960</t>
  </si>
  <si>
    <t>Otrzymane spadki, zapisy i darowizny w postaci pieniężnej</t>
  </si>
  <si>
    <t>85202</t>
  </si>
  <si>
    <t>Domy pomocy społecznej</t>
  </si>
  <si>
    <t>9 295 394,00</t>
  </si>
  <si>
    <t>159 250,00</t>
  </si>
  <si>
    <t>9 454 644,00</t>
  </si>
  <si>
    <t>0830</t>
  </si>
  <si>
    <t>Wpływy z usług</t>
  </si>
  <si>
    <t>4 845 000,00</t>
  </si>
  <si>
    <t>150 000,00</t>
  </si>
  <si>
    <t>4 995 000,00</t>
  </si>
  <si>
    <t>0970</t>
  </si>
  <si>
    <t>Wpływy z różnych dochodów</t>
  </si>
  <si>
    <t>150,00</t>
  </si>
  <si>
    <t>9 250,00</t>
  </si>
  <si>
    <t>9 400,00</t>
  </si>
  <si>
    <t>razem:</t>
  </si>
  <si>
    <t>60 746 431,00</t>
  </si>
  <si>
    <t>164 722,00</t>
  </si>
  <si>
    <t>60 911 153,00</t>
  </si>
  <si>
    <t>2 778 739,00</t>
  </si>
  <si>
    <t>majątkowe</t>
  </si>
  <si>
    <t>600</t>
  </si>
  <si>
    <t>Transport i łączność</t>
  </si>
  <si>
    <t>2 549 947,00</t>
  </si>
  <si>
    <t>-6 911,00</t>
  </si>
  <si>
    <t>2 543 036,00</t>
  </si>
  <si>
    <t>60078</t>
  </si>
  <si>
    <t>Usuwanie skutków klęsk żywiołowych</t>
  </si>
  <si>
    <t>1 500 000,00</t>
  </si>
  <si>
    <t>1 493 089,00</t>
  </si>
  <si>
    <t>6430</t>
  </si>
  <si>
    <t>Dotacje celowe otrzymane z budżetu państwa na realizację inwestycji i zakupów inwestycyjnych własnych powiatu</t>
  </si>
  <si>
    <t>5 591 113,00</t>
  </si>
  <si>
    <t>5 584 202,00</t>
  </si>
  <si>
    <t>2 741 166,00</t>
  </si>
  <si>
    <t>Ogółem:</t>
  </si>
  <si>
    <t>66 337 544,00</t>
  </si>
  <si>
    <t>66 495 355,00</t>
  </si>
  <si>
    <t>5 519 905,00</t>
  </si>
  <si>
    <t>(* kol 2 do wykorzystania fakultatywnego)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</si>
  <si>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</si>
  <si>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</si>
  <si>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</si>
  <si>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</si>
  <si>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</si>
  <si>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</si>
  <si>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</si>
  <si>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</si>
  <si>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</si>
  <si>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</si>
  <si>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</si>
  <si>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</si>
  <si>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przed zmianą</t>
  </si>
  <si>
    <t>zmniejszenie</t>
  </si>
  <si>
    <t>zwiększenie</t>
  </si>
  <si>
    <t>po zmianach</t>
  </si>
  <si>
    <t>Administracja publiczna</t>
  </si>
  <si>
    <t>Starostwa powiatowe</t>
  </si>
  <si>
    <t>Szkoły podstawowe specjalne</t>
  </si>
  <si>
    <t>Gimnazja specjalne</t>
  </si>
  <si>
    <t>Szkoły zawodowe specjalne</t>
  </si>
  <si>
    <t>Pozostałe zadania w zakresie polityki społecznej</t>
  </si>
  <si>
    <t>Edukacyjna opieka wychowawcza</t>
  </si>
  <si>
    <t>Specjalne ośrodki szkolno-wychowawcze</t>
  </si>
  <si>
    <t>Poradnie psychologiczno-pedagogiczne, w tym poradnie specjalistyczne</t>
  </si>
  <si>
    <t>Wydatki razem:</t>
  </si>
  <si>
    <t>Strona 1 z 1</t>
  </si>
  <si>
    <t>Strona 2 z 1</t>
  </si>
  <si>
    <t>Działalność statutowa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</si>
</sst>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b/>
      <sz val="14"/>
      <color indexed="8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6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000000"/>
      <name val="Arial"/>
      <family val="0"/>
    </font>
    <font>
      <sz val="12"/>
      <color rgb="FF000000"/>
      <name val="Arial"/>
      <family val="0"/>
    </font>
    <font>
      <b/>
      <sz val="8"/>
      <color rgb="FF000000"/>
      <name val="Arial"/>
      <family val="0"/>
    </font>
    <font>
      <b/>
      <sz val="7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5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7" fillId="0" borderId="11" xfId="0" applyNumberFormat="1" applyFont="1" applyBorder="1" applyAlignment="1">
      <alignment vertical="center"/>
    </xf>
    <xf numFmtId="41" fontId="17" fillId="0" borderId="11" xfId="0" applyNumberFormat="1" applyFont="1" applyBorder="1" applyAlignment="1">
      <alignment vertical="center" wrapText="1"/>
    </xf>
    <xf numFmtId="41" fontId="17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41" fontId="17" fillId="0" borderId="11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41" fontId="1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 wrapText="1"/>
    </xf>
    <xf numFmtId="41" fontId="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1" fontId="16" fillId="0" borderId="11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18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7" fillId="0" borderId="11" xfId="0" applyNumberFormat="1" applyFont="1" applyBorder="1" applyAlignment="1">
      <alignment vertical="center"/>
    </xf>
    <xf numFmtId="41" fontId="17" fillId="0" borderId="11" xfId="0" applyNumberFormat="1" applyFont="1" applyBorder="1" applyAlignment="1">
      <alignment vertical="center" wrapText="1"/>
    </xf>
    <xf numFmtId="41" fontId="17" fillId="0" borderId="11" xfId="0" applyNumberFormat="1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7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8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19" xfId="0" applyFont="1" applyFill="1" applyBorder="1" applyAlignment="1" applyProtection="1">
      <alignment horizontal="center" vertical="center" wrapText="1" shrinkToFit="1"/>
      <protection locked="0"/>
    </xf>
    <xf numFmtId="0" fontId="23" fillId="35" borderId="0" xfId="0" applyFont="1" applyFill="1" applyAlignment="1" applyProtection="1">
      <alignment horizontal="right" vertical="center" wrapText="1" shrinkToFit="1"/>
      <protection locked="0"/>
    </xf>
    <xf numFmtId="4" fontId="23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34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34" fillId="35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34" borderId="19" xfId="0" applyFont="1" applyFill="1" applyBorder="1" applyAlignment="1" applyProtection="1">
      <alignment horizontal="center" vertical="center" wrapText="1" shrinkToFit="1"/>
      <protection locked="0"/>
    </xf>
    <xf numFmtId="0" fontId="23" fillId="34" borderId="19" xfId="0" applyFont="1" applyFill="1" applyBorder="1" applyAlignment="1" applyProtection="1">
      <alignment horizontal="left" vertical="center" wrapText="1" shrinkToFit="1"/>
      <protection locked="0"/>
    </xf>
    <xf numFmtId="0" fontId="23" fillId="34" borderId="20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41" fontId="35" fillId="0" borderId="0" xfId="0" applyNumberFormat="1" applyFont="1" applyAlignment="1">
      <alignment vertical="center"/>
    </xf>
    <xf numFmtId="49" fontId="7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NumberFormat="1" applyFont="1" applyFill="1" applyBorder="1" applyAlignment="1" applyProtection="1">
      <alignment horizontal="left"/>
      <protection locked="0"/>
    </xf>
    <xf numFmtId="49" fontId="7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8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8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7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0" xfId="0" applyFont="1" applyFill="1" applyAlignment="1" applyProtection="1">
      <alignment horizontal="right" vertical="center" wrapText="1" shrinkToFit="1"/>
      <protection locked="0"/>
    </xf>
    <xf numFmtId="0" fontId="34" fillId="35" borderId="19" xfId="0" applyFont="1" applyFill="1" applyBorder="1" applyAlignment="1" applyProtection="1">
      <alignment horizontal="center" vertical="center" wrapText="1" shrinkToFit="1"/>
      <protection locked="0"/>
    </xf>
    <xf numFmtId="0" fontId="23" fillId="34" borderId="20" xfId="0" applyFont="1" applyFill="1" applyBorder="1" applyAlignment="1" applyProtection="1">
      <alignment horizontal="center" vertical="center" wrapText="1" shrinkToFit="1"/>
      <protection locked="0"/>
    </xf>
    <xf numFmtId="0" fontId="23" fillId="34" borderId="20" xfId="0" applyFont="1" applyFill="1" applyBorder="1" applyAlignment="1" applyProtection="1">
      <alignment horizontal="left" vertical="center" wrapText="1" shrinkToFit="1"/>
      <protection locked="0"/>
    </xf>
    <xf numFmtId="0" fontId="23" fillId="34" borderId="19" xfId="0" applyFont="1" applyFill="1" applyBorder="1" applyAlignment="1" applyProtection="1">
      <alignment horizontal="center" vertical="center" wrapText="1" shrinkToFit="1"/>
      <protection locked="0"/>
    </xf>
    <xf numFmtId="0" fontId="23" fillId="34" borderId="19" xfId="0" applyFont="1" applyFill="1" applyBorder="1" applyAlignment="1" applyProtection="1">
      <alignment horizontal="left" vertical="center" wrapText="1" shrinkToFit="1"/>
      <protection locked="0"/>
    </xf>
    <xf numFmtId="0" fontId="23" fillId="34" borderId="19" xfId="0" applyFont="1" applyFill="1" applyBorder="1" applyAlignment="1" applyProtection="1">
      <alignment horizontal="center" vertical="center" wrapText="1" shrinkToFit="1"/>
      <protection locked="0"/>
    </xf>
    <xf numFmtId="0" fontId="32" fillId="35" borderId="24" xfId="0" applyFont="1" applyFill="1" applyBorder="1" applyAlignment="1" applyProtection="1">
      <alignment horizontal="center" vertical="center" wrapText="1" shrinkToFit="1"/>
      <protection locked="0"/>
    </xf>
    <xf numFmtId="0" fontId="33" fillId="35" borderId="24" xfId="0" applyFont="1" applyFill="1" applyBorder="1" applyAlignment="1" applyProtection="1">
      <alignment horizontal="left" vertical="center" wrapText="1" shrinkToFit="1"/>
      <protection locked="0"/>
    </xf>
    <xf numFmtId="49" fontId="23" fillId="34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0" workbookViewId="0" topLeftCell="A7">
      <selection activeCell="A26" sqref="A26:F26"/>
    </sheetView>
  </sheetViews>
  <sheetFormatPr defaultColWidth="9.33203125" defaultRowHeight="12.75"/>
  <cols>
    <col min="1" max="1" width="9.160156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16.332031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spans="1:17" ht="46.5" customHeight="1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0"/>
    </row>
    <row r="2" spans="1:17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1"/>
      <c r="O2" s="108"/>
      <c r="P2" s="108"/>
      <c r="Q2" s="30"/>
    </row>
    <row r="4" spans="1:16" ht="12.75">
      <c r="A4" s="76" t="s">
        <v>1</v>
      </c>
      <c r="B4" s="76" t="s">
        <v>2</v>
      </c>
      <c r="C4" s="109" t="s">
        <v>3</v>
      </c>
      <c r="D4" s="109"/>
      <c r="E4" s="109" t="s">
        <v>110</v>
      </c>
      <c r="F4" s="109"/>
      <c r="G4" s="109"/>
      <c r="H4" s="109" t="s">
        <v>111</v>
      </c>
      <c r="I4" s="109"/>
      <c r="J4" s="76" t="s">
        <v>112</v>
      </c>
      <c r="K4" s="76" t="s">
        <v>113</v>
      </c>
      <c r="L4" s="109" t="s">
        <v>114</v>
      </c>
      <c r="M4" s="109"/>
      <c r="N4" s="109"/>
      <c r="O4" s="109"/>
      <c r="P4" s="109"/>
    </row>
    <row r="5" spans="1:16" ht="12.75">
      <c r="A5" s="77" t="s">
        <v>115</v>
      </c>
      <c r="B5" s="77" t="s">
        <v>116</v>
      </c>
      <c r="C5" s="106" t="s">
        <v>117</v>
      </c>
      <c r="D5" s="106"/>
      <c r="E5" s="106" t="s">
        <v>118</v>
      </c>
      <c r="F5" s="106"/>
      <c r="G5" s="106"/>
      <c r="H5" s="106" t="s">
        <v>119</v>
      </c>
      <c r="I5" s="106"/>
      <c r="J5" s="77" t="s">
        <v>120</v>
      </c>
      <c r="K5" s="77" t="s">
        <v>121</v>
      </c>
      <c r="L5" s="106" t="s">
        <v>122</v>
      </c>
      <c r="M5" s="106"/>
      <c r="N5" s="106"/>
      <c r="O5" s="106"/>
      <c r="P5" s="106"/>
    </row>
    <row r="6" spans="1:16" ht="30" customHeight="1">
      <c r="A6" s="98" t="s">
        <v>123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30" customHeight="1">
      <c r="A7" s="77" t="s">
        <v>124</v>
      </c>
      <c r="B7" s="78"/>
      <c r="C7" s="103"/>
      <c r="D7" s="103"/>
      <c r="E7" s="104" t="s">
        <v>125</v>
      </c>
      <c r="F7" s="104"/>
      <c r="G7" s="104"/>
      <c r="H7" s="105" t="s">
        <v>126</v>
      </c>
      <c r="I7" s="105"/>
      <c r="J7" s="79" t="s">
        <v>127</v>
      </c>
      <c r="K7" s="79" t="s">
        <v>128</v>
      </c>
      <c r="L7" s="105" t="s">
        <v>129</v>
      </c>
      <c r="M7" s="105"/>
      <c r="N7" s="105"/>
      <c r="O7" s="105"/>
      <c r="P7" s="105"/>
    </row>
    <row r="8" spans="1:16" ht="30" customHeight="1">
      <c r="A8" s="76"/>
      <c r="B8" s="78"/>
      <c r="C8" s="103"/>
      <c r="D8" s="103"/>
      <c r="E8" s="104" t="s">
        <v>130</v>
      </c>
      <c r="F8" s="104"/>
      <c r="G8" s="104"/>
      <c r="H8" s="105" t="s">
        <v>127</v>
      </c>
      <c r="I8" s="105"/>
      <c r="J8" s="79" t="s">
        <v>127</v>
      </c>
      <c r="K8" s="79" t="s">
        <v>127</v>
      </c>
      <c r="L8" s="105" t="s">
        <v>127</v>
      </c>
      <c r="M8" s="105"/>
      <c r="N8" s="105"/>
      <c r="O8" s="105"/>
      <c r="P8" s="105"/>
    </row>
    <row r="9" spans="1:16" ht="30" customHeight="1">
      <c r="A9" s="78"/>
      <c r="B9" s="77" t="s">
        <v>131</v>
      </c>
      <c r="C9" s="103"/>
      <c r="D9" s="103"/>
      <c r="E9" s="104" t="s">
        <v>132</v>
      </c>
      <c r="F9" s="104"/>
      <c r="G9" s="104"/>
      <c r="H9" s="105" t="s">
        <v>126</v>
      </c>
      <c r="I9" s="105"/>
      <c r="J9" s="79" t="s">
        <v>127</v>
      </c>
      <c r="K9" s="79" t="s">
        <v>128</v>
      </c>
      <c r="L9" s="105" t="s">
        <v>129</v>
      </c>
      <c r="M9" s="105"/>
      <c r="N9" s="105"/>
      <c r="O9" s="105"/>
      <c r="P9" s="105"/>
    </row>
    <row r="10" spans="1:16" ht="30" customHeight="1">
      <c r="A10" s="78"/>
      <c r="B10" s="76"/>
      <c r="C10" s="103"/>
      <c r="D10" s="103"/>
      <c r="E10" s="104" t="s">
        <v>130</v>
      </c>
      <c r="F10" s="104"/>
      <c r="G10" s="104"/>
      <c r="H10" s="105" t="s">
        <v>127</v>
      </c>
      <c r="I10" s="105"/>
      <c r="J10" s="79" t="s">
        <v>127</v>
      </c>
      <c r="K10" s="79" t="s">
        <v>127</v>
      </c>
      <c r="L10" s="105" t="s">
        <v>127</v>
      </c>
      <c r="M10" s="105"/>
      <c r="N10" s="105"/>
      <c r="O10" s="105"/>
      <c r="P10" s="105"/>
    </row>
    <row r="11" spans="1:16" ht="30" customHeight="1">
      <c r="A11" s="78"/>
      <c r="B11" s="78"/>
      <c r="C11" s="106" t="s">
        <v>133</v>
      </c>
      <c r="D11" s="106"/>
      <c r="E11" s="104" t="s">
        <v>134</v>
      </c>
      <c r="F11" s="104"/>
      <c r="G11" s="104"/>
      <c r="H11" s="105" t="s">
        <v>126</v>
      </c>
      <c r="I11" s="105"/>
      <c r="J11" s="79" t="s">
        <v>127</v>
      </c>
      <c r="K11" s="79" t="s">
        <v>128</v>
      </c>
      <c r="L11" s="105" t="s">
        <v>129</v>
      </c>
      <c r="M11" s="105"/>
      <c r="N11" s="105"/>
      <c r="O11" s="105"/>
      <c r="P11" s="105"/>
    </row>
    <row r="12" spans="1:16" ht="30" customHeight="1">
      <c r="A12" s="77" t="s">
        <v>135</v>
      </c>
      <c r="B12" s="78"/>
      <c r="C12" s="103"/>
      <c r="D12" s="103"/>
      <c r="E12" s="104" t="s">
        <v>136</v>
      </c>
      <c r="F12" s="104"/>
      <c r="G12" s="104"/>
      <c r="H12" s="105" t="s">
        <v>137</v>
      </c>
      <c r="I12" s="105"/>
      <c r="J12" s="79" t="s">
        <v>127</v>
      </c>
      <c r="K12" s="79" t="s">
        <v>138</v>
      </c>
      <c r="L12" s="105" t="s">
        <v>139</v>
      </c>
      <c r="M12" s="105"/>
      <c r="N12" s="105"/>
      <c r="O12" s="105"/>
      <c r="P12" s="105"/>
    </row>
    <row r="13" spans="1:16" ht="30" customHeight="1">
      <c r="A13" s="76"/>
      <c r="B13" s="78"/>
      <c r="C13" s="103"/>
      <c r="D13" s="103"/>
      <c r="E13" s="104" t="s">
        <v>130</v>
      </c>
      <c r="F13" s="104"/>
      <c r="G13" s="104"/>
      <c r="H13" s="105" t="s">
        <v>140</v>
      </c>
      <c r="I13" s="105"/>
      <c r="J13" s="79" t="s">
        <v>127</v>
      </c>
      <c r="K13" s="79" t="s">
        <v>127</v>
      </c>
      <c r="L13" s="105" t="s">
        <v>140</v>
      </c>
      <c r="M13" s="105"/>
      <c r="N13" s="105"/>
      <c r="O13" s="105"/>
      <c r="P13" s="105"/>
    </row>
    <row r="14" spans="1:16" ht="30" customHeight="1">
      <c r="A14" s="78"/>
      <c r="B14" s="77" t="s">
        <v>141</v>
      </c>
      <c r="C14" s="103"/>
      <c r="D14" s="103"/>
      <c r="E14" s="104" t="s">
        <v>142</v>
      </c>
      <c r="F14" s="104"/>
      <c r="G14" s="104"/>
      <c r="H14" s="105" t="s">
        <v>140</v>
      </c>
      <c r="I14" s="105"/>
      <c r="J14" s="79" t="s">
        <v>127</v>
      </c>
      <c r="K14" s="79" t="s">
        <v>138</v>
      </c>
      <c r="L14" s="105" t="s">
        <v>143</v>
      </c>
      <c r="M14" s="105"/>
      <c r="N14" s="105"/>
      <c r="O14" s="105"/>
      <c r="P14" s="105"/>
    </row>
    <row r="15" spans="1:16" ht="30" customHeight="1">
      <c r="A15" s="78"/>
      <c r="B15" s="76"/>
      <c r="C15" s="103"/>
      <c r="D15" s="103"/>
      <c r="E15" s="104" t="s">
        <v>130</v>
      </c>
      <c r="F15" s="104"/>
      <c r="G15" s="104"/>
      <c r="H15" s="105" t="s">
        <v>140</v>
      </c>
      <c r="I15" s="105"/>
      <c r="J15" s="79" t="s">
        <v>127</v>
      </c>
      <c r="K15" s="79" t="s">
        <v>127</v>
      </c>
      <c r="L15" s="105" t="s">
        <v>140</v>
      </c>
      <c r="M15" s="105"/>
      <c r="N15" s="105"/>
      <c r="O15" s="105"/>
      <c r="P15" s="105"/>
    </row>
    <row r="16" spans="1:16" ht="30" customHeight="1">
      <c r="A16" s="78"/>
      <c r="B16" s="78"/>
      <c r="C16" s="106" t="s">
        <v>144</v>
      </c>
      <c r="D16" s="106"/>
      <c r="E16" s="104" t="s">
        <v>145</v>
      </c>
      <c r="F16" s="104"/>
      <c r="G16" s="104"/>
      <c r="H16" s="105" t="s">
        <v>127</v>
      </c>
      <c r="I16" s="105"/>
      <c r="J16" s="79" t="s">
        <v>127</v>
      </c>
      <c r="K16" s="79" t="s">
        <v>138</v>
      </c>
      <c r="L16" s="105" t="s">
        <v>138</v>
      </c>
      <c r="M16" s="105"/>
      <c r="N16" s="105"/>
      <c r="O16" s="105"/>
      <c r="P16" s="105"/>
    </row>
    <row r="17" spans="1:16" ht="30" customHeight="1">
      <c r="A17" s="77" t="s">
        <v>146</v>
      </c>
      <c r="B17" s="78"/>
      <c r="C17" s="103"/>
      <c r="D17" s="103"/>
      <c r="E17" s="104" t="s">
        <v>147</v>
      </c>
      <c r="F17" s="104"/>
      <c r="G17" s="104"/>
      <c r="H17" s="105" t="s">
        <v>148</v>
      </c>
      <c r="I17" s="105"/>
      <c r="J17" s="79" t="s">
        <v>127</v>
      </c>
      <c r="K17" s="79" t="s">
        <v>149</v>
      </c>
      <c r="L17" s="105" t="s">
        <v>150</v>
      </c>
      <c r="M17" s="105"/>
      <c r="N17" s="105"/>
      <c r="O17" s="105"/>
      <c r="P17" s="105"/>
    </row>
    <row r="18" spans="1:16" ht="30" customHeight="1">
      <c r="A18" s="76"/>
      <c r="B18" s="78"/>
      <c r="C18" s="103"/>
      <c r="D18" s="103"/>
      <c r="E18" s="104" t="s">
        <v>130</v>
      </c>
      <c r="F18" s="104"/>
      <c r="G18" s="104"/>
      <c r="H18" s="105" t="s">
        <v>151</v>
      </c>
      <c r="I18" s="105"/>
      <c r="J18" s="79" t="s">
        <v>127</v>
      </c>
      <c r="K18" s="79" t="s">
        <v>127</v>
      </c>
      <c r="L18" s="105" t="s">
        <v>151</v>
      </c>
      <c r="M18" s="105"/>
      <c r="N18" s="105"/>
      <c r="O18" s="105"/>
      <c r="P18" s="105"/>
    </row>
    <row r="19" spans="1:16" ht="30" customHeight="1">
      <c r="A19" s="78"/>
      <c r="B19" s="77" t="s">
        <v>152</v>
      </c>
      <c r="C19" s="103"/>
      <c r="D19" s="103"/>
      <c r="E19" s="104" t="s">
        <v>153</v>
      </c>
      <c r="F19" s="104"/>
      <c r="G19" s="104"/>
      <c r="H19" s="105" t="s">
        <v>154</v>
      </c>
      <c r="I19" s="105"/>
      <c r="J19" s="79" t="s">
        <v>127</v>
      </c>
      <c r="K19" s="79" t="s">
        <v>155</v>
      </c>
      <c r="L19" s="105" t="s">
        <v>156</v>
      </c>
      <c r="M19" s="105"/>
      <c r="N19" s="105"/>
      <c r="O19" s="105"/>
      <c r="P19" s="105"/>
    </row>
    <row r="20" spans="1:16" ht="30" customHeight="1">
      <c r="A20" s="78"/>
      <c r="B20" s="76"/>
      <c r="C20" s="103"/>
      <c r="D20" s="103"/>
      <c r="E20" s="104" t="s">
        <v>130</v>
      </c>
      <c r="F20" s="104"/>
      <c r="G20" s="104"/>
      <c r="H20" s="105" t="s">
        <v>127</v>
      </c>
      <c r="I20" s="105"/>
      <c r="J20" s="79" t="s">
        <v>127</v>
      </c>
      <c r="K20" s="79" t="s">
        <v>127</v>
      </c>
      <c r="L20" s="105" t="s">
        <v>127</v>
      </c>
      <c r="M20" s="105"/>
      <c r="N20" s="105"/>
      <c r="O20" s="105"/>
      <c r="P20" s="105"/>
    </row>
    <row r="21" spans="1:16" ht="30" customHeight="1">
      <c r="A21" s="78"/>
      <c r="B21" s="78"/>
      <c r="C21" s="106" t="s">
        <v>157</v>
      </c>
      <c r="D21" s="106"/>
      <c r="E21" s="104" t="s">
        <v>158</v>
      </c>
      <c r="F21" s="104"/>
      <c r="G21" s="104"/>
      <c r="H21" s="105" t="s">
        <v>127</v>
      </c>
      <c r="I21" s="105"/>
      <c r="J21" s="79" t="s">
        <v>127</v>
      </c>
      <c r="K21" s="79" t="s">
        <v>155</v>
      </c>
      <c r="L21" s="105" t="s">
        <v>155</v>
      </c>
      <c r="M21" s="105"/>
      <c r="N21" s="105"/>
      <c r="O21" s="105"/>
      <c r="P21" s="105"/>
    </row>
    <row r="22" spans="1:16" ht="30" customHeight="1">
      <c r="A22" s="78"/>
      <c r="B22" s="77" t="s">
        <v>159</v>
      </c>
      <c r="C22" s="103"/>
      <c r="D22" s="103"/>
      <c r="E22" s="104" t="s">
        <v>160</v>
      </c>
      <c r="F22" s="104"/>
      <c r="G22" s="104"/>
      <c r="H22" s="105" t="s">
        <v>161</v>
      </c>
      <c r="I22" s="105"/>
      <c r="J22" s="79" t="s">
        <v>127</v>
      </c>
      <c r="K22" s="79" t="s">
        <v>162</v>
      </c>
      <c r="L22" s="105" t="s">
        <v>163</v>
      </c>
      <c r="M22" s="105"/>
      <c r="N22" s="105"/>
      <c r="O22" s="105"/>
      <c r="P22" s="105"/>
    </row>
    <row r="23" spans="1:16" ht="30" customHeight="1">
      <c r="A23" s="78"/>
      <c r="B23" s="76"/>
      <c r="C23" s="103"/>
      <c r="D23" s="103"/>
      <c r="E23" s="104" t="s">
        <v>130</v>
      </c>
      <c r="F23" s="104"/>
      <c r="G23" s="104"/>
      <c r="H23" s="105" t="s">
        <v>127</v>
      </c>
      <c r="I23" s="105"/>
      <c r="J23" s="79" t="s">
        <v>127</v>
      </c>
      <c r="K23" s="79" t="s">
        <v>127</v>
      </c>
      <c r="L23" s="105" t="s">
        <v>127</v>
      </c>
      <c r="M23" s="105"/>
      <c r="N23" s="105"/>
      <c r="O23" s="105"/>
      <c r="P23" s="105"/>
    </row>
    <row r="24" spans="1:16" ht="30" customHeight="1">
      <c r="A24" s="78"/>
      <c r="B24" s="78"/>
      <c r="C24" s="106" t="s">
        <v>164</v>
      </c>
      <c r="D24" s="106"/>
      <c r="E24" s="104" t="s">
        <v>165</v>
      </c>
      <c r="F24" s="104"/>
      <c r="G24" s="104"/>
      <c r="H24" s="105" t="s">
        <v>166</v>
      </c>
      <c r="I24" s="105"/>
      <c r="J24" s="79" t="s">
        <v>127</v>
      </c>
      <c r="K24" s="79" t="s">
        <v>167</v>
      </c>
      <c r="L24" s="105" t="s">
        <v>168</v>
      </c>
      <c r="M24" s="105"/>
      <c r="N24" s="105"/>
      <c r="O24" s="105"/>
      <c r="P24" s="105"/>
    </row>
    <row r="25" spans="1:16" ht="30" customHeight="1">
      <c r="A25" s="78"/>
      <c r="B25" s="78"/>
      <c r="C25" s="106" t="s">
        <v>169</v>
      </c>
      <c r="D25" s="106"/>
      <c r="E25" s="104" t="s">
        <v>170</v>
      </c>
      <c r="F25" s="104"/>
      <c r="G25" s="104"/>
      <c r="H25" s="105" t="s">
        <v>171</v>
      </c>
      <c r="I25" s="105"/>
      <c r="J25" s="79" t="s">
        <v>127</v>
      </c>
      <c r="K25" s="79" t="s">
        <v>172</v>
      </c>
      <c r="L25" s="105" t="s">
        <v>173</v>
      </c>
      <c r="M25" s="105"/>
      <c r="N25" s="105"/>
      <c r="O25" s="105"/>
      <c r="P25" s="105"/>
    </row>
    <row r="26" spans="1:16" ht="30" customHeight="1">
      <c r="A26" s="102" t="s">
        <v>123</v>
      </c>
      <c r="B26" s="102"/>
      <c r="C26" s="102"/>
      <c r="D26" s="102"/>
      <c r="E26" s="102"/>
      <c r="F26" s="102"/>
      <c r="G26" s="80" t="s">
        <v>174</v>
      </c>
      <c r="H26" s="99" t="s">
        <v>175</v>
      </c>
      <c r="I26" s="99"/>
      <c r="J26" s="81" t="s">
        <v>127</v>
      </c>
      <c r="K26" s="81" t="s">
        <v>176</v>
      </c>
      <c r="L26" s="99" t="s">
        <v>177</v>
      </c>
      <c r="M26" s="99"/>
      <c r="N26" s="99"/>
      <c r="O26" s="99"/>
      <c r="P26" s="99"/>
    </row>
    <row r="27" spans="1:16" ht="30" customHeight="1">
      <c r="A27" s="103"/>
      <c r="B27" s="103"/>
      <c r="C27" s="103"/>
      <c r="D27" s="103"/>
      <c r="E27" s="104" t="s">
        <v>130</v>
      </c>
      <c r="F27" s="104"/>
      <c r="G27" s="104"/>
      <c r="H27" s="105" t="s">
        <v>178</v>
      </c>
      <c r="I27" s="105"/>
      <c r="J27" s="79" t="s">
        <v>127</v>
      </c>
      <c r="K27" s="79" t="s">
        <v>127</v>
      </c>
      <c r="L27" s="105" t="s">
        <v>178</v>
      </c>
      <c r="M27" s="105"/>
      <c r="N27" s="105"/>
      <c r="O27" s="105"/>
      <c r="P27" s="105"/>
    </row>
    <row r="28" spans="1:16" ht="30" customHeight="1">
      <c r="A28" s="98" t="s">
        <v>179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ht="30" customHeight="1">
      <c r="A29" s="77" t="s">
        <v>180</v>
      </c>
      <c r="B29" s="78"/>
      <c r="C29" s="103"/>
      <c r="D29" s="103"/>
      <c r="E29" s="104" t="s">
        <v>181</v>
      </c>
      <c r="F29" s="104"/>
      <c r="G29" s="104"/>
      <c r="H29" s="105" t="s">
        <v>182</v>
      </c>
      <c r="I29" s="105"/>
      <c r="J29" s="79" t="s">
        <v>183</v>
      </c>
      <c r="K29" s="79" t="s">
        <v>127</v>
      </c>
      <c r="L29" s="105" t="s">
        <v>184</v>
      </c>
      <c r="M29" s="105"/>
      <c r="N29" s="105"/>
      <c r="O29" s="105"/>
      <c r="P29" s="105"/>
    </row>
    <row r="30" spans="1:16" ht="30" customHeight="1">
      <c r="A30" s="76"/>
      <c r="B30" s="78"/>
      <c r="C30" s="103"/>
      <c r="D30" s="103"/>
      <c r="E30" s="104" t="s">
        <v>130</v>
      </c>
      <c r="F30" s="104"/>
      <c r="G30" s="104"/>
      <c r="H30" s="105" t="s">
        <v>127</v>
      </c>
      <c r="I30" s="105"/>
      <c r="J30" s="79" t="s">
        <v>127</v>
      </c>
      <c r="K30" s="79" t="s">
        <v>127</v>
      </c>
      <c r="L30" s="105" t="s">
        <v>127</v>
      </c>
      <c r="M30" s="105"/>
      <c r="N30" s="105"/>
      <c r="O30" s="105"/>
      <c r="P30" s="105"/>
    </row>
    <row r="31" spans="1:16" ht="30" customHeight="1">
      <c r="A31" s="78"/>
      <c r="B31" s="77" t="s">
        <v>185</v>
      </c>
      <c r="C31" s="103"/>
      <c r="D31" s="103"/>
      <c r="E31" s="104" t="s">
        <v>186</v>
      </c>
      <c r="F31" s="104"/>
      <c r="G31" s="104"/>
      <c r="H31" s="105" t="s">
        <v>187</v>
      </c>
      <c r="I31" s="105"/>
      <c r="J31" s="79" t="s">
        <v>183</v>
      </c>
      <c r="K31" s="79" t="s">
        <v>127</v>
      </c>
      <c r="L31" s="105" t="s">
        <v>188</v>
      </c>
      <c r="M31" s="105"/>
      <c r="N31" s="105"/>
      <c r="O31" s="105"/>
      <c r="P31" s="105"/>
    </row>
    <row r="32" spans="1:16" ht="30" customHeight="1">
      <c r="A32" s="78"/>
      <c r="B32" s="76"/>
      <c r="C32" s="103"/>
      <c r="D32" s="103"/>
      <c r="E32" s="104" t="s">
        <v>130</v>
      </c>
      <c r="F32" s="104"/>
      <c r="G32" s="104"/>
      <c r="H32" s="105" t="s">
        <v>127</v>
      </c>
      <c r="I32" s="105"/>
      <c r="J32" s="79" t="s">
        <v>127</v>
      </c>
      <c r="K32" s="79" t="s">
        <v>127</v>
      </c>
      <c r="L32" s="105" t="s">
        <v>127</v>
      </c>
      <c r="M32" s="105"/>
      <c r="N32" s="105"/>
      <c r="O32" s="105"/>
      <c r="P32" s="105"/>
    </row>
    <row r="33" spans="1:16" ht="30" customHeight="1">
      <c r="A33" s="78"/>
      <c r="B33" s="78"/>
      <c r="C33" s="106" t="s">
        <v>189</v>
      </c>
      <c r="D33" s="106"/>
      <c r="E33" s="104" t="s">
        <v>190</v>
      </c>
      <c r="F33" s="104"/>
      <c r="G33" s="104"/>
      <c r="H33" s="105" t="s">
        <v>187</v>
      </c>
      <c r="I33" s="105"/>
      <c r="J33" s="79" t="s">
        <v>183</v>
      </c>
      <c r="K33" s="79" t="s">
        <v>127</v>
      </c>
      <c r="L33" s="105" t="s">
        <v>188</v>
      </c>
      <c r="M33" s="105"/>
      <c r="N33" s="105"/>
      <c r="O33" s="105"/>
      <c r="P33" s="105"/>
    </row>
    <row r="34" spans="1:16" ht="30" customHeight="1">
      <c r="A34" s="102" t="s">
        <v>179</v>
      </c>
      <c r="B34" s="102"/>
      <c r="C34" s="102"/>
      <c r="D34" s="102"/>
      <c r="E34" s="102"/>
      <c r="F34" s="102"/>
      <c r="G34" s="80" t="s">
        <v>174</v>
      </c>
      <c r="H34" s="99" t="s">
        <v>191</v>
      </c>
      <c r="I34" s="99"/>
      <c r="J34" s="81" t="s">
        <v>183</v>
      </c>
      <c r="K34" s="81" t="s">
        <v>127</v>
      </c>
      <c r="L34" s="99" t="s">
        <v>192</v>
      </c>
      <c r="M34" s="99"/>
      <c r="N34" s="99"/>
      <c r="O34" s="99"/>
      <c r="P34" s="99"/>
    </row>
    <row r="35" spans="1:16" ht="30" customHeight="1">
      <c r="A35" s="103"/>
      <c r="B35" s="103"/>
      <c r="C35" s="103"/>
      <c r="D35" s="103"/>
      <c r="E35" s="104" t="s">
        <v>130</v>
      </c>
      <c r="F35" s="104"/>
      <c r="G35" s="104"/>
      <c r="H35" s="105" t="s">
        <v>193</v>
      </c>
      <c r="I35" s="105"/>
      <c r="J35" s="79" t="s">
        <v>127</v>
      </c>
      <c r="K35" s="79" t="s">
        <v>127</v>
      </c>
      <c r="L35" s="105" t="s">
        <v>193</v>
      </c>
      <c r="M35" s="105"/>
      <c r="N35" s="105"/>
      <c r="O35" s="105"/>
      <c r="P35" s="105"/>
    </row>
    <row r="36" spans="1:16" ht="30" customHeight="1">
      <c r="A36" s="98" t="s">
        <v>194</v>
      </c>
      <c r="B36" s="98"/>
      <c r="C36" s="98"/>
      <c r="D36" s="98"/>
      <c r="E36" s="98"/>
      <c r="F36" s="98"/>
      <c r="G36" s="98"/>
      <c r="H36" s="99" t="s">
        <v>195</v>
      </c>
      <c r="I36" s="99"/>
      <c r="J36" s="81" t="s">
        <v>183</v>
      </c>
      <c r="K36" s="81" t="s">
        <v>176</v>
      </c>
      <c r="L36" s="99" t="s">
        <v>196</v>
      </c>
      <c r="M36" s="99"/>
      <c r="N36" s="99"/>
      <c r="O36" s="99"/>
      <c r="P36" s="99"/>
    </row>
    <row r="37" spans="1:16" ht="30" customHeight="1">
      <c r="A37" s="98"/>
      <c r="B37" s="98"/>
      <c r="C37" s="98"/>
      <c r="D37" s="98"/>
      <c r="E37" s="100" t="s">
        <v>130</v>
      </c>
      <c r="F37" s="100"/>
      <c r="G37" s="100"/>
      <c r="H37" s="101" t="s">
        <v>197</v>
      </c>
      <c r="I37" s="101"/>
      <c r="J37" s="82" t="s">
        <v>127</v>
      </c>
      <c r="K37" s="82" t="s">
        <v>127</v>
      </c>
      <c r="L37" s="101" t="s">
        <v>197</v>
      </c>
      <c r="M37" s="101"/>
      <c r="N37" s="101"/>
      <c r="O37" s="101"/>
      <c r="P37" s="101"/>
    </row>
    <row r="38" spans="1:16" ht="12.75">
      <c r="A38" s="96" t="s">
        <v>198</v>
      </c>
      <c r="B38" s="96"/>
      <c r="C38" s="96"/>
      <c r="D38" s="96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</sheetData>
  <sheetProtection/>
  <mergeCells count="132">
    <mergeCell ref="A1:P1"/>
    <mergeCell ref="A2:M2"/>
    <mergeCell ref="O2:P2"/>
    <mergeCell ref="C4:D4"/>
    <mergeCell ref="E4:G4"/>
    <mergeCell ref="H4:I4"/>
    <mergeCell ref="L4:P4"/>
    <mergeCell ref="C5:D5"/>
    <mergeCell ref="E5:G5"/>
    <mergeCell ref="H5:I5"/>
    <mergeCell ref="L5:P5"/>
    <mergeCell ref="A6:P6"/>
    <mergeCell ref="C7:D7"/>
    <mergeCell ref="E7:G7"/>
    <mergeCell ref="H7:I7"/>
    <mergeCell ref="L7:P7"/>
    <mergeCell ref="C8:D8"/>
    <mergeCell ref="E8:G8"/>
    <mergeCell ref="H8:I8"/>
    <mergeCell ref="L8:P8"/>
    <mergeCell ref="C9:D9"/>
    <mergeCell ref="E9:G9"/>
    <mergeCell ref="H9:I9"/>
    <mergeCell ref="L9:P9"/>
    <mergeCell ref="C10:D10"/>
    <mergeCell ref="E10:G10"/>
    <mergeCell ref="H10:I10"/>
    <mergeCell ref="L10:P10"/>
    <mergeCell ref="C11:D11"/>
    <mergeCell ref="E11:G11"/>
    <mergeCell ref="H11:I11"/>
    <mergeCell ref="L11:P11"/>
    <mergeCell ref="C12:D12"/>
    <mergeCell ref="E12:G12"/>
    <mergeCell ref="H12:I12"/>
    <mergeCell ref="L12:P12"/>
    <mergeCell ref="C13:D13"/>
    <mergeCell ref="E13:G13"/>
    <mergeCell ref="H13:I13"/>
    <mergeCell ref="L13:P13"/>
    <mergeCell ref="C14:D14"/>
    <mergeCell ref="E14:G14"/>
    <mergeCell ref="H14:I14"/>
    <mergeCell ref="L14:P14"/>
    <mergeCell ref="C15:D15"/>
    <mergeCell ref="E15:G15"/>
    <mergeCell ref="H15:I15"/>
    <mergeCell ref="L15:P15"/>
    <mergeCell ref="C16:D16"/>
    <mergeCell ref="E16:G16"/>
    <mergeCell ref="H16:I16"/>
    <mergeCell ref="L16:P16"/>
    <mergeCell ref="C17:D17"/>
    <mergeCell ref="E17:G17"/>
    <mergeCell ref="H17:I17"/>
    <mergeCell ref="L17:P17"/>
    <mergeCell ref="C18:D18"/>
    <mergeCell ref="E18:G18"/>
    <mergeCell ref="H18:I18"/>
    <mergeCell ref="L18:P18"/>
    <mergeCell ref="C19:D19"/>
    <mergeCell ref="E19:G19"/>
    <mergeCell ref="H19:I19"/>
    <mergeCell ref="L19:P19"/>
    <mergeCell ref="C20:D20"/>
    <mergeCell ref="E20:G20"/>
    <mergeCell ref="H20:I20"/>
    <mergeCell ref="L20:P20"/>
    <mergeCell ref="C21:D21"/>
    <mergeCell ref="E21:G21"/>
    <mergeCell ref="H21:I21"/>
    <mergeCell ref="L21:P21"/>
    <mergeCell ref="C22:D22"/>
    <mergeCell ref="E22:G22"/>
    <mergeCell ref="H22:I22"/>
    <mergeCell ref="L22:P22"/>
    <mergeCell ref="C23:D23"/>
    <mergeCell ref="E23:G23"/>
    <mergeCell ref="H23:I23"/>
    <mergeCell ref="L23:P23"/>
    <mergeCell ref="H27:I27"/>
    <mergeCell ref="L27:P27"/>
    <mergeCell ref="C24:D24"/>
    <mergeCell ref="E24:G24"/>
    <mergeCell ref="H24:I24"/>
    <mergeCell ref="L24:P24"/>
    <mergeCell ref="C25:D25"/>
    <mergeCell ref="E25:G25"/>
    <mergeCell ref="H25:I25"/>
    <mergeCell ref="L25:P25"/>
    <mergeCell ref="A28:P28"/>
    <mergeCell ref="C29:D29"/>
    <mergeCell ref="E29:G29"/>
    <mergeCell ref="H29:I29"/>
    <mergeCell ref="L29:P29"/>
    <mergeCell ref="A26:F26"/>
    <mergeCell ref="H26:I26"/>
    <mergeCell ref="L26:P26"/>
    <mergeCell ref="A27:D27"/>
    <mergeCell ref="E27:G27"/>
    <mergeCell ref="C30:D30"/>
    <mergeCell ref="E30:G30"/>
    <mergeCell ref="H30:I30"/>
    <mergeCell ref="L30:P30"/>
    <mergeCell ref="C31:D31"/>
    <mergeCell ref="E31:G31"/>
    <mergeCell ref="H31:I31"/>
    <mergeCell ref="L31:P31"/>
    <mergeCell ref="C32:D32"/>
    <mergeCell ref="E32:G32"/>
    <mergeCell ref="H32:I32"/>
    <mergeCell ref="L32:P32"/>
    <mergeCell ref="C33:D33"/>
    <mergeCell ref="E33:G33"/>
    <mergeCell ref="H33:I33"/>
    <mergeCell ref="L33:P33"/>
    <mergeCell ref="A34:F34"/>
    <mergeCell ref="H34:I34"/>
    <mergeCell ref="L34:P34"/>
    <mergeCell ref="A35:D35"/>
    <mergeCell ref="E35:G35"/>
    <mergeCell ref="H35:I35"/>
    <mergeCell ref="L35:P35"/>
    <mergeCell ref="A38:E38"/>
    <mergeCell ref="F38:P38"/>
    <mergeCell ref="A36:G36"/>
    <mergeCell ref="H36:I36"/>
    <mergeCell ref="L36:P36"/>
    <mergeCell ref="A37:D37"/>
    <mergeCell ref="E37:G37"/>
    <mergeCell ref="H37:I37"/>
    <mergeCell ref="L37:P37"/>
  </mergeCells>
  <printOptions horizontalCentered="1"/>
  <pageMargins left="0.7480314960629921" right="0.7480314960629921" top="1.0236220472440944" bottom="0.984251968503937" header="0.5118110236220472" footer="0.5118110236220472"/>
  <pageSetup horizontalDpi="600" verticalDpi="600" orientation="landscape" paperSize="9" scale="90" r:id="rId1"/>
  <headerFooter>
    <oddHeader>&amp;RZałącznik nr &amp;A
do uchwały Rady Powiatu w Opatowie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workbookViewId="0" topLeftCell="A19">
      <selection activeCell="G20" sqref="G20"/>
    </sheetView>
  </sheetViews>
  <sheetFormatPr defaultColWidth="9.33203125" defaultRowHeight="12.75"/>
  <cols>
    <col min="1" max="1" width="9.33203125" style="28" customWidth="1"/>
    <col min="2" max="2" width="10.83203125" style="28" customWidth="1"/>
    <col min="3" max="3" width="28.66015625" style="28" customWidth="1"/>
    <col min="4" max="7" width="10.83203125" style="28" customWidth="1"/>
    <col min="8" max="8" width="11" style="28" customWidth="1"/>
    <col min="9" max="9" width="12.83203125" style="28" customWidth="1"/>
    <col min="10" max="10" width="11.83203125" style="0" customWidth="1"/>
    <col min="11" max="12" width="12" style="0" customWidth="1"/>
  </cols>
  <sheetData>
    <row r="1" spans="1:18" ht="12.75" customHeight="1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5" spans="1:18" ht="12.75">
      <c r="A5" s="114" t="s">
        <v>1</v>
      </c>
      <c r="B5" s="114" t="s">
        <v>2</v>
      </c>
      <c r="C5" s="114" t="s">
        <v>110</v>
      </c>
      <c r="D5" s="114"/>
      <c r="E5" s="114" t="s">
        <v>199</v>
      </c>
      <c r="F5" s="114" t="s">
        <v>200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12.75">
      <c r="A6" s="114"/>
      <c r="B6" s="114"/>
      <c r="C6" s="114"/>
      <c r="D6" s="114"/>
      <c r="E6" s="114"/>
      <c r="F6" s="114" t="s">
        <v>201</v>
      </c>
      <c r="G6" s="114" t="s">
        <v>4</v>
      </c>
      <c r="H6" s="114"/>
      <c r="I6" s="114"/>
      <c r="J6" s="114"/>
      <c r="K6" s="114"/>
      <c r="L6" s="114"/>
      <c r="M6" s="114"/>
      <c r="N6" s="114"/>
      <c r="O6" s="114" t="s">
        <v>202</v>
      </c>
      <c r="P6" s="114" t="s">
        <v>4</v>
      </c>
      <c r="Q6" s="114"/>
      <c r="R6" s="114"/>
    </row>
    <row r="7" spans="1:18" ht="12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 t="s">
        <v>5</v>
      </c>
      <c r="Q7" s="114" t="s">
        <v>6</v>
      </c>
      <c r="R7" s="114" t="s">
        <v>203</v>
      </c>
    </row>
    <row r="8" spans="1:18" ht="12.75">
      <c r="A8" s="114"/>
      <c r="B8" s="114"/>
      <c r="C8" s="114"/>
      <c r="D8" s="114"/>
      <c r="E8" s="114"/>
      <c r="F8" s="114"/>
      <c r="G8" s="114" t="s">
        <v>204</v>
      </c>
      <c r="H8" s="114" t="s">
        <v>4</v>
      </c>
      <c r="I8" s="114"/>
      <c r="J8" s="114" t="s">
        <v>205</v>
      </c>
      <c r="K8" s="114" t="s">
        <v>206</v>
      </c>
      <c r="L8" s="114" t="s">
        <v>7</v>
      </c>
      <c r="M8" s="114" t="s">
        <v>207</v>
      </c>
      <c r="N8" s="114" t="s">
        <v>208</v>
      </c>
      <c r="O8" s="114"/>
      <c r="P8" s="114"/>
      <c r="Q8" s="114"/>
      <c r="R8" s="114"/>
    </row>
    <row r="9" spans="1:18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 t="s">
        <v>209</v>
      </c>
      <c r="R9" s="114"/>
    </row>
    <row r="10" spans="1:18" ht="24.75">
      <c r="A10" s="114"/>
      <c r="B10" s="114"/>
      <c r="C10" s="114"/>
      <c r="D10" s="114"/>
      <c r="E10" s="114"/>
      <c r="F10" s="114"/>
      <c r="G10" s="114"/>
      <c r="H10" s="88" t="s">
        <v>8</v>
      </c>
      <c r="I10" s="88" t="s">
        <v>210</v>
      </c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ht="12.75">
      <c r="A11" s="83">
        <v>1</v>
      </c>
      <c r="B11" s="83">
        <v>2</v>
      </c>
      <c r="C11" s="116">
        <v>4</v>
      </c>
      <c r="D11" s="116"/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  <c r="M11" s="83">
        <v>13</v>
      </c>
      <c r="N11" s="83">
        <v>14</v>
      </c>
      <c r="O11" s="83">
        <v>15</v>
      </c>
      <c r="P11" s="83">
        <v>16</v>
      </c>
      <c r="Q11" s="83">
        <v>17</v>
      </c>
      <c r="R11" s="83">
        <v>18</v>
      </c>
    </row>
    <row r="12" spans="1:18" ht="12.75">
      <c r="A12" s="120" t="s">
        <v>124</v>
      </c>
      <c r="B12" s="120"/>
      <c r="C12" s="115" t="s">
        <v>125</v>
      </c>
      <c r="D12" s="89" t="s">
        <v>211</v>
      </c>
      <c r="E12" s="85">
        <v>377514</v>
      </c>
      <c r="F12" s="85">
        <v>377514</v>
      </c>
      <c r="G12" s="85">
        <v>163700</v>
      </c>
      <c r="H12" s="85">
        <v>0</v>
      </c>
      <c r="I12" s="85">
        <v>163700</v>
      </c>
      <c r="J12" s="85">
        <v>0</v>
      </c>
      <c r="K12" s="85">
        <v>213814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</row>
    <row r="13" spans="1:18" ht="12.75">
      <c r="A13" s="120"/>
      <c r="B13" s="120"/>
      <c r="C13" s="115"/>
      <c r="D13" s="89" t="s">
        <v>212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</row>
    <row r="14" spans="1:18" ht="12.75">
      <c r="A14" s="120"/>
      <c r="B14" s="120"/>
      <c r="C14" s="115"/>
      <c r="D14" s="89" t="s">
        <v>213</v>
      </c>
      <c r="E14" s="85">
        <v>3754</v>
      </c>
      <c r="F14" s="85">
        <v>3754</v>
      </c>
      <c r="G14" s="85">
        <v>0</v>
      </c>
      <c r="H14" s="85">
        <v>0</v>
      </c>
      <c r="I14" s="85">
        <v>0</v>
      </c>
      <c r="J14" s="85">
        <v>0</v>
      </c>
      <c r="K14" s="85">
        <v>3754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</row>
    <row r="15" spans="1:18" ht="13.5" thickBot="1">
      <c r="A15" s="120"/>
      <c r="B15" s="120"/>
      <c r="C15" s="115"/>
      <c r="D15" s="89" t="s">
        <v>214</v>
      </c>
      <c r="E15" s="85">
        <v>381268</v>
      </c>
      <c r="F15" s="85">
        <v>381268</v>
      </c>
      <c r="G15" s="85">
        <v>163700</v>
      </c>
      <c r="H15" s="85">
        <v>0</v>
      </c>
      <c r="I15" s="85">
        <v>163700</v>
      </c>
      <c r="J15" s="85">
        <v>0</v>
      </c>
      <c r="K15" s="85">
        <v>217568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</row>
    <row r="16" spans="1:18" ht="13.5" thickBot="1">
      <c r="A16" s="119"/>
      <c r="B16" s="119" t="s">
        <v>131</v>
      </c>
      <c r="C16" s="113" t="s">
        <v>132</v>
      </c>
      <c r="D16" s="90" t="s">
        <v>211</v>
      </c>
      <c r="E16" s="86">
        <v>218814</v>
      </c>
      <c r="F16" s="86">
        <v>218814</v>
      </c>
      <c r="G16" s="86">
        <v>5000</v>
      </c>
      <c r="H16" s="86">
        <v>0</v>
      </c>
      <c r="I16" s="86">
        <v>5000</v>
      </c>
      <c r="J16" s="86">
        <v>0</v>
      </c>
      <c r="K16" s="86">
        <v>213814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</row>
    <row r="17" spans="1:18" ht="13.5" thickBot="1">
      <c r="A17" s="119"/>
      <c r="B17" s="119"/>
      <c r="C17" s="113"/>
      <c r="D17" s="89" t="s">
        <v>212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</row>
    <row r="18" spans="1:18" ht="13.5" thickBot="1">
      <c r="A18" s="119"/>
      <c r="B18" s="119"/>
      <c r="C18" s="113"/>
      <c r="D18" s="89" t="s">
        <v>213</v>
      </c>
      <c r="E18" s="85">
        <v>3754</v>
      </c>
      <c r="F18" s="85">
        <v>3754</v>
      </c>
      <c r="G18" s="85">
        <v>0</v>
      </c>
      <c r="H18" s="85">
        <v>0</v>
      </c>
      <c r="I18" s="85">
        <v>0</v>
      </c>
      <c r="J18" s="85">
        <v>0</v>
      </c>
      <c r="K18" s="85">
        <v>3754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</row>
    <row r="19" spans="1:18" ht="12.75">
      <c r="A19" s="119"/>
      <c r="B19" s="119"/>
      <c r="C19" s="113"/>
      <c r="D19" s="89" t="s">
        <v>214</v>
      </c>
      <c r="E19" s="85">
        <v>222568</v>
      </c>
      <c r="F19" s="85">
        <v>222568</v>
      </c>
      <c r="G19" s="85">
        <v>5000</v>
      </c>
      <c r="H19" s="85">
        <v>0</v>
      </c>
      <c r="I19" s="85">
        <v>5000</v>
      </c>
      <c r="J19" s="85">
        <v>0</v>
      </c>
      <c r="K19" s="85">
        <v>217568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</row>
    <row r="20" spans="1:18" ht="12.75">
      <c r="A20" s="114">
        <v>600</v>
      </c>
      <c r="B20" s="114"/>
      <c r="C20" s="115" t="s">
        <v>181</v>
      </c>
      <c r="D20" s="89" t="s">
        <v>211</v>
      </c>
      <c r="E20" s="85">
        <v>6808297</v>
      </c>
      <c r="F20" s="85">
        <v>3620913</v>
      </c>
      <c r="G20" s="85">
        <v>3610913</v>
      </c>
      <c r="H20" s="85">
        <v>942840</v>
      </c>
      <c r="I20" s="85">
        <v>2668073</v>
      </c>
      <c r="J20" s="85">
        <v>0</v>
      </c>
      <c r="K20" s="85">
        <v>10000</v>
      </c>
      <c r="L20" s="85">
        <v>0</v>
      </c>
      <c r="M20" s="85">
        <v>0</v>
      </c>
      <c r="N20" s="85">
        <v>0</v>
      </c>
      <c r="O20" s="85">
        <v>3187384</v>
      </c>
      <c r="P20" s="85">
        <v>3187384</v>
      </c>
      <c r="Q20" s="85">
        <v>0</v>
      </c>
      <c r="R20" s="85">
        <v>0</v>
      </c>
    </row>
    <row r="21" spans="1:18" ht="12.75">
      <c r="A21" s="114"/>
      <c r="B21" s="114"/>
      <c r="C21" s="115"/>
      <c r="D21" s="89" t="s">
        <v>212</v>
      </c>
      <c r="E21" s="85">
        <v>-6911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-6911</v>
      </c>
      <c r="P21" s="85">
        <v>-6911</v>
      </c>
      <c r="Q21" s="85">
        <v>0</v>
      </c>
      <c r="R21" s="85">
        <v>0</v>
      </c>
    </row>
    <row r="22" spans="1:18" ht="12.75">
      <c r="A22" s="114"/>
      <c r="B22" s="114"/>
      <c r="C22" s="115"/>
      <c r="D22" s="89" t="s">
        <v>213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</row>
    <row r="23" spans="1:18" ht="13.5" thickBot="1">
      <c r="A23" s="114"/>
      <c r="B23" s="114"/>
      <c r="C23" s="115"/>
      <c r="D23" s="89" t="s">
        <v>214</v>
      </c>
      <c r="E23" s="85">
        <v>6801386</v>
      </c>
      <c r="F23" s="85">
        <v>3620913</v>
      </c>
      <c r="G23" s="85">
        <v>3610913</v>
      </c>
      <c r="H23" s="85">
        <v>942840</v>
      </c>
      <c r="I23" s="85">
        <v>2668073</v>
      </c>
      <c r="J23" s="85">
        <v>0</v>
      </c>
      <c r="K23" s="85">
        <v>10000</v>
      </c>
      <c r="L23" s="85">
        <v>0</v>
      </c>
      <c r="M23" s="85">
        <v>0</v>
      </c>
      <c r="N23" s="85">
        <v>0</v>
      </c>
      <c r="O23" s="85">
        <v>3180473</v>
      </c>
      <c r="P23" s="85">
        <v>3180473</v>
      </c>
      <c r="Q23" s="85">
        <v>0</v>
      </c>
      <c r="R23" s="85">
        <v>0</v>
      </c>
    </row>
    <row r="24" spans="1:18" ht="13.5" thickBot="1">
      <c r="A24" s="112"/>
      <c r="B24" s="112">
        <v>60078</v>
      </c>
      <c r="C24" s="113" t="s">
        <v>186</v>
      </c>
      <c r="D24" s="90" t="s">
        <v>211</v>
      </c>
      <c r="E24" s="86">
        <v>2505979</v>
      </c>
      <c r="F24" s="86">
        <v>809158</v>
      </c>
      <c r="G24" s="86">
        <v>809158</v>
      </c>
      <c r="H24" s="86">
        <v>0</v>
      </c>
      <c r="I24" s="86">
        <v>809158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1696821</v>
      </c>
      <c r="P24" s="86">
        <v>1696821</v>
      </c>
      <c r="Q24" s="86">
        <v>0</v>
      </c>
      <c r="R24" s="86">
        <v>0</v>
      </c>
    </row>
    <row r="25" spans="1:18" ht="13.5" thickBot="1">
      <c r="A25" s="112"/>
      <c r="B25" s="112"/>
      <c r="C25" s="113"/>
      <c r="D25" s="89" t="s">
        <v>212</v>
      </c>
      <c r="E25" s="85">
        <v>-6911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-6911</v>
      </c>
      <c r="P25" s="85">
        <v>-6911</v>
      </c>
      <c r="Q25" s="85">
        <v>0</v>
      </c>
      <c r="R25" s="85">
        <v>0</v>
      </c>
    </row>
    <row r="26" spans="1:18" ht="13.5" thickBot="1">
      <c r="A26" s="112"/>
      <c r="B26" s="112"/>
      <c r="C26" s="113"/>
      <c r="D26" s="89" t="s">
        <v>213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</row>
    <row r="27" spans="1:18" ht="12.75">
      <c r="A27" s="112"/>
      <c r="B27" s="112"/>
      <c r="C27" s="113"/>
      <c r="D27" s="89" t="s">
        <v>214</v>
      </c>
      <c r="E27" s="85">
        <v>2499068</v>
      </c>
      <c r="F27" s="85">
        <v>809158</v>
      </c>
      <c r="G27" s="85">
        <v>809158</v>
      </c>
      <c r="H27" s="85">
        <v>0</v>
      </c>
      <c r="I27" s="85">
        <v>809158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1689910</v>
      </c>
      <c r="P27" s="85">
        <v>1689910</v>
      </c>
      <c r="Q27" s="85">
        <v>0</v>
      </c>
      <c r="R27" s="85">
        <v>0</v>
      </c>
    </row>
    <row r="28" spans="1:18" ht="12.75">
      <c r="A28" s="114">
        <v>750</v>
      </c>
      <c r="B28" s="114"/>
      <c r="C28" s="115" t="s">
        <v>215</v>
      </c>
      <c r="D28" s="89" t="s">
        <v>211</v>
      </c>
      <c r="E28" s="85">
        <v>6690855</v>
      </c>
      <c r="F28" s="85">
        <v>6670855</v>
      </c>
      <c r="G28" s="85">
        <v>6392608</v>
      </c>
      <c r="H28" s="85">
        <v>4470471</v>
      </c>
      <c r="I28" s="85">
        <v>1922137</v>
      </c>
      <c r="J28" s="85">
        <v>0</v>
      </c>
      <c r="K28" s="85">
        <v>278247</v>
      </c>
      <c r="L28" s="85">
        <v>0</v>
      </c>
      <c r="M28" s="85">
        <v>0</v>
      </c>
      <c r="N28" s="85">
        <v>0</v>
      </c>
      <c r="O28" s="85">
        <v>20000</v>
      </c>
      <c r="P28" s="85">
        <v>20000</v>
      </c>
      <c r="Q28" s="85">
        <v>0</v>
      </c>
      <c r="R28" s="85">
        <v>0</v>
      </c>
    </row>
    <row r="29" spans="1:18" ht="12.75">
      <c r="A29" s="114"/>
      <c r="B29" s="114"/>
      <c r="C29" s="115"/>
      <c r="D29" s="89" t="s">
        <v>212</v>
      </c>
      <c r="E29" s="85">
        <v>-4000</v>
      </c>
      <c r="F29" s="85">
        <v>-4000</v>
      </c>
      <c r="G29" s="85">
        <v>-4000</v>
      </c>
      <c r="H29" s="85">
        <v>0</v>
      </c>
      <c r="I29" s="85">
        <v>-4000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</row>
    <row r="30" spans="1:18" ht="12.75">
      <c r="A30" s="114"/>
      <c r="B30" s="114"/>
      <c r="C30" s="115"/>
      <c r="D30" s="89" t="s">
        <v>213</v>
      </c>
      <c r="E30" s="85">
        <v>4000</v>
      </c>
      <c r="F30" s="85">
        <v>4000</v>
      </c>
      <c r="G30" s="85">
        <v>4000</v>
      </c>
      <c r="H30" s="85">
        <v>0</v>
      </c>
      <c r="I30" s="85">
        <v>4000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</row>
    <row r="31" spans="1:18" ht="13.5" thickBot="1">
      <c r="A31" s="114"/>
      <c r="B31" s="114"/>
      <c r="C31" s="115"/>
      <c r="D31" s="89" t="s">
        <v>214</v>
      </c>
      <c r="E31" s="85">
        <v>6690855</v>
      </c>
      <c r="F31" s="85">
        <v>6670855</v>
      </c>
      <c r="G31" s="85">
        <v>6392608</v>
      </c>
      <c r="H31" s="85">
        <v>4470471</v>
      </c>
      <c r="I31" s="85">
        <v>1922137</v>
      </c>
      <c r="J31" s="85">
        <v>0</v>
      </c>
      <c r="K31" s="85">
        <v>278247</v>
      </c>
      <c r="L31" s="85">
        <v>0</v>
      </c>
      <c r="M31" s="85">
        <v>0</v>
      </c>
      <c r="N31" s="85">
        <v>0</v>
      </c>
      <c r="O31" s="85">
        <v>20000</v>
      </c>
      <c r="P31" s="85">
        <v>20000</v>
      </c>
      <c r="Q31" s="85">
        <v>0</v>
      </c>
      <c r="R31" s="85">
        <v>0</v>
      </c>
    </row>
    <row r="32" spans="1:18" ht="13.5" thickBot="1">
      <c r="A32" s="112"/>
      <c r="B32" s="112">
        <v>75020</v>
      </c>
      <c r="C32" s="113" t="s">
        <v>216</v>
      </c>
      <c r="D32" s="90" t="s">
        <v>211</v>
      </c>
      <c r="E32" s="86">
        <v>6001000</v>
      </c>
      <c r="F32" s="86">
        <v>5981000</v>
      </c>
      <c r="G32" s="86">
        <v>5977000</v>
      </c>
      <c r="H32" s="86">
        <v>4279000</v>
      </c>
      <c r="I32" s="86">
        <v>1698000</v>
      </c>
      <c r="J32" s="86">
        <v>0</v>
      </c>
      <c r="K32" s="86">
        <v>4000</v>
      </c>
      <c r="L32" s="86">
        <v>0</v>
      </c>
      <c r="M32" s="86">
        <v>0</v>
      </c>
      <c r="N32" s="86">
        <v>0</v>
      </c>
      <c r="O32" s="86">
        <v>20000</v>
      </c>
      <c r="P32" s="86">
        <v>20000</v>
      </c>
      <c r="Q32" s="86">
        <v>0</v>
      </c>
      <c r="R32" s="86">
        <v>0</v>
      </c>
    </row>
    <row r="33" spans="1:18" ht="13.5" thickBot="1">
      <c r="A33" s="112"/>
      <c r="B33" s="112"/>
      <c r="C33" s="113"/>
      <c r="D33" s="89" t="s">
        <v>212</v>
      </c>
      <c r="E33" s="85">
        <v>-4000</v>
      </c>
      <c r="F33" s="85">
        <v>-4000</v>
      </c>
      <c r="G33" s="85">
        <v>-4000</v>
      </c>
      <c r="H33" s="85">
        <v>0</v>
      </c>
      <c r="I33" s="85">
        <v>-4000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</row>
    <row r="34" spans="1:18" ht="13.5" thickBot="1">
      <c r="A34" s="112"/>
      <c r="B34" s="112"/>
      <c r="C34" s="113"/>
      <c r="D34" s="89" t="s">
        <v>213</v>
      </c>
      <c r="E34" s="85">
        <v>4000</v>
      </c>
      <c r="F34" s="85">
        <v>4000</v>
      </c>
      <c r="G34" s="85">
        <v>4000</v>
      </c>
      <c r="H34" s="85">
        <v>0</v>
      </c>
      <c r="I34" s="85">
        <v>4000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</row>
    <row r="35" spans="1:18" ht="12.75">
      <c r="A35" s="112"/>
      <c r="B35" s="112"/>
      <c r="C35" s="113"/>
      <c r="D35" s="89" t="s">
        <v>214</v>
      </c>
      <c r="E35" s="85">
        <v>6001000</v>
      </c>
      <c r="F35" s="85">
        <v>5981000</v>
      </c>
      <c r="G35" s="85">
        <v>5977000</v>
      </c>
      <c r="H35" s="85">
        <v>4279000</v>
      </c>
      <c r="I35" s="85">
        <v>1698000</v>
      </c>
      <c r="J35" s="85">
        <v>0</v>
      </c>
      <c r="K35" s="85">
        <v>4000</v>
      </c>
      <c r="L35" s="85">
        <v>0</v>
      </c>
      <c r="M35" s="85">
        <v>0</v>
      </c>
      <c r="N35" s="85">
        <v>0</v>
      </c>
      <c r="O35" s="85">
        <v>20000</v>
      </c>
      <c r="P35" s="85">
        <v>20000</v>
      </c>
      <c r="Q35" s="85">
        <v>0</v>
      </c>
      <c r="R35" s="85">
        <v>0</v>
      </c>
    </row>
    <row r="36" spans="1:18" ht="12.75">
      <c r="A36" s="114">
        <v>801</v>
      </c>
      <c r="B36" s="114"/>
      <c r="C36" s="115" t="s">
        <v>136</v>
      </c>
      <c r="D36" s="89" t="s">
        <v>211</v>
      </c>
      <c r="E36" s="85">
        <v>18312471</v>
      </c>
      <c r="F36" s="85">
        <v>15398359</v>
      </c>
      <c r="G36" s="85">
        <v>13482304</v>
      </c>
      <c r="H36" s="85">
        <v>11463264</v>
      </c>
      <c r="I36" s="85">
        <v>2019040</v>
      </c>
      <c r="J36" s="85">
        <v>1240000</v>
      </c>
      <c r="K36" s="85">
        <v>269585</v>
      </c>
      <c r="L36" s="85">
        <v>406470</v>
      </c>
      <c r="M36" s="85">
        <v>0</v>
      </c>
      <c r="N36" s="85">
        <v>0</v>
      </c>
      <c r="O36" s="85">
        <v>2914112</v>
      </c>
      <c r="P36" s="85">
        <v>2914112</v>
      </c>
      <c r="Q36" s="85">
        <v>2914112</v>
      </c>
      <c r="R36" s="85">
        <v>0</v>
      </c>
    </row>
    <row r="37" spans="1:18" ht="12.75">
      <c r="A37" s="114"/>
      <c r="B37" s="114"/>
      <c r="C37" s="115"/>
      <c r="D37" s="89" t="s">
        <v>212</v>
      </c>
      <c r="E37" s="85">
        <v>-95918</v>
      </c>
      <c r="F37" s="85">
        <v>-95918</v>
      </c>
      <c r="G37" s="85">
        <v>-91718</v>
      </c>
      <c r="H37" s="85">
        <v>-91718</v>
      </c>
      <c r="I37" s="85">
        <v>0</v>
      </c>
      <c r="J37" s="85">
        <v>0</v>
      </c>
      <c r="K37" s="85">
        <v>-4200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</row>
    <row r="38" spans="1:18" ht="12.75">
      <c r="A38" s="114"/>
      <c r="B38" s="114"/>
      <c r="C38" s="115"/>
      <c r="D38" s="89" t="s">
        <v>213</v>
      </c>
      <c r="E38" s="85">
        <v>37188</v>
      </c>
      <c r="F38" s="85">
        <v>37188</v>
      </c>
      <c r="G38" s="85">
        <v>35988</v>
      </c>
      <c r="H38" s="85">
        <v>35988</v>
      </c>
      <c r="I38" s="85">
        <v>0</v>
      </c>
      <c r="J38" s="85">
        <v>0</v>
      </c>
      <c r="K38" s="85">
        <v>1200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</row>
    <row r="39" spans="1:18" ht="13.5" thickBot="1">
      <c r="A39" s="114"/>
      <c r="B39" s="114"/>
      <c r="C39" s="115"/>
      <c r="D39" s="89" t="s">
        <v>214</v>
      </c>
      <c r="E39" s="85">
        <v>18253741</v>
      </c>
      <c r="F39" s="85">
        <v>15339629</v>
      </c>
      <c r="G39" s="85">
        <v>13426574</v>
      </c>
      <c r="H39" s="85">
        <v>11407534</v>
      </c>
      <c r="I39" s="85">
        <v>2019040</v>
      </c>
      <c r="J39" s="85">
        <v>1240000</v>
      </c>
      <c r="K39" s="85">
        <v>266585</v>
      </c>
      <c r="L39" s="85">
        <v>406470</v>
      </c>
      <c r="M39" s="85">
        <v>0</v>
      </c>
      <c r="N39" s="85">
        <v>0</v>
      </c>
      <c r="O39" s="85">
        <v>2914112</v>
      </c>
      <c r="P39" s="85">
        <v>2914112</v>
      </c>
      <c r="Q39" s="85">
        <v>2914112</v>
      </c>
      <c r="R39" s="85">
        <v>0</v>
      </c>
    </row>
    <row r="40" spans="1:18" ht="13.5" thickBot="1">
      <c r="A40" s="112"/>
      <c r="B40" s="112">
        <v>80102</v>
      </c>
      <c r="C40" s="113" t="s">
        <v>217</v>
      </c>
      <c r="D40" s="90" t="s">
        <v>211</v>
      </c>
      <c r="E40" s="86">
        <v>623763</v>
      </c>
      <c r="F40" s="86">
        <v>623763</v>
      </c>
      <c r="G40" s="86">
        <v>587878</v>
      </c>
      <c r="H40" s="86">
        <v>520457</v>
      </c>
      <c r="I40" s="86">
        <v>67421</v>
      </c>
      <c r="J40" s="86">
        <v>0</v>
      </c>
      <c r="K40" s="86">
        <v>35885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</row>
    <row r="41" spans="1:18" ht="13.5" thickBot="1">
      <c r="A41" s="112"/>
      <c r="B41" s="112"/>
      <c r="C41" s="113"/>
      <c r="D41" s="89" t="s">
        <v>212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</row>
    <row r="42" spans="1:18" ht="13.5" thickBot="1">
      <c r="A42" s="112"/>
      <c r="B42" s="112"/>
      <c r="C42" s="113"/>
      <c r="D42" s="89" t="s">
        <v>213</v>
      </c>
      <c r="E42" s="85">
        <v>28220</v>
      </c>
      <c r="F42" s="85">
        <v>28220</v>
      </c>
      <c r="G42" s="85">
        <v>27020</v>
      </c>
      <c r="H42" s="85">
        <v>27020</v>
      </c>
      <c r="I42" s="85">
        <v>0</v>
      </c>
      <c r="J42" s="85">
        <v>0</v>
      </c>
      <c r="K42" s="85">
        <v>1200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</row>
    <row r="43" spans="1:18" ht="13.5" thickBot="1">
      <c r="A43" s="112"/>
      <c r="B43" s="112"/>
      <c r="C43" s="113"/>
      <c r="D43" s="89" t="s">
        <v>214</v>
      </c>
      <c r="E43" s="85">
        <v>651983</v>
      </c>
      <c r="F43" s="85">
        <v>651983</v>
      </c>
      <c r="G43" s="85">
        <v>614898</v>
      </c>
      <c r="H43" s="85">
        <v>547477</v>
      </c>
      <c r="I43" s="85">
        <v>67421</v>
      </c>
      <c r="J43" s="85">
        <v>0</v>
      </c>
      <c r="K43" s="85">
        <v>37085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</row>
    <row r="44" spans="1:18" ht="13.5" thickBot="1">
      <c r="A44" s="112"/>
      <c r="B44" s="112">
        <v>80111</v>
      </c>
      <c r="C44" s="113" t="s">
        <v>218</v>
      </c>
      <c r="D44" s="90" t="s">
        <v>211</v>
      </c>
      <c r="E44" s="86">
        <v>958910</v>
      </c>
      <c r="F44" s="86">
        <v>958910</v>
      </c>
      <c r="G44" s="86">
        <v>907210</v>
      </c>
      <c r="H44" s="86">
        <v>843553</v>
      </c>
      <c r="I44" s="86">
        <v>63657</v>
      </c>
      <c r="J44" s="86">
        <v>0</v>
      </c>
      <c r="K44" s="86">
        <v>51700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</row>
    <row r="45" spans="1:18" ht="13.5" thickBot="1">
      <c r="A45" s="112"/>
      <c r="B45" s="112"/>
      <c r="C45" s="113"/>
      <c r="D45" s="89" t="s">
        <v>212</v>
      </c>
      <c r="E45" s="85">
        <v>-95918</v>
      </c>
      <c r="F45" s="85">
        <v>-95918</v>
      </c>
      <c r="G45" s="85">
        <v>-91718</v>
      </c>
      <c r="H45" s="85">
        <v>-91718</v>
      </c>
      <c r="I45" s="85">
        <v>0</v>
      </c>
      <c r="J45" s="85">
        <v>0</v>
      </c>
      <c r="K45" s="85">
        <v>-4200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</row>
    <row r="46" spans="1:18" ht="13.5" thickBot="1">
      <c r="A46" s="112"/>
      <c r="B46" s="112"/>
      <c r="C46" s="113"/>
      <c r="D46" s="89" t="s">
        <v>213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</row>
    <row r="47" spans="1:18" ht="13.5" thickBot="1">
      <c r="A47" s="112"/>
      <c r="B47" s="112"/>
      <c r="C47" s="113"/>
      <c r="D47" s="89" t="s">
        <v>214</v>
      </c>
      <c r="E47" s="85">
        <v>862992</v>
      </c>
      <c r="F47" s="85">
        <v>862992</v>
      </c>
      <c r="G47" s="85">
        <v>815492</v>
      </c>
      <c r="H47" s="85">
        <v>751835</v>
      </c>
      <c r="I47" s="85">
        <v>63657</v>
      </c>
      <c r="J47" s="85">
        <v>0</v>
      </c>
      <c r="K47" s="85">
        <v>47500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</row>
    <row r="48" spans="1:18" ht="13.5" thickBot="1">
      <c r="A48" s="112"/>
      <c r="B48" s="112">
        <v>80134</v>
      </c>
      <c r="C48" s="113" t="s">
        <v>219</v>
      </c>
      <c r="D48" s="90" t="s">
        <v>211</v>
      </c>
      <c r="E48" s="86">
        <v>1248730</v>
      </c>
      <c r="F48" s="86">
        <v>1248730</v>
      </c>
      <c r="G48" s="86">
        <v>1180530</v>
      </c>
      <c r="H48" s="86">
        <v>1108130</v>
      </c>
      <c r="I48" s="86">
        <v>72400</v>
      </c>
      <c r="J48" s="86">
        <v>0</v>
      </c>
      <c r="K48" s="86">
        <v>68200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</row>
    <row r="49" spans="1:18" ht="13.5" thickBot="1">
      <c r="A49" s="112"/>
      <c r="B49" s="112"/>
      <c r="C49" s="113"/>
      <c r="D49" s="89" t="s">
        <v>212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</row>
    <row r="50" spans="1:18" ht="13.5" thickBot="1">
      <c r="A50" s="112"/>
      <c r="B50" s="112"/>
      <c r="C50" s="113"/>
      <c r="D50" s="89" t="s">
        <v>213</v>
      </c>
      <c r="E50" s="85">
        <v>8000</v>
      </c>
      <c r="F50" s="85">
        <v>8000</v>
      </c>
      <c r="G50" s="85">
        <v>8000</v>
      </c>
      <c r="H50" s="85">
        <v>8000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</row>
    <row r="51" spans="1:18" ht="13.5" thickBot="1">
      <c r="A51" s="112"/>
      <c r="B51" s="112"/>
      <c r="C51" s="113"/>
      <c r="D51" s="89" t="s">
        <v>214</v>
      </c>
      <c r="E51" s="85">
        <v>1256730</v>
      </c>
      <c r="F51" s="85">
        <v>1256730</v>
      </c>
      <c r="G51" s="85">
        <v>1188530</v>
      </c>
      <c r="H51" s="85">
        <v>1116130</v>
      </c>
      <c r="I51" s="85">
        <v>72400</v>
      </c>
      <c r="J51" s="85">
        <v>0</v>
      </c>
      <c r="K51" s="85">
        <v>68200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</row>
    <row r="52" spans="1:18" ht="13.5" thickBot="1">
      <c r="A52" s="112"/>
      <c r="B52" s="112">
        <v>80195</v>
      </c>
      <c r="C52" s="113" t="s">
        <v>142</v>
      </c>
      <c r="D52" s="90" t="s">
        <v>211</v>
      </c>
      <c r="E52" s="86">
        <v>3801130</v>
      </c>
      <c r="F52" s="86">
        <v>887018</v>
      </c>
      <c r="G52" s="86">
        <v>478548</v>
      </c>
      <c r="H52" s="86">
        <v>2000</v>
      </c>
      <c r="I52" s="86">
        <v>476548</v>
      </c>
      <c r="J52" s="86">
        <v>0</v>
      </c>
      <c r="K52" s="86">
        <v>2000</v>
      </c>
      <c r="L52" s="86">
        <v>406470</v>
      </c>
      <c r="M52" s="86">
        <v>0</v>
      </c>
      <c r="N52" s="86">
        <v>0</v>
      </c>
      <c r="O52" s="86">
        <v>2914112</v>
      </c>
      <c r="P52" s="86">
        <v>2914112</v>
      </c>
      <c r="Q52" s="86">
        <v>2914112</v>
      </c>
      <c r="R52" s="86">
        <v>0</v>
      </c>
    </row>
    <row r="53" spans="1:18" ht="13.5" thickBot="1">
      <c r="A53" s="112"/>
      <c r="B53" s="112"/>
      <c r="C53" s="113"/>
      <c r="D53" s="89" t="s">
        <v>212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</row>
    <row r="54" spans="1:18" ht="13.5" thickBot="1">
      <c r="A54" s="112"/>
      <c r="B54" s="112"/>
      <c r="C54" s="113"/>
      <c r="D54" s="89" t="s">
        <v>213</v>
      </c>
      <c r="E54" s="85">
        <v>968</v>
      </c>
      <c r="F54" s="85">
        <v>968</v>
      </c>
      <c r="G54" s="85">
        <v>968</v>
      </c>
      <c r="H54" s="85">
        <v>968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</row>
    <row r="55" spans="1:18" ht="12.75">
      <c r="A55" s="112"/>
      <c r="B55" s="112"/>
      <c r="C55" s="113"/>
      <c r="D55" s="89" t="s">
        <v>214</v>
      </c>
      <c r="E55" s="85">
        <v>3802098</v>
      </c>
      <c r="F55" s="85">
        <v>887986</v>
      </c>
      <c r="G55" s="85">
        <v>479516</v>
      </c>
      <c r="H55" s="85">
        <v>2968</v>
      </c>
      <c r="I55" s="85">
        <v>476548</v>
      </c>
      <c r="J55" s="85">
        <v>0</v>
      </c>
      <c r="K55" s="85">
        <v>2000</v>
      </c>
      <c r="L55" s="85">
        <v>406470</v>
      </c>
      <c r="M55" s="85">
        <v>0</v>
      </c>
      <c r="N55" s="85">
        <v>0</v>
      </c>
      <c r="O55" s="85">
        <v>2914112</v>
      </c>
      <c r="P55" s="85">
        <v>2914112</v>
      </c>
      <c r="Q55" s="85">
        <v>2914112</v>
      </c>
      <c r="R55" s="85">
        <v>0</v>
      </c>
    </row>
    <row r="56" spans="1:19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10" t="s">
        <v>225</v>
      </c>
      <c r="Q56" s="110"/>
      <c r="R56" s="91"/>
      <c r="S56" s="91"/>
    </row>
    <row r="57" spans="1:18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84"/>
    </row>
    <row r="58" spans="1:19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1:19" ht="12.75">
      <c r="A59"/>
      <c r="B59" s="117"/>
      <c r="C59" s="117"/>
      <c r="D59" s="118"/>
      <c r="E59" s="11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8" ht="12.75">
      <c r="A60" s="114" t="s">
        <v>1</v>
      </c>
      <c r="B60" s="114" t="s">
        <v>2</v>
      </c>
      <c r="C60" s="114" t="s">
        <v>110</v>
      </c>
      <c r="D60" s="114"/>
      <c r="E60" s="114" t="s">
        <v>199</v>
      </c>
      <c r="F60" s="114" t="s">
        <v>200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1:18" ht="12.75">
      <c r="A61" s="114"/>
      <c r="B61" s="114"/>
      <c r="C61" s="114"/>
      <c r="D61" s="114"/>
      <c r="E61" s="114"/>
      <c r="F61" s="114" t="s">
        <v>201</v>
      </c>
      <c r="G61" s="114" t="s">
        <v>4</v>
      </c>
      <c r="H61" s="114"/>
      <c r="I61" s="114"/>
      <c r="J61" s="114"/>
      <c r="K61" s="114"/>
      <c r="L61" s="114"/>
      <c r="M61" s="114"/>
      <c r="N61" s="114"/>
      <c r="O61" s="114" t="s">
        <v>202</v>
      </c>
      <c r="P61" s="114" t="s">
        <v>4</v>
      </c>
      <c r="Q61" s="114"/>
      <c r="R61" s="114"/>
    </row>
    <row r="62" spans="1:18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 t="s">
        <v>5</v>
      </c>
      <c r="Q62" s="114" t="s">
        <v>6</v>
      </c>
      <c r="R62" s="114" t="s">
        <v>203</v>
      </c>
    </row>
    <row r="63" spans="1:18" ht="12.75">
      <c r="A63" s="114"/>
      <c r="B63" s="114"/>
      <c r="C63" s="114"/>
      <c r="D63" s="114"/>
      <c r="E63" s="114"/>
      <c r="F63" s="114"/>
      <c r="G63" s="114" t="s">
        <v>204</v>
      </c>
      <c r="H63" s="114" t="s">
        <v>4</v>
      </c>
      <c r="I63" s="114"/>
      <c r="J63" s="114" t="s">
        <v>205</v>
      </c>
      <c r="K63" s="114" t="s">
        <v>206</v>
      </c>
      <c r="L63" s="114" t="s">
        <v>7</v>
      </c>
      <c r="M63" s="114" t="s">
        <v>207</v>
      </c>
      <c r="N63" s="114" t="s">
        <v>208</v>
      </c>
      <c r="O63" s="114"/>
      <c r="P63" s="114"/>
      <c r="Q63" s="114"/>
      <c r="R63" s="114"/>
    </row>
    <row r="64" spans="1:18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 t="s">
        <v>209</v>
      </c>
      <c r="R64" s="114"/>
    </row>
    <row r="65" spans="1:18" ht="36.75" customHeight="1">
      <c r="A65" s="114"/>
      <c r="B65" s="114"/>
      <c r="C65" s="114"/>
      <c r="D65" s="114"/>
      <c r="E65" s="114"/>
      <c r="F65" s="114"/>
      <c r="G65" s="114"/>
      <c r="H65" s="88" t="s">
        <v>8</v>
      </c>
      <c r="I65" s="88" t="s">
        <v>210</v>
      </c>
      <c r="J65" s="114"/>
      <c r="K65" s="114"/>
      <c r="L65" s="114"/>
      <c r="M65" s="114"/>
      <c r="N65" s="114"/>
      <c r="O65" s="114"/>
      <c r="P65" s="114"/>
      <c r="Q65" s="114"/>
      <c r="R65" s="114"/>
    </row>
    <row r="66" spans="1:18" ht="12.75">
      <c r="A66" s="83">
        <v>1</v>
      </c>
      <c r="B66" s="83">
        <v>2</v>
      </c>
      <c r="C66" s="116">
        <v>4</v>
      </c>
      <c r="D66" s="116"/>
      <c r="E66" s="83">
        <v>5</v>
      </c>
      <c r="F66" s="83">
        <v>6</v>
      </c>
      <c r="G66" s="83">
        <v>7</v>
      </c>
      <c r="H66" s="83">
        <v>8</v>
      </c>
      <c r="I66" s="83">
        <v>9</v>
      </c>
      <c r="J66" s="83">
        <v>10</v>
      </c>
      <c r="K66" s="83">
        <v>11</v>
      </c>
      <c r="L66" s="83">
        <v>12</v>
      </c>
      <c r="M66" s="83">
        <v>13</v>
      </c>
      <c r="N66" s="83">
        <v>14</v>
      </c>
      <c r="O66" s="83">
        <v>15</v>
      </c>
      <c r="P66" s="83">
        <v>16</v>
      </c>
      <c r="Q66" s="83">
        <v>17</v>
      </c>
      <c r="R66" s="83">
        <v>18</v>
      </c>
    </row>
    <row r="67" spans="1:18" ht="12.75">
      <c r="A67" s="114">
        <v>852</v>
      </c>
      <c r="B67" s="114"/>
      <c r="C67" s="115" t="s">
        <v>147</v>
      </c>
      <c r="D67" s="89" t="s">
        <v>211</v>
      </c>
      <c r="E67" s="85">
        <v>12404556</v>
      </c>
      <c r="F67" s="85">
        <v>12373556</v>
      </c>
      <c r="G67" s="85">
        <v>10346907</v>
      </c>
      <c r="H67" s="85">
        <v>6951130</v>
      </c>
      <c r="I67" s="85">
        <v>3395777</v>
      </c>
      <c r="J67" s="85">
        <v>198000</v>
      </c>
      <c r="K67" s="85">
        <v>926400</v>
      </c>
      <c r="L67" s="85">
        <v>902249</v>
      </c>
      <c r="M67" s="85">
        <v>0</v>
      </c>
      <c r="N67" s="85">
        <v>0</v>
      </c>
      <c r="O67" s="85">
        <v>31000</v>
      </c>
      <c r="P67" s="85">
        <v>31000</v>
      </c>
      <c r="Q67" s="85">
        <v>0</v>
      </c>
      <c r="R67" s="85">
        <v>0</v>
      </c>
    </row>
    <row r="68" spans="1:18" ht="12.75">
      <c r="A68" s="114"/>
      <c r="B68" s="114"/>
      <c r="C68" s="115"/>
      <c r="D68" s="89" t="s">
        <v>212</v>
      </c>
      <c r="E68" s="85">
        <v>-4702</v>
      </c>
      <c r="F68" s="85">
        <v>-4702</v>
      </c>
      <c r="G68" s="85">
        <v>-4702</v>
      </c>
      <c r="H68" s="85">
        <v>-4702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</row>
    <row r="69" spans="1:18" ht="12.75">
      <c r="A69" s="114"/>
      <c r="B69" s="114"/>
      <c r="C69" s="115"/>
      <c r="D69" s="89" t="s">
        <v>213</v>
      </c>
      <c r="E69" s="85">
        <v>164702</v>
      </c>
      <c r="F69" s="85">
        <v>142702</v>
      </c>
      <c r="G69" s="85">
        <v>142702</v>
      </c>
      <c r="H69" s="85">
        <v>78302</v>
      </c>
      <c r="I69" s="85">
        <v>64400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22000</v>
      </c>
      <c r="P69" s="85">
        <v>22000</v>
      </c>
      <c r="Q69" s="85">
        <v>0</v>
      </c>
      <c r="R69" s="85">
        <v>0</v>
      </c>
    </row>
    <row r="70" spans="1:18" ht="13.5" thickBot="1">
      <c r="A70" s="114"/>
      <c r="B70" s="114"/>
      <c r="C70" s="115"/>
      <c r="D70" s="89" t="s">
        <v>214</v>
      </c>
      <c r="E70" s="85">
        <v>12564556</v>
      </c>
      <c r="F70" s="85">
        <v>12511556</v>
      </c>
      <c r="G70" s="85">
        <v>10484907</v>
      </c>
      <c r="H70" s="85">
        <v>7024730</v>
      </c>
      <c r="I70" s="85">
        <v>3460177</v>
      </c>
      <c r="J70" s="85">
        <v>198000</v>
      </c>
      <c r="K70" s="85">
        <v>926400</v>
      </c>
      <c r="L70" s="85">
        <v>902249</v>
      </c>
      <c r="M70" s="85">
        <v>0</v>
      </c>
      <c r="N70" s="85">
        <v>0</v>
      </c>
      <c r="O70" s="85">
        <v>53000</v>
      </c>
      <c r="P70" s="85">
        <v>53000</v>
      </c>
      <c r="Q70" s="85">
        <v>0</v>
      </c>
      <c r="R70" s="85">
        <v>0</v>
      </c>
    </row>
    <row r="71" spans="1:18" ht="13.5" thickBot="1">
      <c r="A71" s="112"/>
      <c r="B71" s="112">
        <v>85201</v>
      </c>
      <c r="C71" s="113" t="s">
        <v>153</v>
      </c>
      <c r="D71" s="90" t="s">
        <v>211</v>
      </c>
      <c r="E71" s="86">
        <v>924310</v>
      </c>
      <c r="F71" s="86">
        <v>924310</v>
      </c>
      <c r="G71" s="86">
        <v>707910</v>
      </c>
      <c r="H71" s="86">
        <v>464750</v>
      </c>
      <c r="I71" s="86">
        <v>243160</v>
      </c>
      <c r="J71" s="86">
        <v>158000</v>
      </c>
      <c r="K71" s="86">
        <v>58400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</row>
    <row r="72" spans="1:18" ht="13.5" thickBot="1">
      <c r="A72" s="112"/>
      <c r="B72" s="112"/>
      <c r="C72" s="113"/>
      <c r="D72" s="89" t="s">
        <v>212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</row>
    <row r="73" spans="1:18" ht="13.5" thickBot="1">
      <c r="A73" s="112"/>
      <c r="B73" s="112"/>
      <c r="C73" s="113"/>
      <c r="D73" s="89" t="s">
        <v>213</v>
      </c>
      <c r="E73" s="85">
        <v>750</v>
      </c>
      <c r="F73" s="85">
        <v>750</v>
      </c>
      <c r="G73" s="85">
        <v>750</v>
      </c>
      <c r="H73" s="85">
        <v>0</v>
      </c>
      <c r="I73" s="85">
        <v>750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</row>
    <row r="74" spans="1:18" ht="13.5" thickBot="1">
      <c r="A74" s="112"/>
      <c r="B74" s="112"/>
      <c r="C74" s="113"/>
      <c r="D74" s="89" t="s">
        <v>214</v>
      </c>
      <c r="E74" s="85">
        <v>925060</v>
      </c>
      <c r="F74" s="85">
        <v>925060</v>
      </c>
      <c r="G74" s="85">
        <v>708660</v>
      </c>
      <c r="H74" s="85">
        <v>464750</v>
      </c>
      <c r="I74" s="85">
        <v>243910</v>
      </c>
      <c r="J74" s="85">
        <v>158000</v>
      </c>
      <c r="K74" s="85">
        <v>58400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</row>
    <row r="75" spans="1:18" ht="13.5" thickBot="1">
      <c r="A75" s="112"/>
      <c r="B75" s="112">
        <v>85202</v>
      </c>
      <c r="C75" s="113" t="s">
        <v>160</v>
      </c>
      <c r="D75" s="90" t="s">
        <v>211</v>
      </c>
      <c r="E75" s="86">
        <v>9283886</v>
      </c>
      <c r="F75" s="86">
        <v>9252886</v>
      </c>
      <c r="G75" s="86">
        <v>9237386</v>
      </c>
      <c r="H75" s="86">
        <v>6146457</v>
      </c>
      <c r="I75" s="86">
        <v>3090929</v>
      </c>
      <c r="J75" s="86">
        <v>0</v>
      </c>
      <c r="K75" s="86">
        <v>15500</v>
      </c>
      <c r="L75" s="86">
        <v>0</v>
      </c>
      <c r="M75" s="86">
        <v>0</v>
      </c>
      <c r="N75" s="86">
        <v>0</v>
      </c>
      <c r="O75" s="86">
        <v>31000</v>
      </c>
      <c r="P75" s="86">
        <v>31000</v>
      </c>
      <c r="Q75" s="86">
        <v>0</v>
      </c>
      <c r="R75" s="86">
        <v>0</v>
      </c>
    </row>
    <row r="76" spans="1:18" ht="13.5" thickBot="1">
      <c r="A76" s="112"/>
      <c r="B76" s="112"/>
      <c r="C76" s="113"/>
      <c r="D76" s="89" t="s">
        <v>212</v>
      </c>
      <c r="E76" s="85">
        <v>-4702</v>
      </c>
      <c r="F76" s="85">
        <v>-4702</v>
      </c>
      <c r="G76" s="85">
        <v>-4702</v>
      </c>
      <c r="H76" s="85">
        <v>-4702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</row>
    <row r="77" spans="1:18" ht="13.5" thickBot="1">
      <c r="A77" s="112"/>
      <c r="B77" s="112"/>
      <c r="C77" s="113"/>
      <c r="D77" s="89" t="s">
        <v>213</v>
      </c>
      <c r="E77" s="85">
        <v>163952</v>
      </c>
      <c r="F77" s="85">
        <v>141952</v>
      </c>
      <c r="G77" s="85">
        <v>141952</v>
      </c>
      <c r="H77" s="85">
        <v>78302</v>
      </c>
      <c r="I77" s="85">
        <v>63650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22000</v>
      </c>
      <c r="P77" s="85">
        <v>22000</v>
      </c>
      <c r="Q77" s="85">
        <v>0</v>
      </c>
      <c r="R77" s="85">
        <v>0</v>
      </c>
    </row>
    <row r="78" spans="1:18" ht="12.75">
      <c r="A78" s="112"/>
      <c r="B78" s="112"/>
      <c r="C78" s="113"/>
      <c r="D78" s="89" t="s">
        <v>214</v>
      </c>
      <c r="E78" s="85">
        <v>9443136</v>
      </c>
      <c r="F78" s="85">
        <v>9390136</v>
      </c>
      <c r="G78" s="85">
        <v>9374636</v>
      </c>
      <c r="H78" s="85">
        <v>6220057</v>
      </c>
      <c r="I78" s="85">
        <v>3154579</v>
      </c>
      <c r="J78" s="85">
        <v>0</v>
      </c>
      <c r="K78" s="85">
        <v>15500</v>
      </c>
      <c r="L78" s="85">
        <v>0</v>
      </c>
      <c r="M78" s="85">
        <v>0</v>
      </c>
      <c r="N78" s="85">
        <v>0</v>
      </c>
      <c r="O78" s="85">
        <v>53000</v>
      </c>
      <c r="P78" s="85">
        <v>53000</v>
      </c>
      <c r="Q78" s="85">
        <v>0</v>
      </c>
      <c r="R78" s="85">
        <v>0</v>
      </c>
    </row>
    <row r="79" spans="1:18" ht="12.75">
      <c r="A79" s="114">
        <v>853</v>
      </c>
      <c r="B79" s="114"/>
      <c r="C79" s="115" t="s">
        <v>220</v>
      </c>
      <c r="D79" s="89" t="s">
        <v>211</v>
      </c>
      <c r="E79" s="85">
        <v>1755430</v>
      </c>
      <c r="F79" s="85">
        <v>1755430</v>
      </c>
      <c r="G79" s="85">
        <v>1642748</v>
      </c>
      <c r="H79" s="85">
        <v>1435756</v>
      </c>
      <c r="I79" s="85">
        <v>206992</v>
      </c>
      <c r="J79" s="85">
        <v>111032</v>
      </c>
      <c r="K79" s="85">
        <v>1650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</row>
    <row r="80" spans="1:18" ht="12.75">
      <c r="A80" s="114"/>
      <c r="B80" s="114"/>
      <c r="C80" s="115"/>
      <c r="D80" s="89" t="s">
        <v>212</v>
      </c>
      <c r="E80" s="85">
        <v>-5867</v>
      </c>
      <c r="F80" s="85">
        <v>-5867</v>
      </c>
      <c r="G80" s="85">
        <v>-4967</v>
      </c>
      <c r="H80" s="85">
        <v>-1700</v>
      </c>
      <c r="I80" s="85">
        <v>-3267</v>
      </c>
      <c r="J80" s="85">
        <v>0</v>
      </c>
      <c r="K80" s="85">
        <v>-900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</row>
    <row r="81" spans="1:18" ht="12.75">
      <c r="A81" s="114"/>
      <c r="B81" s="114"/>
      <c r="C81" s="115"/>
      <c r="D81" s="89" t="s">
        <v>213</v>
      </c>
      <c r="E81" s="85">
        <v>5867</v>
      </c>
      <c r="F81" s="85">
        <v>5867</v>
      </c>
      <c r="G81" s="85">
        <v>0</v>
      </c>
      <c r="H81" s="85">
        <v>0</v>
      </c>
      <c r="I81" s="85">
        <v>0</v>
      </c>
      <c r="J81" s="85">
        <v>5867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</row>
    <row r="82" spans="1:18" ht="13.5" thickBot="1">
      <c r="A82" s="114"/>
      <c r="B82" s="114"/>
      <c r="C82" s="115"/>
      <c r="D82" s="89" t="s">
        <v>214</v>
      </c>
      <c r="E82" s="85">
        <v>1755430</v>
      </c>
      <c r="F82" s="85">
        <v>1755430</v>
      </c>
      <c r="G82" s="85">
        <v>1637781</v>
      </c>
      <c r="H82" s="85">
        <v>1434056</v>
      </c>
      <c r="I82" s="85">
        <v>203725</v>
      </c>
      <c r="J82" s="85">
        <v>116899</v>
      </c>
      <c r="K82" s="85">
        <v>750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</row>
    <row r="83" spans="1:18" ht="13.5" thickBot="1">
      <c r="A83" s="112"/>
      <c r="B83" s="112">
        <v>85311</v>
      </c>
      <c r="C83" s="113" t="s">
        <v>104</v>
      </c>
      <c r="D83" s="90" t="s">
        <v>211</v>
      </c>
      <c r="E83" s="86">
        <v>111032</v>
      </c>
      <c r="F83" s="86">
        <v>111032</v>
      </c>
      <c r="G83" s="86">
        <v>0</v>
      </c>
      <c r="H83" s="86">
        <v>0</v>
      </c>
      <c r="I83" s="86">
        <v>0</v>
      </c>
      <c r="J83" s="86">
        <v>111032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</row>
    <row r="84" spans="1:18" ht="13.5" thickBot="1">
      <c r="A84" s="112"/>
      <c r="B84" s="112"/>
      <c r="C84" s="113"/>
      <c r="D84" s="89" t="s">
        <v>212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</row>
    <row r="85" spans="1:18" ht="13.5" thickBot="1">
      <c r="A85" s="112"/>
      <c r="B85" s="112"/>
      <c r="C85" s="113"/>
      <c r="D85" s="89" t="s">
        <v>213</v>
      </c>
      <c r="E85" s="85">
        <v>5867</v>
      </c>
      <c r="F85" s="85">
        <v>5867</v>
      </c>
      <c r="G85" s="85">
        <v>0</v>
      </c>
      <c r="H85" s="85">
        <v>0</v>
      </c>
      <c r="I85" s="85">
        <v>0</v>
      </c>
      <c r="J85" s="85">
        <v>5867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</row>
    <row r="86" spans="1:18" ht="13.5" thickBot="1">
      <c r="A86" s="112"/>
      <c r="B86" s="112"/>
      <c r="C86" s="113"/>
      <c r="D86" s="89" t="s">
        <v>214</v>
      </c>
      <c r="E86" s="85">
        <v>116899</v>
      </c>
      <c r="F86" s="85">
        <v>116899</v>
      </c>
      <c r="G86" s="85">
        <v>0</v>
      </c>
      <c r="H86" s="85">
        <v>0</v>
      </c>
      <c r="I86" s="85">
        <v>0</v>
      </c>
      <c r="J86" s="85">
        <v>116899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</row>
    <row r="87" spans="1:18" ht="13.5" thickBot="1">
      <c r="A87" s="112"/>
      <c r="B87" s="112">
        <v>85395</v>
      </c>
      <c r="C87" s="113" t="s">
        <v>142</v>
      </c>
      <c r="D87" s="90" t="s">
        <v>211</v>
      </c>
      <c r="E87" s="86">
        <v>6848</v>
      </c>
      <c r="F87" s="86">
        <v>6848</v>
      </c>
      <c r="G87" s="86">
        <v>5848</v>
      </c>
      <c r="H87" s="86">
        <v>2000</v>
      </c>
      <c r="I87" s="86">
        <v>3848</v>
      </c>
      <c r="J87" s="86">
        <v>0</v>
      </c>
      <c r="K87" s="86">
        <v>1000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</row>
    <row r="88" spans="1:18" ht="13.5" thickBot="1">
      <c r="A88" s="112"/>
      <c r="B88" s="112"/>
      <c r="C88" s="113"/>
      <c r="D88" s="89" t="s">
        <v>212</v>
      </c>
      <c r="E88" s="85">
        <v>-5867</v>
      </c>
      <c r="F88" s="85">
        <v>-5867</v>
      </c>
      <c r="G88" s="85">
        <v>-4967</v>
      </c>
      <c r="H88" s="85">
        <v>-1700</v>
      </c>
      <c r="I88" s="85">
        <v>-3267</v>
      </c>
      <c r="J88" s="85">
        <v>0</v>
      </c>
      <c r="K88" s="85">
        <v>-900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</row>
    <row r="89" spans="1:18" ht="13.5" thickBot="1">
      <c r="A89" s="112"/>
      <c r="B89" s="112"/>
      <c r="C89" s="113"/>
      <c r="D89" s="89" t="s">
        <v>213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</row>
    <row r="90" spans="1:18" ht="12.75">
      <c r="A90" s="112"/>
      <c r="B90" s="112"/>
      <c r="C90" s="113"/>
      <c r="D90" s="89" t="s">
        <v>214</v>
      </c>
      <c r="E90" s="85">
        <v>981</v>
      </c>
      <c r="F90" s="85">
        <v>981</v>
      </c>
      <c r="G90" s="85">
        <v>881</v>
      </c>
      <c r="H90" s="85">
        <v>300</v>
      </c>
      <c r="I90" s="85">
        <v>581</v>
      </c>
      <c r="J90" s="85">
        <v>0</v>
      </c>
      <c r="K90" s="85">
        <v>100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</row>
    <row r="91" spans="1:18" ht="12.75">
      <c r="A91" s="114">
        <v>854</v>
      </c>
      <c r="B91" s="114"/>
      <c r="C91" s="115" t="s">
        <v>221</v>
      </c>
      <c r="D91" s="89" t="s">
        <v>211</v>
      </c>
      <c r="E91" s="85">
        <v>7170068</v>
      </c>
      <c r="F91" s="85">
        <v>7170068</v>
      </c>
      <c r="G91" s="85">
        <v>6942968</v>
      </c>
      <c r="H91" s="85">
        <v>5892806</v>
      </c>
      <c r="I91" s="85">
        <v>1050162</v>
      </c>
      <c r="J91" s="85">
        <v>0</v>
      </c>
      <c r="K91" s="85">
        <v>227100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</row>
    <row r="92" spans="1:18" ht="12.75">
      <c r="A92" s="114"/>
      <c r="B92" s="114"/>
      <c r="C92" s="115"/>
      <c r="D92" s="89" t="s">
        <v>212</v>
      </c>
      <c r="E92" s="85">
        <v>-28163</v>
      </c>
      <c r="F92" s="85">
        <v>-28163</v>
      </c>
      <c r="G92" s="85">
        <v>-28163</v>
      </c>
      <c r="H92" s="85">
        <v>-26452</v>
      </c>
      <c r="I92" s="85">
        <v>-1711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</row>
    <row r="93" spans="1:18" ht="12.75">
      <c r="A93" s="114"/>
      <c r="B93" s="114"/>
      <c r="C93" s="115"/>
      <c r="D93" s="89" t="s">
        <v>213</v>
      </c>
      <c r="E93" s="85">
        <v>87861</v>
      </c>
      <c r="F93" s="85">
        <v>87861</v>
      </c>
      <c r="G93" s="85">
        <v>79861</v>
      </c>
      <c r="H93" s="85">
        <v>78800</v>
      </c>
      <c r="I93" s="85">
        <v>1061</v>
      </c>
      <c r="J93" s="85">
        <v>0</v>
      </c>
      <c r="K93" s="85">
        <v>8000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</row>
    <row r="94" spans="1:18" ht="13.5" thickBot="1">
      <c r="A94" s="114"/>
      <c r="B94" s="114"/>
      <c r="C94" s="115"/>
      <c r="D94" s="89" t="s">
        <v>214</v>
      </c>
      <c r="E94" s="85">
        <v>7229766</v>
      </c>
      <c r="F94" s="85">
        <v>7229766</v>
      </c>
      <c r="G94" s="85">
        <v>6994666</v>
      </c>
      <c r="H94" s="85">
        <v>5945154</v>
      </c>
      <c r="I94" s="85">
        <v>1049512</v>
      </c>
      <c r="J94" s="85">
        <v>0</v>
      </c>
      <c r="K94" s="85">
        <v>235100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</row>
    <row r="95" spans="1:18" ht="13.5" thickBot="1">
      <c r="A95" s="112"/>
      <c r="B95" s="112">
        <v>85403</v>
      </c>
      <c r="C95" s="113" t="s">
        <v>222</v>
      </c>
      <c r="D95" s="90" t="s">
        <v>211</v>
      </c>
      <c r="E95" s="86">
        <v>5336666</v>
      </c>
      <c r="F95" s="86">
        <v>5336666</v>
      </c>
      <c r="G95" s="86">
        <v>5155166</v>
      </c>
      <c r="H95" s="86">
        <v>4345486</v>
      </c>
      <c r="I95" s="86">
        <v>809680</v>
      </c>
      <c r="J95" s="86">
        <v>0</v>
      </c>
      <c r="K95" s="86">
        <v>181500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</row>
    <row r="96" spans="1:18" ht="13.5" thickBot="1">
      <c r="A96" s="112"/>
      <c r="B96" s="112"/>
      <c r="C96" s="113"/>
      <c r="D96" s="89" t="s">
        <v>212</v>
      </c>
      <c r="E96" s="85">
        <v>-20213</v>
      </c>
      <c r="F96" s="85">
        <v>-20213</v>
      </c>
      <c r="G96" s="85">
        <v>-20213</v>
      </c>
      <c r="H96" s="85">
        <v>-18502</v>
      </c>
      <c r="I96" s="85">
        <v>-1711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</row>
    <row r="97" spans="1:18" ht="13.5" thickBot="1">
      <c r="A97" s="112"/>
      <c r="B97" s="112"/>
      <c r="C97" s="113"/>
      <c r="D97" s="89" t="s">
        <v>213</v>
      </c>
      <c r="E97" s="85">
        <v>79911</v>
      </c>
      <c r="F97" s="85">
        <v>79911</v>
      </c>
      <c r="G97" s="85">
        <v>71911</v>
      </c>
      <c r="H97" s="85">
        <v>70850</v>
      </c>
      <c r="I97" s="85">
        <v>1061</v>
      </c>
      <c r="J97" s="85">
        <v>0</v>
      </c>
      <c r="K97" s="85">
        <v>8000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</row>
    <row r="98" spans="1:18" ht="13.5" thickBot="1">
      <c r="A98" s="112"/>
      <c r="B98" s="112"/>
      <c r="C98" s="113"/>
      <c r="D98" s="89" t="s">
        <v>214</v>
      </c>
      <c r="E98" s="85">
        <v>5396364</v>
      </c>
      <c r="F98" s="85">
        <v>5396364</v>
      </c>
      <c r="G98" s="85">
        <v>5206864</v>
      </c>
      <c r="H98" s="85">
        <v>4397834</v>
      </c>
      <c r="I98" s="85">
        <v>809030</v>
      </c>
      <c r="J98" s="85">
        <v>0</v>
      </c>
      <c r="K98" s="85">
        <v>189500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</row>
    <row r="99" spans="1:18" ht="13.5" thickBot="1">
      <c r="A99" s="112"/>
      <c r="B99" s="112">
        <v>85406</v>
      </c>
      <c r="C99" s="113" t="s">
        <v>223</v>
      </c>
      <c r="D99" s="90" t="s">
        <v>211</v>
      </c>
      <c r="E99" s="86">
        <v>1130642</v>
      </c>
      <c r="F99" s="86">
        <v>1130642</v>
      </c>
      <c r="G99" s="86">
        <v>1110042</v>
      </c>
      <c r="H99" s="86">
        <v>979960</v>
      </c>
      <c r="I99" s="86">
        <v>130082</v>
      </c>
      <c r="J99" s="86">
        <v>0</v>
      </c>
      <c r="K99" s="86">
        <v>20600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</row>
    <row r="100" spans="1:18" ht="13.5" thickBot="1">
      <c r="A100" s="112"/>
      <c r="B100" s="112"/>
      <c r="C100" s="113"/>
      <c r="D100" s="89" t="s">
        <v>212</v>
      </c>
      <c r="E100" s="85">
        <v>-7950</v>
      </c>
      <c r="F100" s="85">
        <v>-7950</v>
      </c>
      <c r="G100" s="85">
        <v>-7950</v>
      </c>
      <c r="H100" s="85">
        <v>-7950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</row>
    <row r="101" spans="1:18" ht="13.5" thickBot="1">
      <c r="A101" s="112"/>
      <c r="B101" s="112"/>
      <c r="C101" s="113"/>
      <c r="D101" s="89" t="s">
        <v>213</v>
      </c>
      <c r="E101" s="85">
        <v>7950</v>
      </c>
      <c r="F101" s="85">
        <v>7950</v>
      </c>
      <c r="G101" s="85">
        <v>7950</v>
      </c>
      <c r="H101" s="85">
        <v>7950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</row>
    <row r="102" spans="1:18" ht="12.75">
      <c r="A102" s="112"/>
      <c r="B102" s="112"/>
      <c r="C102" s="113"/>
      <c r="D102" s="89" t="s">
        <v>214</v>
      </c>
      <c r="E102" s="85">
        <v>1130642</v>
      </c>
      <c r="F102" s="85">
        <v>1130642</v>
      </c>
      <c r="G102" s="85">
        <v>1110042</v>
      </c>
      <c r="H102" s="85">
        <v>979960</v>
      </c>
      <c r="I102" s="85">
        <v>130082</v>
      </c>
      <c r="J102" s="85">
        <v>0</v>
      </c>
      <c r="K102" s="85">
        <v>20600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</row>
    <row r="103" spans="1:18" ht="12.75">
      <c r="A103" s="111" t="s">
        <v>224</v>
      </c>
      <c r="B103" s="111"/>
      <c r="C103" s="111"/>
      <c r="D103" s="89" t="s">
        <v>211</v>
      </c>
      <c r="E103" s="87">
        <v>67138665</v>
      </c>
      <c r="F103" s="87">
        <v>58436618</v>
      </c>
      <c r="G103" s="87">
        <v>51542328</v>
      </c>
      <c r="H103" s="87">
        <v>34163986</v>
      </c>
      <c r="I103" s="87">
        <v>17378342</v>
      </c>
      <c r="J103" s="87">
        <v>1591032</v>
      </c>
      <c r="K103" s="87">
        <v>2130596</v>
      </c>
      <c r="L103" s="87">
        <v>2825313</v>
      </c>
      <c r="M103" s="87">
        <v>251349</v>
      </c>
      <c r="N103" s="87">
        <v>96000</v>
      </c>
      <c r="O103" s="87">
        <v>8702047</v>
      </c>
      <c r="P103" s="87">
        <v>7402047</v>
      </c>
      <c r="Q103" s="87">
        <v>4153663</v>
      </c>
      <c r="R103" s="87">
        <v>1300000</v>
      </c>
    </row>
    <row r="104" spans="1:18" ht="12.75">
      <c r="A104" s="111"/>
      <c r="B104" s="111"/>
      <c r="C104" s="111"/>
      <c r="D104" s="89" t="s">
        <v>212</v>
      </c>
      <c r="E104" s="87">
        <v>-145561</v>
      </c>
      <c r="F104" s="87">
        <v>-138650</v>
      </c>
      <c r="G104" s="87">
        <v>-133550</v>
      </c>
      <c r="H104" s="87">
        <v>-124572</v>
      </c>
      <c r="I104" s="87">
        <v>-8978</v>
      </c>
      <c r="J104" s="87">
        <v>0</v>
      </c>
      <c r="K104" s="87">
        <v>-5100</v>
      </c>
      <c r="L104" s="87">
        <v>0</v>
      </c>
      <c r="M104" s="87">
        <v>0</v>
      </c>
      <c r="N104" s="87">
        <v>0</v>
      </c>
      <c r="O104" s="87">
        <v>-6911</v>
      </c>
      <c r="P104" s="87">
        <v>-6911</v>
      </c>
      <c r="Q104" s="87">
        <v>0</v>
      </c>
      <c r="R104" s="87">
        <v>0</v>
      </c>
    </row>
    <row r="105" spans="1:18" ht="12.75">
      <c r="A105" s="111"/>
      <c r="B105" s="111"/>
      <c r="C105" s="111"/>
      <c r="D105" s="89" t="s">
        <v>213</v>
      </c>
      <c r="E105" s="87">
        <v>303372</v>
      </c>
      <c r="F105" s="87">
        <v>281372</v>
      </c>
      <c r="G105" s="87">
        <v>262551</v>
      </c>
      <c r="H105" s="87">
        <v>193090</v>
      </c>
      <c r="I105" s="87">
        <v>69461</v>
      </c>
      <c r="J105" s="87">
        <v>5867</v>
      </c>
      <c r="K105" s="87">
        <v>12954</v>
      </c>
      <c r="L105" s="87">
        <v>0</v>
      </c>
      <c r="M105" s="87">
        <v>0</v>
      </c>
      <c r="N105" s="87">
        <v>0</v>
      </c>
      <c r="O105" s="87">
        <v>22000</v>
      </c>
      <c r="P105" s="87">
        <v>22000</v>
      </c>
      <c r="Q105" s="87">
        <v>0</v>
      </c>
      <c r="R105" s="87">
        <v>0</v>
      </c>
    </row>
    <row r="106" spans="1:18" ht="12.75">
      <c r="A106" s="111"/>
      <c r="B106" s="111"/>
      <c r="C106" s="111"/>
      <c r="D106" s="89" t="s">
        <v>214</v>
      </c>
      <c r="E106" s="87">
        <v>67296476</v>
      </c>
      <c r="F106" s="87">
        <v>58579340</v>
      </c>
      <c r="G106" s="87">
        <v>51671329</v>
      </c>
      <c r="H106" s="87">
        <v>34232504</v>
      </c>
      <c r="I106" s="87">
        <v>17438825</v>
      </c>
      <c r="J106" s="87">
        <v>1596899</v>
      </c>
      <c r="K106" s="87">
        <v>2138450</v>
      </c>
      <c r="L106" s="87">
        <v>2825313</v>
      </c>
      <c r="M106" s="87">
        <v>251349</v>
      </c>
      <c r="N106" s="87">
        <v>96000</v>
      </c>
      <c r="O106" s="87">
        <v>8717136</v>
      </c>
      <c r="P106" s="87">
        <v>7417136</v>
      </c>
      <c r="Q106" s="87">
        <v>4153663</v>
      </c>
      <c r="R106" s="87">
        <v>1300000</v>
      </c>
    </row>
    <row r="107" spans="16:17" ht="12.75">
      <c r="P107" s="110" t="s">
        <v>226</v>
      </c>
      <c r="Q107" s="110"/>
    </row>
  </sheetData>
  <sheetProtection/>
  <mergeCells count="111">
    <mergeCell ref="R7:R10"/>
    <mergeCell ref="G8:G10"/>
    <mergeCell ref="H8:I9"/>
    <mergeCell ref="J8:J10"/>
    <mergeCell ref="N8:N10"/>
    <mergeCell ref="A12:A15"/>
    <mergeCell ref="B12:B15"/>
    <mergeCell ref="C12:C15"/>
    <mergeCell ref="E5:E10"/>
    <mergeCell ref="F5:R5"/>
    <mergeCell ref="F6:F10"/>
    <mergeCell ref="G6:N7"/>
    <mergeCell ref="O6:O10"/>
    <mergeCell ref="P6:R6"/>
    <mergeCell ref="Q9:Q10"/>
    <mergeCell ref="C11:D11"/>
    <mergeCell ref="P7:P10"/>
    <mergeCell ref="Q7:Q8"/>
    <mergeCell ref="A5:A10"/>
    <mergeCell ref="B5:B10"/>
    <mergeCell ref="C5:D10"/>
    <mergeCell ref="K8:K10"/>
    <mergeCell ref="L8:L10"/>
    <mergeCell ref="M8:M10"/>
    <mergeCell ref="A20:A23"/>
    <mergeCell ref="B20:B23"/>
    <mergeCell ref="C20:C23"/>
    <mergeCell ref="A16:A19"/>
    <mergeCell ref="B16:B19"/>
    <mergeCell ref="C16:C19"/>
    <mergeCell ref="A28:A31"/>
    <mergeCell ref="B28:B31"/>
    <mergeCell ref="C28:C31"/>
    <mergeCell ref="A24:A27"/>
    <mergeCell ref="B24:B27"/>
    <mergeCell ref="C24:C27"/>
    <mergeCell ref="A36:A39"/>
    <mergeCell ref="B36:B39"/>
    <mergeCell ref="C36:C39"/>
    <mergeCell ref="A32:A35"/>
    <mergeCell ref="B32:B35"/>
    <mergeCell ref="C32:C35"/>
    <mergeCell ref="A44:A47"/>
    <mergeCell ref="B44:B47"/>
    <mergeCell ref="C44:C47"/>
    <mergeCell ref="A40:A43"/>
    <mergeCell ref="B40:B43"/>
    <mergeCell ref="C40:C43"/>
    <mergeCell ref="A57:Q57"/>
    <mergeCell ref="A52:A55"/>
    <mergeCell ref="B52:B55"/>
    <mergeCell ref="C52:C55"/>
    <mergeCell ref="A48:A51"/>
    <mergeCell ref="B48:B51"/>
    <mergeCell ref="C48:C51"/>
    <mergeCell ref="A58:S58"/>
    <mergeCell ref="B59:C59"/>
    <mergeCell ref="D59:E59"/>
    <mergeCell ref="F59:S59"/>
    <mergeCell ref="A60:A65"/>
    <mergeCell ref="B60:B65"/>
    <mergeCell ref="C60:D65"/>
    <mergeCell ref="E60:E65"/>
    <mergeCell ref="F60:R60"/>
    <mergeCell ref="F61:F65"/>
    <mergeCell ref="Q64:Q65"/>
    <mergeCell ref="C66:D66"/>
    <mergeCell ref="G61:N62"/>
    <mergeCell ref="O61:O65"/>
    <mergeCell ref="P61:R61"/>
    <mergeCell ref="P62:P65"/>
    <mergeCell ref="Q62:Q63"/>
    <mergeCell ref="R62:R65"/>
    <mergeCell ref="G63:G65"/>
    <mergeCell ref="H63:I64"/>
    <mergeCell ref="A67:A70"/>
    <mergeCell ref="B67:B70"/>
    <mergeCell ref="C67:C70"/>
    <mergeCell ref="L63:L65"/>
    <mergeCell ref="M63:M65"/>
    <mergeCell ref="N63:N65"/>
    <mergeCell ref="J63:J65"/>
    <mergeCell ref="K63:K65"/>
    <mergeCell ref="A75:A78"/>
    <mergeCell ref="B75:B78"/>
    <mergeCell ref="C75:C78"/>
    <mergeCell ref="A71:A74"/>
    <mergeCell ref="B71:B74"/>
    <mergeCell ref="C71:C74"/>
    <mergeCell ref="A83:A86"/>
    <mergeCell ref="B83:B86"/>
    <mergeCell ref="C83:C86"/>
    <mergeCell ref="A79:A82"/>
    <mergeCell ref="B79:B82"/>
    <mergeCell ref="C79:C82"/>
    <mergeCell ref="A91:A94"/>
    <mergeCell ref="B91:B94"/>
    <mergeCell ref="C91:C94"/>
    <mergeCell ref="A87:A90"/>
    <mergeCell ref="B87:B90"/>
    <mergeCell ref="C87:C90"/>
    <mergeCell ref="A1:R3"/>
    <mergeCell ref="P56:Q56"/>
    <mergeCell ref="P107:Q107"/>
    <mergeCell ref="A103:C106"/>
    <mergeCell ref="A99:A102"/>
    <mergeCell ref="B99:B102"/>
    <mergeCell ref="C99:C102"/>
    <mergeCell ref="A95:A98"/>
    <mergeCell ref="B95:B98"/>
    <mergeCell ref="C95:C98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69" r:id="rId1"/>
  <headerFooter>
    <oddHeader>&amp;RZałącznik nr &amp;A
do uchwały Rady Powiatu w Opatowie nr ...............
z dnia ..............................</oddHeader>
  </headerFooter>
  <rowBreaks count="1" manualBreakCount="1">
    <brk id="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workbookViewId="0" topLeftCell="A2">
      <selection activeCell="F23" sqref="F23"/>
    </sheetView>
  </sheetViews>
  <sheetFormatPr defaultColWidth="9.33203125" defaultRowHeight="12.75"/>
  <cols>
    <col min="1" max="1" width="5" style="0" customWidth="1"/>
    <col min="2" max="2" width="9.83203125" style="0" customWidth="1"/>
    <col min="3" max="3" width="8.16015625" style="0" customWidth="1"/>
    <col min="4" max="4" width="36.16015625" style="0" customWidth="1"/>
    <col min="5" max="6" width="15.83203125" style="0" customWidth="1"/>
    <col min="7" max="7" width="12.16015625" style="0" customWidth="1"/>
    <col min="8" max="8" width="12" style="0" customWidth="1"/>
    <col min="9" max="9" width="14.5" style="0" customWidth="1"/>
    <col min="10" max="10" width="15.33203125" style="0" customWidth="1"/>
    <col min="11" max="11" width="18.33203125" style="0" customWidth="1"/>
  </cols>
  <sheetData>
    <row r="1" spans="1:11" ht="18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">
        <v>0</v>
      </c>
    </row>
    <row r="3" spans="1:11" ht="12.75">
      <c r="A3" s="125" t="s">
        <v>39</v>
      </c>
      <c r="B3" s="125" t="s">
        <v>1</v>
      </c>
      <c r="C3" s="125" t="s">
        <v>40</v>
      </c>
      <c r="D3" s="126" t="s">
        <v>41</v>
      </c>
      <c r="E3" s="126" t="s">
        <v>42</v>
      </c>
      <c r="F3" s="126"/>
      <c r="G3" s="126"/>
      <c r="H3" s="126"/>
      <c r="I3" s="126"/>
      <c r="J3" s="126"/>
      <c r="K3" s="126" t="s">
        <v>13</v>
      </c>
    </row>
    <row r="4" spans="1:11" ht="12.75">
      <c r="A4" s="125"/>
      <c r="B4" s="125"/>
      <c r="C4" s="125"/>
      <c r="D4" s="126"/>
      <c r="E4" s="126" t="s">
        <v>43</v>
      </c>
      <c r="F4" s="126" t="s">
        <v>44</v>
      </c>
      <c r="G4" s="126"/>
      <c r="H4" s="126"/>
      <c r="I4" s="126"/>
      <c r="J4" s="126"/>
      <c r="K4" s="126"/>
    </row>
    <row r="5" spans="1:11" ht="12.75">
      <c r="A5" s="125"/>
      <c r="B5" s="125"/>
      <c r="C5" s="125"/>
      <c r="D5" s="126"/>
      <c r="E5" s="126"/>
      <c r="F5" s="127" t="s">
        <v>45</v>
      </c>
      <c r="G5" s="130" t="s">
        <v>46</v>
      </c>
      <c r="H5" s="20" t="s">
        <v>6</v>
      </c>
      <c r="I5" s="127" t="s">
        <v>47</v>
      </c>
      <c r="J5" s="131" t="s">
        <v>48</v>
      </c>
      <c r="K5" s="126"/>
    </row>
    <row r="6" spans="1:11" ht="12.75">
      <c r="A6" s="125"/>
      <c r="B6" s="125"/>
      <c r="C6" s="125"/>
      <c r="D6" s="126"/>
      <c r="E6" s="126"/>
      <c r="F6" s="128"/>
      <c r="G6" s="128"/>
      <c r="H6" s="134" t="s">
        <v>49</v>
      </c>
      <c r="I6" s="128"/>
      <c r="J6" s="132"/>
      <c r="K6" s="126"/>
    </row>
    <row r="7" spans="1:11" ht="12.75">
      <c r="A7" s="125"/>
      <c r="B7" s="125"/>
      <c r="C7" s="125"/>
      <c r="D7" s="126"/>
      <c r="E7" s="126"/>
      <c r="F7" s="128"/>
      <c r="G7" s="128"/>
      <c r="H7" s="134"/>
      <c r="I7" s="128"/>
      <c r="J7" s="132"/>
      <c r="K7" s="126"/>
    </row>
    <row r="8" spans="1:11" ht="33.75" customHeight="1">
      <c r="A8" s="125"/>
      <c r="B8" s="125"/>
      <c r="C8" s="125"/>
      <c r="D8" s="126"/>
      <c r="E8" s="126"/>
      <c r="F8" s="129"/>
      <c r="G8" s="129"/>
      <c r="H8" s="134"/>
      <c r="I8" s="129"/>
      <c r="J8" s="133"/>
      <c r="K8" s="126"/>
    </row>
    <row r="9" spans="1:11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48" customHeight="1">
      <c r="A10" s="33" t="s">
        <v>14</v>
      </c>
      <c r="B10" s="33">
        <v>600</v>
      </c>
      <c r="C10" s="33">
        <v>60013</v>
      </c>
      <c r="D10" s="34" t="s">
        <v>89</v>
      </c>
      <c r="E10" s="35">
        <f>F10</f>
        <v>49243</v>
      </c>
      <c r="F10" s="35">
        <v>49243</v>
      </c>
      <c r="G10" s="35"/>
      <c r="H10" s="35"/>
      <c r="I10" s="54" t="s">
        <v>51</v>
      </c>
      <c r="J10" s="35"/>
      <c r="K10" s="34" t="s">
        <v>91</v>
      </c>
    </row>
    <row r="11" spans="1:11" ht="64.5" customHeight="1">
      <c r="A11" s="22" t="s">
        <v>17</v>
      </c>
      <c r="B11" s="33">
        <v>710</v>
      </c>
      <c r="C11" s="33">
        <v>71012</v>
      </c>
      <c r="D11" s="54" t="s">
        <v>50</v>
      </c>
      <c r="E11" s="55">
        <f>F11</f>
        <v>10000</v>
      </c>
      <c r="F11" s="55">
        <v>10000</v>
      </c>
      <c r="G11" s="55">
        <v>0</v>
      </c>
      <c r="H11" s="55">
        <v>0</v>
      </c>
      <c r="I11" s="54" t="s">
        <v>51</v>
      </c>
      <c r="J11" s="56">
        <v>0</v>
      </c>
      <c r="K11" s="57" t="s">
        <v>15</v>
      </c>
    </row>
    <row r="12" spans="1:11" ht="64.5" customHeight="1">
      <c r="A12" s="33" t="s">
        <v>18</v>
      </c>
      <c r="B12" s="33">
        <v>750</v>
      </c>
      <c r="C12" s="33">
        <v>75020</v>
      </c>
      <c r="D12" s="54" t="s">
        <v>52</v>
      </c>
      <c r="E12" s="55">
        <f>F12</f>
        <v>20000</v>
      </c>
      <c r="F12" s="55">
        <v>20000</v>
      </c>
      <c r="G12" s="55">
        <v>0</v>
      </c>
      <c r="H12" s="55">
        <v>0</v>
      </c>
      <c r="I12" s="54" t="s">
        <v>51</v>
      </c>
      <c r="J12" s="56">
        <v>0</v>
      </c>
      <c r="K12" s="57" t="s">
        <v>15</v>
      </c>
    </row>
    <row r="13" spans="1:11" ht="64.5" customHeight="1">
      <c r="A13" s="22" t="s">
        <v>19</v>
      </c>
      <c r="B13" s="22">
        <v>852</v>
      </c>
      <c r="C13" s="22">
        <v>85202</v>
      </c>
      <c r="D13" s="23" t="s">
        <v>93</v>
      </c>
      <c r="E13" s="24">
        <v>10000</v>
      </c>
      <c r="F13" s="24">
        <v>10000</v>
      </c>
      <c r="G13" s="24"/>
      <c r="H13" s="24"/>
      <c r="I13" s="23" t="s">
        <v>51</v>
      </c>
      <c r="J13" s="25"/>
      <c r="K13" s="26" t="s">
        <v>54</v>
      </c>
    </row>
    <row r="14" spans="1:11" ht="64.5" customHeight="1">
      <c r="A14" s="22" t="s">
        <v>20</v>
      </c>
      <c r="B14" s="22">
        <v>852</v>
      </c>
      <c r="C14" s="22">
        <v>85202</v>
      </c>
      <c r="D14" s="23" t="s">
        <v>94</v>
      </c>
      <c r="E14" s="24">
        <v>12000</v>
      </c>
      <c r="F14" s="24">
        <v>12000</v>
      </c>
      <c r="G14" s="24"/>
      <c r="H14" s="24"/>
      <c r="I14" s="23" t="s">
        <v>51</v>
      </c>
      <c r="J14" s="25"/>
      <c r="K14" s="26" t="s">
        <v>54</v>
      </c>
    </row>
    <row r="15" spans="1:11" ht="64.5" customHeight="1">
      <c r="A15" s="22" t="s">
        <v>21</v>
      </c>
      <c r="B15" s="33">
        <v>852</v>
      </c>
      <c r="C15" s="33">
        <v>85202</v>
      </c>
      <c r="D15" s="54" t="s">
        <v>53</v>
      </c>
      <c r="E15" s="55">
        <v>20000</v>
      </c>
      <c r="F15" s="55">
        <v>20000</v>
      </c>
      <c r="G15" s="55">
        <v>0</v>
      </c>
      <c r="H15" s="55">
        <v>0</v>
      </c>
      <c r="I15" s="54" t="s">
        <v>51</v>
      </c>
      <c r="J15" s="56">
        <v>0</v>
      </c>
      <c r="K15" s="57" t="s">
        <v>54</v>
      </c>
    </row>
    <row r="16" spans="1:11" ht="64.5" customHeight="1">
      <c r="A16" s="33" t="s">
        <v>22</v>
      </c>
      <c r="B16" s="33">
        <v>852</v>
      </c>
      <c r="C16" s="33">
        <v>85202</v>
      </c>
      <c r="D16" s="54" t="s">
        <v>86</v>
      </c>
      <c r="E16" s="55">
        <v>11000</v>
      </c>
      <c r="F16" s="55">
        <v>11000</v>
      </c>
      <c r="G16" s="55">
        <v>0</v>
      </c>
      <c r="H16" s="55">
        <v>0</v>
      </c>
      <c r="I16" s="54" t="s">
        <v>51</v>
      </c>
      <c r="J16" s="56">
        <v>0</v>
      </c>
      <c r="K16" s="57" t="s">
        <v>87</v>
      </c>
    </row>
    <row r="17" spans="1:11" ht="64.5" customHeight="1">
      <c r="A17" s="22" t="s">
        <v>60</v>
      </c>
      <c r="B17" s="33">
        <v>851</v>
      </c>
      <c r="C17" s="33">
        <v>85195</v>
      </c>
      <c r="D17" s="54" t="s">
        <v>84</v>
      </c>
      <c r="E17" s="55">
        <f>F17+G17+H17+J17</f>
        <v>1300000</v>
      </c>
      <c r="F17" s="55">
        <v>1300000</v>
      </c>
      <c r="G17" s="55">
        <v>0</v>
      </c>
      <c r="H17" s="55">
        <v>0</v>
      </c>
      <c r="I17" s="54" t="s">
        <v>51</v>
      </c>
      <c r="J17" s="56">
        <v>0</v>
      </c>
      <c r="K17" s="57" t="s">
        <v>82</v>
      </c>
    </row>
    <row r="18" spans="1:11" ht="64.5" customHeight="1">
      <c r="A18" s="33" t="s">
        <v>62</v>
      </c>
      <c r="B18" s="22">
        <v>600</v>
      </c>
      <c r="C18" s="22">
        <v>60078</v>
      </c>
      <c r="D18" s="23" t="s">
        <v>55</v>
      </c>
      <c r="E18" s="24">
        <v>398563</v>
      </c>
      <c r="F18" s="24">
        <v>18563</v>
      </c>
      <c r="G18" s="24">
        <v>0</v>
      </c>
      <c r="H18" s="24">
        <v>0</v>
      </c>
      <c r="I18" s="23" t="s">
        <v>80</v>
      </c>
      <c r="J18" s="25">
        <v>0</v>
      </c>
      <c r="K18" s="26" t="s">
        <v>56</v>
      </c>
    </row>
    <row r="19" spans="1:11" ht="70.5" customHeight="1">
      <c r="A19" s="22" t="s">
        <v>64</v>
      </c>
      <c r="B19" s="22">
        <v>600</v>
      </c>
      <c r="C19" s="22">
        <v>60078</v>
      </c>
      <c r="D19" s="23" t="s">
        <v>57</v>
      </c>
      <c r="E19" s="24">
        <v>630857</v>
      </c>
      <c r="F19" s="24">
        <v>17768</v>
      </c>
      <c r="G19" s="24">
        <v>0</v>
      </c>
      <c r="H19" s="24">
        <v>0</v>
      </c>
      <c r="I19" s="23" t="s">
        <v>97</v>
      </c>
      <c r="J19" s="25">
        <v>0</v>
      </c>
      <c r="K19" s="26" t="s">
        <v>56</v>
      </c>
    </row>
    <row r="20" spans="1:11" ht="64.5" customHeight="1">
      <c r="A20" s="33" t="s">
        <v>66</v>
      </c>
      <c r="B20" s="22">
        <v>600</v>
      </c>
      <c r="C20" s="22">
        <v>60078</v>
      </c>
      <c r="D20" s="23" t="s">
        <v>58</v>
      </c>
      <c r="E20" s="24">
        <v>165228</v>
      </c>
      <c r="F20" s="24">
        <v>61437</v>
      </c>
      <c r="G20" s="24">
        <v>0</v>
      </c>
      <c r="H20" s="24">
        <v>0</v>
      </c>
      <c r="I20" s="23" t="s">
        <v>83</v>
      </c>
      <c r="J20" s="25">
        <v>0</v>
      </c>
      <c r="K20" s="26" t="s">
        <v>56</v>
      </c>
    </row>
    <row r="21" spans="1:11" ht="64.5" customHeight="1">
      <c r="A21" s="22" t="s">
        <v>77</v>
      </c>
      <c r="B21" s="22">
        <v>600</v>
      </c>
      <c r="C21" s="22">
        <v>60078</v>
      </c>
      <c r="D21" s="23" t="s">
        <v>59</v>
      </c>
      <c r="E21" s="24">
        <v>495262</v>
      </c>
      <c r="F21" s="24">
        <v>99053</v>
      </c>
      <c r="G21" s="24">
        <v>0</v>
      </c>
      <c r="H21" s="24">
        <v>0</v>
      </c>
      <c r="I21" s="23" t="s">
        <v>81</v>
      </c>
      <c r="J21" s="25">
        <v>0</v>
      </c>
      <c r="K21" s="26" t="s">
        <v>56</v>
      </c>
    </row>
    <row r="22" spans="1:11" ht="64.5" customHeight="1">
      <c r="A22" s="33" t="s">
        <v>85</v>
      </c>
      <c r="B22" s="22">
        <v>600</v>
      </c>
      <c r="C22" s="22">
        <v>60014</v>
      </c>
      <c r="D22" s="23" t="s">
        <v>61</v>
      </c>
      <c r="E22" s="24">
        <v>341970</v>
      </c>
      <c r="F22" s="24">
        <v>0</v>
      </c>
      <c r="G22" s="24">
        <v>0</v>
      </c>
      <c r="H22" s="24">
        <v>0</v>
      </c>
      <c r="I22" s="23" t="s">
        <v>92</v>
      </c>
      <c r="J22" s="25">
        <v>0</v>
      </c>
      <c r="K22" s="26" t="s">
        <v>56</v>
      </c>
    </row>
    <row r="23" spans="1:11" ht="64.5" customHeight="1">
      <c r="A23" s="22" t="s">
        <v>88</v>
      </c>
      <c r="B23" s="22">
        <v>600</v>
      </c>
      <c r="C23" s="22">
        <v>60014</v>
      </c>
      <c r="D23" s="23" t="s">
        <v>74</v>
      </c>
      <c r="E23" s="24">
        <v>300000</v>
      </c>
      <c r="F23" s="24">
        <v>0</v>
      </c>
      <c r="G23" s="24">
        <v>0</v>
      </c>
      <c r="H23" s="24">
        <v>0</v>
      </c>
      <c r="I23" s="23" t="s">
        <v>63</v>
      </c>
      <c r="J23" s="25">
        <v>0</v>
      </c>
      <c r="K23" s="26" t="s">
        <v>56</v>
      </c>
    </row>
    <row r="24" spans="1:11" ht="64.5" customHeight="1">
      <c r="A24" s="33" t="s">
        <v>90</v>
      </c>
      <c r="B24" s="22">
        <v>600</v>
      </c>
      <c r="C24" s="22">
        <v>60014</v>
      </c>
      <c r="D24" s="23" t="s">
        <v>65</v>
      </c>
      <c r="E24" s="24">
        <v>345922</v>
      </c>
      <c r="F24" s="24">
        <v>164659</v>
      </c>
      <c r="G24" s="24">
        <v>0</v>
      </c>
      <c r="H24" s="24">
        <v>0</v>
      </c>
      <c r="I24" s="23" t="s">
        <v>75</v>
      </c>
      <c r="J24" s="25">
        <v>0</v>
      </c>
      <c r="K24" s="26" t="s">
        <v>56</v>
      </c>
    </row>
    <row r="25" spans="1:11" ht="64.5" customHeight="1">
      <c r="A25" s="22" t="s">
        <v>95</v>
      </c>
      <c r="B25" s="22">
        <v>600</v>
      </c>
      <c r="C25" s="22">
        <v>60014</v>
      </c>
      <c r="D25" s="23" t="s">
        <v>67</v>
      </c>
      <c r="E25" s="24">
        <v>287820</v>
      </c>
      <c r="F25" s="24">
        <v>143910</v>
      </c>
      <c r="G25" s="24">
        <v>0</v>
      </c>
      <c r="H25" s="24">
        <v>0</v>
      </c>
      <c r="I25" s="23" t="s">
        <v>76</v>
      </c>
      <c r="J25" s="25">
        <v>0</v>
      </c>
      <c r="K25" s="26" t="s">
        <v>56</v>
      </c>
    </row>
    <row r="26" spans="1:11" ht="64.5" customHeight="1">
      <c r="A26" s="33" t="s">
        <v>96</v>
      </c>
      <c r="B26" s="22">
        <v>600</v>
      </c>
      <c r="C26" s="22">
        <v>60014</v>
      </c>
      <c r="D26" s="23" t="s">
        <v>78</v>
      </c>
      <c r="E26" s="24">
        <v>165608</v>
      </c>
      <c r="F26" s="24">
        <v>82804</v>
      </c>
      <c r="G26" s="24">
        <v>0</v>
      </c>
      <c r="H26" s="24">
        <v>0</v>
      </c>
      <c r="I26" s="23" t="s">
        <v>79</v>
      </c>
      <c r="J26" s="25">
        <v>0</v>
      </c>
      <c r="K26" s="26" t="s">
        <v>56</v>
      </c>
    </row>
    <row r="27" spans="1:11" ht="18.75" customHeight="1">
      <c r="A27" s="121" t="s">
        <v>37</v>
      </c>
      <c r="B27" s="122"/>
      <c r="C27" s="122"/>
      <c r="D27" s="123"/>
      <c r="E27" s="52">
        <f>SUM(E10:E26)</f>
        <v>4563473</v>
      </c>
      <c r="F27" s="52">
        <f>SUM(F10:F26)</f>
        <v>2020437</v>
      </c>
      <c r="G27" s="52">
        <f>SUM(G11:G25)</f>
        <v>0</v>
      </c>
      <c r="H27" s="52">
        <f>SUM(H11:H25)</f>
        <v>0</v>
      </c>
      <c r="I27" s="52">
        <v>2543036</v>
      </c>
      <c r="J27" s="52">
        <f>SUM(J11:J15)</f>
        <v>0</v>
      </c>
      <c r="K27" s="53" t="s">
        <v>68</v>
      </c>
    </row>
    <row r="28" spans="1:11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.75">
      <c r="A29" s="94" t="s">
        <v>69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2.75">
      <c r="A30" s="94" t="s">
        <v>70</v>
      </c>
      <c r="B30" s="94"/>
      <c r="C30" s="94"/>
      <c r="D30" s="94"/>
      <c r="E30" s="94"/>
      <c r="F30" s="94"/>
      <c r="G30" s="94"/>
      <c r="H30" s="95"/>
      <c r="I30" s="94"/>
      <c r="J30" s="94"/>
      <c r="K30" s="94"/>
    </row>
    <row r="31" spans="1:11" ht="12.75">
      <c r="A31" s="27" t="s">
        <v>71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7" t="s">
        <v>72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27" t="s">
        <v>73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</sheetData>
  <sheetProtection/>
  <mergeCells count="15">
    <mergeCell ref="F5:F8"/>
    <mergeCell ref="G5:G8"/>
    <mergeCell ref="I5:I8"/>
    <mergeCell ref="J5:J8"/>
    <mergeCell ref="H6:H8"/>
    <mergeCell ref="A27:D27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Header>&amp;RZałącznik nr &amp;A
do uchwały Rady Powiatu w Opatowie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35"/>
  <sheetViews>
    <sheetView view="pageLayout" zoomScale="110" zoomScaleNormal="110" zoomScalePageLayoutView="110" workbookViewId="0" topLeftCell="A4">
      <selection activeCell="D33" sqref="D33"/>
    </sheetView>
  </sheetViews>
  <sheetFormatPr defaultColWidth="9.33203125" defaultRowHeight="12.75"/>
  <cols>
    <col min="1" max="3" width="10.83203125" style="0" customWidth="1"/>
    <col min="4" max="10" width="15.83203125" style="0" customWidth="1"/>
    <col min="11" max="16" width="10.83203125" style="0" customWidth="1"/>
  </cols>
  <sheetData>
    <row r="3" spans="1:17" ht="18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8"/>
    </row>
    <row r="4" spans="1:17" ht="18">
      <c r="A4" s="9"/>
      <c r="B4" s="9"/>
      <c r="C4" s="9"/>
      <c r="D4" s="9"/>
      <c r="E4" s="9"/>
      <c r="F4" s="9"/>
      <c r="G4" s="9"/>
      <c r="H4" s="10"/>
      <c r="I4" s="10"/>
      <c r="J4" s="10"/>
      <c r="K4" s="11"/>
      <c r="L4" s="11"/>
      <c r="M4" s="11"/>
      <c r="N4" s="11"/>
      <c r="O4" s="11"/>
      <c r="P4" s="11"/>
      <c r="Q4" s="11"/>
    </row>
    <row r="5" spans="1:17" ht="12.7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4"/>
      <c r="M5" s="14"/>
      <c r="N5" s="14"/>
      <c r="O5" s="14"/>
      <c r="P5" s="15" t="s">
        <v>24</v>
      </c>
      <c r="Q5" s="7"/>
    </row>
    <row r="6" spans="1:17" ht="12.75">
      <c r="A6" s="136" t="s">
        <v>1</v>
      </c>
      <c r="B6" s="136" t="s">
        <v>2</v>
      </c>
      <c r="C6" s="136" t="s">
        <v>3</v>
      </c>
      <c r="D6" s="136" t="s">
        <v>25</v>
      </c>
      <c r="E6" s="139" t="s">
        <v>26</v>
      </c>
      <c r="F6" s="142" t="s">
        <v>4</v>
      </c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7"/>
    </row>
    <row r="7" spans="1:17" ht="12.75">
      <c r="A7" s="137"/>
      <c r="B7" s="137"/>
      <c r="C7" s="137"/>
      <c r="D7" s="137"/>
      <c r="E7" s="140"/>
      <c r="F7" s="139" t="s">
        <v>27</v>
      </c>
      <c r="G7" s="145" t="s">
        <v>4</v>
      </c>
      <c r="H7" s="145"/>
      <c r="I7" s="145"/>
      <c r="J7" s="145"/>
      <c r="K7" s="145"/>
      <c r="L7" s="139" t="s">
        <v>28</v>
      </c>
      <c r="M7" s="147" t="s">
        <v>4</v>
      </c>
      <c r="N7" s="148"/>
      <c r="O7" s="148"/>
      <c r="P7" s="149"/>
      <c r="Q7" s="7"/>
    </row>
    <row r="8" spans="1:17" ht="12.75">
      <c r="A8" s="137"/>
      <c r="B8" s="137"/>
      <c r="C8" s="137"/>
      <c r="D8" s="137"/>
      <c r="E8" s="140"/>
      <c r="F8" s="140"/>
      <c r="G8" s="142" t="s">
        <v>29</v>
      </c>
      <c r="H8" s="144"/>
      <c r="I8" s="139" t="s">
        <v>30</v>
      </c>
      <c r="J8" s="139" t="s">
        <v>31</v>
      </c>
      <c r="K8" s="139" t="s">
        <v>32</v>
      </c>
      <c r="L8" s="140"/>
      <c r="M8" s="142" t="s">
        <v>5</v>
      </c>
      <c r="N8" s="1" t="s">
        <v>6</v>
      </c>
      <c r="O8" s="145" t="s">
        <v>33</v>
      </c>
      <c r="P8" s="145" t="s">
        <v>34</v>
      </c>
      <c r="Q8" s="7"/>
    </row>
    <row r="9" spans="1:17" ht="84">
      <c r="A9" s="138"/>
      <c r="B9" s="138"/>
      <c r="C9" s="138"/>
      <c r="D9" s="138"/>
      <c r="E9" s="141"/>
      <c r="F9" s="141"/>
      <c r="G9" s="3" t="s">
        <v>8</v>
      </c>
      <c r="H9" s="3" t="s">
        <v>35</v>
      </c>
      <c r="I9" s="141"/>
      <c r="J9" s="141"/>
      <c r="K9" s="141"/>
      <c r="L9" s="141"/>
      <c r="M9" s="145"/>
      <c r="N9" s="2" t="s">
        <v>7</v>
      </c>
      <c r="O9" s="145"/>
      <c r="P9" s="145"/>
      <c r="Q9" s="7"/>
    </row>
    <row r="10" spans="1:17" ht="12.7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7"/>
    </row>
    <row r="11" spans="1:17" ht="13.5">
      <c r="A11" s="37" t="s">
        <v>9</v>
      </c>
      <c r="B11" s="38"/>
      <c r="C11" s="39"/>
      <c r="D11" s="40">
        <f>SUM(D12:D14)</f>
        <v>968364</v>
      </c>
      <c r="E11" s="40">
        <f>SUM(E12:E14)</f>
        <v>968364</v>
      </c>
      <c r="F11" s="40">
        <f>SUM(F12:F14)</f>
        <v>968364</v>
      </c>
      <c r="G11" s="40">
        <f>SUM(G12:G14)</f>
        <v>0</v>
      </c>
      <c r="H11" s="40">
        <f>SUM(H12:H14)</f>
        <v>595364</v>
      </c>
      <c r="I11" s="40">
        <f aca="true" t="shared" si="0" ref="I11:P11">SUM(I12)</f>
        <v>0</v>
      </c>
      <c r="J11" s="40">
        <f t="shared" si="0"/>
        <v>0</v>
      </c>
      <c r="K11" s="40">
        <f>K13</f>
        <v>373000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7"/>
    </row>
    <row r="12" spans="1:17" ht="12.75">
      <c r="A12" s="4" t="s">
        <v>9</v>
      </c>
      <c r="B12" s="41" t="s">
        <v>16</v>
      </c>
      <c r="C12" s="42">
        <v>2110</v>
      </c>
      <c r="D12" s="43">
        <f>E12</f>
        <v>544000</v>
      </c>
      <c r="E12" s="43">
        <f>SUM(L12+F12)</f>
        <v>544000</v>
      </c>
      <c r="F12" s="43">
        <f>SUM(G12:K12)</f>
        <v>544000</v>
      </c>
      <c r="G12" s="44">
        <v>0</v>
      </c>
      <c r="H12" s="44">
        <v>544000</v>
      </c>
      <c r="I12" s="44">
        <v>0</v>
      </c>
      <c r="J12" s="44">
        <v>0</v>
      </c>
      <c r="K12" s="44">
        <f>-T12</f>
        <v>0</v>
      </c>
      <c r="L12" s="44">
        <v>0</v>
      </c>
      <c r="M12" s="44">
        <v>0</v>
      </c>
      <c r="N12" s="44">
        <f>SUM(O12+Q12+R12)</f>
        <v>0</v>
      </c>
      <c r="O12" s="44">
        <v>0</v>
      </c>
      <c r="P12" s="44">
        <v>0</v>
      </c>
      <c r="Q12" s="5"/>
    </row>
    <row r="13" spans="1:17" ht="12.75">
      <c r="A13" s="4"/>
      <c r="B13" s="41"/>
      <c r="C13" s="42">
        <v>2119</v>
      </c>
      <c r="D13" s="43">
        <f>K13</f>
        <v>373000</v>
      </c>
      <c r="E13" s="43">
        <f>K13</f>
        <v>373000</v>
      </c>
      <c r="F13" s="43">
        <f>K13</f>
        <v>373000</v>
      </c>
      <c r="G13" s="44">
        <v>0</v>
      </c>
      <c r="H13" s="44">
        <v>0</v>
      </c>
      <c r="I13" s="44">
        <v>0</v>
      </c>
      <c r="J13" s="44">
        <v>0</v>
      </c>
      <c r="K13" s="44">
        <v>373000</v>
      </c>
      <c r="L13" s="44">
        <v>0</v>
      </c>
      <c r="M13" s="44">
        <v>0</v>
      </c>
      <c r="N13" s="44">
        <f>SUM(O13+Q13+R13)</f>
        <v>0</v>
      </c>
      <c r="O13" s="44">
        <v>0</v>
      </c>
      <c r="P13" s="44">
        <v>0</v>
      </c>
      <c r="Q13" s="5"/>
    </row>
    <row r="14" spans="1:17" ht="12.75">
      <c r="A14" s="4"/>
      <c r="B14" s="41" t="s">
        <v>10</v>
      </c>
      <c r="C14" s="42">
        <v>2110</v>
      </c>
      <c r="D14" s="43">
        <f>H14</f>
        <v>51364</v>
      </c>
      <c r="E14" s="43">
        <f>H14</f>
        <v>51364</v>
      </c>
      <c r="F14" s="43">
        <f>H14</f>
        <v>51364</v>
      </c>
      <c r="G14" s="44">
        <v>0</v>
      </c>
      <c r="H14" s="44">
        <v>51364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5"/>
    </row>
    <row r="15" spans="1:17" ht="13.5">
      <c r="A15" s="37" t="s">
        <v>36</v>
      </c>
      <c r="B15" s="45"/>
      <c r="C15" s="39"/>
      <c r="D15" s="40">
        <f>SUM(D16)</f>
        <v>20000</v>
      </c>
      <c r="E15" s="40">
        <f>SUM(E16)</f>
        <v>20000</v>
      </c>
      <c r="F15" s="40">
        <f aca="true" t="shared" si="1" ref="F15:P15">SUM(F16)</f>
        <v>20000</v>
      </c>
      <c r="G15" s="40">
        <f t="shared" si="1"/>
        <v>5000</v>
      </c>
      <c r="H15" s="40">
        <f t="shared" si="1"/>
        <v>15000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5"/>
    </row>
    <row r="16" spans="1:17" ht="12.75">
      <c r="A16" s="6">
        <v>700</v>
      </c>
      <c r="B16" s="46">
        <v>70005</v>
      </c>
      <c r="C16" s="42">
        <v>2110</v>
      </c>
      <c r="D16" s="43">
        <f>E16</f>
        <v>20000</v>
      </c>
      <c r="E16" s="43">
        <f>SUM(N16+F16)</f>
        <v>20000</v>
      </c>
      <c r="F16" s="43">
        <f>SUM(G16:K16)</f>
        <v>20000</v>
      </c>
      <c r="G16" s="44">
        <v>5000</v>
      </c>
      <c r="H16" s="44">
        <v>15000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f>SUM(O16+Q16+R16)</f>
        <v>0</v>
      </c>
      <c r="O16" s="44">
        <v>0</v>
      </c>
      <c r="P16" s="44">
        <v>0</v>
      </c>
      <c r="Q16" s="7"/>
    </row>
    <row r="17" spans="1:17" ht="13.5">
      <c r="A17" s="47">
        <v>710</v>
      </c>
      <c r="B17" s="48"/>
      <c r="C17" s="39"/>
      <c r="D17" s="40">
        <f>SUM(D18:D20)</f>
        <v>294000</v>
      </c>
      <c r="E17" s="40">
        <f>SUM(E18:E20)</f>
        <v>294000</v>
      </c>
      <c r="F17" s="40">
        <f>SUM(F18:F20)</f>
        <v>294000</v>
      </c>
      <c r="G17" s="40">
        <f aca="true" t="shared" si="2" ref="G17:P17">SUM(G18:G20)</f>
        <v>224657</v>
      </c>
      <c r="H17" s="40">
        <f t="shared" si="2"/>
        <v>69343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5"/>
    </row>
    <row r="18" spans="1:17" ht="12.75">
      <c r="A18" s="6">
        <v>710</v>
      </c>
      <c r="B18" s="46">
        <v>71013</v>
      </c>
      <c r="C18" s="42">
        <v>2110</v>
      </c>
      <c r="D18" s="43">
        <f>E18</f>
        <v>30000</v>
      </c>
      <c r="E18" s="43">
        <f>SUM(N18+F18)</f>
        <v>30000</v>
      </c>
      <c r="F18" s="43">
        <f>SUM(G18:K18)</f>
        <v>30000</v>
      </c>
      <c r="G18" s="44">
        <v>0</v>
      </c>
      <c r="H18" s="44">
        <v>30000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>SUM(O18+Q18+R18)</f>
        <v>0</v>
      </c>
      <c r="O18" s="44">
        <v>0</v>
      </c>
      <c r="P18" s="44">
        <v>0</v>
      </c>
      <c r="Q18" s="7"/>
    </row>
    <row r="19" spans="1:17" ht="12.75">
      <c r="A19" s="6">
        <v>710</v>
      </c>
      <c r="B19" s="46">
        <v>71014</v>
      </c>
      <c r="C19" s="42">
        <v>2110</v>
      </c>
      <c r="D19" s="43">
        <f>E19</f>
        <v>5000</v>
      </c>
      <c r="E19" s="43">
        <f>SUM(N19+F19)</f>
        <v>5000</v>
      </c>
      <c r="F19" s="43">
        <f>SUM(G19:K19)</f>
        <v>5000</v>
      </c>
      <c r="G19" s="44">
        <v>0</v>
      </c>
      <c r="H19" s="44">
        <v>5000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>SUM(O19+Q19+R19)</f>
        <v>0</v>
      </c>
      <c r="O19" s="44">
        <v>0</v>
      </c>
      <c r="P19" s="44">
        <v>0</v>
      </c>
      <c r="Q19" s="5"/>
    </row>
    <row r="20" spans="1:17" ht="12.75">
      <c r="A20" s="6">
        <v>710</v>
      </c>
      <c r="B20" s="46">
        <v>71015</v>
      </c>
      <c r="C20" s="42">
        <v>2110</v>
      </c>
      <c r="D20" s="43">
        <f>E20</f>
        <v>259000</v>
      </c>
      <c r="E20" s="43">
        <f>SUM(N20+F20)</f>
        <v>259000</v>
      </c>
      <c r="F20" s="43">
        <f>SUM(G20:K20)</f>
        <v>259000</v>
      </c>
      <c r="G20" s="44">
        <v>224657</v>
      </c>
      <c r="H20" s="44">
        <v>34343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>SUM(O20+Q20+R20)</f>
        <v>0</v>
      </c>
      <c r="O20" s="44">
        <v>0</v>
      </c>
      <c r="P20" s="44">
        <v>0</v>
      </c>
      <c r="Q20" s="7"/>
    </row>
    <row r="21" spans="1:17" ht="13.5">
      <c r="A21" s="47">
        <v>750</v>
      </c>
      <c r="B21" s="48"/>
      <c r="C21" s="39"/>
      <c r="D21" s="40">
        <f>SUM(D22:D23)</f>
        <v>160794</v>
      </c>
      <c r="E21" s="40">
        <f>SUM(E22:E23)</f>
        <v>160794</v>
      </c>
      <c r="F21" s="40">
        <f aca="true" t="shared" si="3" ref="F21:P21">SUM(F22:F23)</f>
        <v>160794</v>
      </c>
      <c r="G21" s="40">
        <f t="shared" si="3"/>
        <v>153158</v>
      </c>
      <c r="H21" s="40">
        <f t="shared" si="3"/>
        <v>7636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  <c r="P21" s="40">
        <f t="shared" si="3"/>
        <v>0</v>
      </c>
      <c r="Q21" s="7"/>
    </row>
    <row r="22" spans="1:17" ht="12.75">
      <c r="A22" s="6">
        <v>750</v>
      </c>
      <c r="B22" s="46">
        <v>75011</v>
      </c>
      <c r="C22" s="42">
        <v>2110</v>
      </c>
      <c r="D22" s="43">
        <f>E22</f>
        <v>145658</v>
      </c>
      <c r="E22" s="43">
        <f>SUM(N22+F22)</f>
        <v>145658</v>
      </c>
      <c r="F22" s="43">
        <f>SUM(G22:K22)</f>
        <v>145658</v>
      </c>
      <c r="G22" s="44">
        <v>145658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>SUM(O22+Q22+R22)</f>
        <v>0</v>
      </c>
      <c r="O22" s="44">
        <v>0</v>
      </c>
      <c r="P22" s="44">
        <v>0</v>
      </c>
      <c r="Q22" s="7"/>
    </row>
    <row r="23" spans="1:17" ht="12.75">
      <c r="A23" s="6">
        <v>750</v>
      </c>
      <c r="B23" s="46">
        <v>75045</v>
      </c>
      <c r="C23" s="42">
        <v>2110</v>
      </c>
      <c r="D23" s="43">
        <f>E23</f>
        <v>15136</v>
      </c>
      <c r="E23" s="43">
        <f>SUM(N23+F23)</f>
        <v>15136</v>
      </c>
      <c r="F23" s="43">
        <f>SUM(G23:K23)</f>
        <v>15136</v>
      </c>
      <c r="G23" s="44">
        <v>7500</v>
      </c>
      <c r="H23" s="44">
        <v>7636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>SUM(O23+Q23+R23)</f>
        <v>0</v>
      </c>
      <c r="O23" s="44">
        <v>0</v>
      </c>
      <c r="P23" s="44">
        <v>0</v>
      </c>
      <c r="Q23" s="7"/>
    </row>
    <row r="24" spans="1:17" ht="13.5">
      <c r="A24" s="47">
        <v>754</v>
      </c>
      <c r="B24" s="48"/>
      <c r="C24" s="39"/>
      <c r="D24" s="40">
        <f>SUM(D25:D25)</f>
        <v>3210128</v>
      </c>
      <c r="E24" s="40">
        <f>E25</f>
        <v>3210128</v>
      </c>
      <c r="F24" s="40">
        <f aca="true" t="shared" si="4" ref="F24:P24">SUM(F25)</f>
        <v>3210128</v>
      </c>
      <c r="G24" s="40">
        <f t="shared" si="4"/>
        <v>2731062</v>
      </c>
      <c r="H24" s="40">
        <f t="shared" si="4"/>
        <v>307066</v>
      </c>
      <c r="I24" s="40">
        <f t="shared" si="4"/>
        <v>0</v>
      </c>
      <c r="J24" s="40">
        <f t="shared" si="4"/>
        <v>172000</v>
      </c>
      <c r="K24" s="40">
        <f t="shared" si="4"/>
        <v>0</v>
      </c>
      <c r="L24" s="40">
        <f>SUM(L25:L25)</f>
        <v>0</v>
      </c>
      <c r="M24" s="40">
        <f>SUM(M25:M25)</f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7"/>
    </row>
    <row r="25" spans="1:17" ht="12.75">
      <c r="A25" s="6">
        <v>754</v>
      </c>
      <c r="B25" s="46">
        <v>75411</v>
      </c>
      <c r="C25" s="42">
        <v>2110</v>
      </c>
      <c r="D25" s="43">
        <f>E25</f>
        <v>3210128</v>
      </c>
      <c r="E25" s="43">
        <f>SUM(N25+F25)</f>
        <v>3210128</v>
      </c>
      <c r="F25" s="43">
        <f>SUM(G25:K25)</f>
        <v>3210128</v>
      </c>
      <c r="G25" s="44">
        <v>2731062</v>
      </c>
      <c r="H25" s="44">
        <v>307066</v>
      </c>
      <c r="I25" s="44">
        <v>0</v>
      </c>
      <c r="J25" s="44">
        <v>172000</v>
      </c>
      <c r="K25" s="44">
        <v>0</v>
      </c>
      <c r="L25" s="44">
        <v>0</v>
      </c>
      <c r="M25" s="44">
        <v>0</v>
      </c>
      <c r="N25" s="44">
        <f>SUM(O25+Q25+R25)</f>
        <v>0</v>
      </c>
      <c r="O25" s="44">
        <v>0</v>
      </c>
      <c r="P25" s="44"/>
      <c r="Q25" s="16"/>
    </row>
    <row r="26" spans="1:17" ht="13.5">
      <c r="A26" s="47">
        <v>851</v>
      </c>
      <c r="B26" s="49"/>
      <c r="C26" s="39"/>
      <c r="D26" s="50">
        <f>D27</f>
        <v>2995921</v>
      </c>
      <c r="E26" s="50">
        <f>SUM(E27)</f>
        <v>2995921</v>
      </c>
      <c r="F26" s="50">
        <f aca="true" t="shared" si="5" ref="F26:P26">SUM(F27)</f>
        <v>2995921</v>
      </c>
      <c r="G26" s="51">
        <v>0</v>
      </c>
      <c r="H26" s="50">
        <f>H27</f>
        <v>2995921</v>
      </c>
      <c r="I26" s="50">
        <f t="shared" si="5"/>
        <v>0</v>
      </c>
      <c r="J26" s="50">
        <f t="shared" si="5"/>
        <v>0</v>
      </c>
      <c r="K26" s="50">
        <f t="shared" si="5"/>
        <v>0</v>
      </c>
      <c r="L26" s="50">
        <f t="shared" si="5"/>
        <v>0</v>
      </c>
      <c r="M26" s="50">
        <f t="shared" si="5"/>
        <v>0</v>
      </c>
      <c r="N26" s="50">
        <f t="shared" si="5"/>
        <v>0</v>
      </c>
      <c r="O26" s="50">
        <f t="shared" si="5"/>
        <v>0</v>
      </c>
      <c r="P26" s="50">
        <f t="shared" si="5"/>
        <v>0</v>
      </c>
      <c r="Q26" s="11"/>
    </row>
    <row r="27" spans="1:17" ht="12.75">
      <c r="A27" s="6">
        <v>851</v>
      </c>
      <c r="B27" s="46">
        <v>85156</v>
      </c>
      <c r="C27" s="42">
        <v>2110</v>
      </c>
      <c r="D27" s="44">
        <f>E27</f>
        <v>2995921</v>
      </c>
      <c r="E27" s="43">
        <f>SUM(N27+F27)</f>
        <v>2995921</v>
      </c>
      <c r="F27" s="43">
        <f>SUM(H27:K27)</f>
        <v>2995921</v>
      </c>
      <c r="G27" s="51">
        <v>0</v>
      </c>
      <c r="H27" s="44">
        <v>2995921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f>SUM(O27+Q27+R27)</f>
        <v>0</v>
      </c>
      <c r="O27" s="44">
        <v>0</v>
      </c>
      <c r="P27" s="44">
        <v>0</v>
      </c>
      <c r="Q27" s="11"/>
    </row>
    <row r="28" spans="1:17" ht="13.5">
      <c r="A28" s="47">
        <v>853</v>
      </c>
      <c r="B28" s="49"/>
      <c r="C28" s="39"/>
      <c r="D28" s="50">
        <f>SUM(D29)</f>
        <v>227550</v>
      </c>
      <c r="E28" s="50">
        <f>SUM(E29)</f>
        <v>227550</v>
      </c>
      <c r="F28" s="50">
        <f>SUM(G28:K28)</f>
        <v>227550</v>
      </c>
      <c r="G28" s="50">
        <f aca="true" t="shared" si="6" ref="G28:P28">SUM(G29)</f>
        <v>203456</v>
      </c>
      <c r="H28" s="50">
        <f t="shared" si="6"/>
        <v>24094</v>
      </c>
      <c r="I28" s="50">
        <f t="shared" si="6"/>
        <v>0</v>
      </c>
      <c r="J28" s="50">
        <f t="shared" si="6"/>
        <v>0</v>
      </c>
      <c r="K28" s="50">
        <f t="shared" si="6"/>
        <v>0</v>
      </c>
      <c r="L28" s="50">
        <f t="shared" si="6"/>
        <v>0</v>
      </c>
      <c r="M28" s="50">
        <f t="shared" si="6"/>
        <v>0</v>
      </c>
      <c r="N28" s="50">
        <f t="shared" si="6"/>
        <v>0</v>
      </c>
      <c r="O28" s="50">
        <f t="shared" si="6"/>
        <v>0</v>
      </c>
      <c r="P28" s="50">
        <f t="shared" si="6"/>
        <v>0</v>
      </c>
      <c r="Q28" s="5"/>
    </row>
    <row r="29" spans="1:17" ht="12.75">
      <c r="A29" s="6">
        <v>853</v>
      </c>
      <c r="B29" s="46">
        <v>85321</v>
      </c>
      <c r="C29" s="42">
        <v>2110</v>
      </c>
      <c r="D29" s="44">
        <f>E29</f>
        <v>227550</v>
      </c>
      <c r="E29" s="43">
        <f>SUM(H29+G29+E33)</f>
        <v>227550</v>
      </c>
      <c r="F29" s="44">
        <f>SUM(G29:K29)</f>
        <v>227550</v>
      </c>
      <c r="G29" s="44">
        <v>203456</v>
      </c>
      <c r="H29" s="44">
        <v>24094</v>
      </c>
      <c r="I29" s="44">
        <v>0</v>
      </c>
      <c r="J29" s="44">
        <v>0</v>
      </c>
      <c r="K29" s="44">
        <v>0</v>
      </c>
      <c r="L29" s="44">
        <v>0</v>
      </c>
      <c r="M29" s="44">
        <f>SUM(N29+P29+Q29)</f>
        <v>0</v>
      </c>
      <c r="N29" s="44">
        <v>0</v>
      </c>
      <c r="O29" s="44">
        <v>0</v>
      </c>
      <c r="P29" s="44">
        <v>0</v>
      </c>
      <c r="Q29" s="11"/>
    </row>
    <row r="30" spans="1:17" ht="14.25">
      <c r="A30" s="146" t="s">
        <v>37</v>
      </c>
      <c r="B30" s="146"/>
      <c r="C30" s="146"/>
      <c r="D30" s="50">
        <f aca="true" t="shared" si="7" ref="D30:P30">SUM(D11+D15+D17+D21+D24+D26+D28)</f>
        <v>7876757</v>
      </c>
      <c r="E30" s="50">
        <f t="shared" si="7"/>
        <v>7876757</v>
      </c>
      <c r="F30" s="50">
        <f t="shared" si="7"/>
        <v>7876757</v>
      </c>
      <c r="G30" s="50">
        <f t="shared" si="7"/>
        <v>3317333</v>
      </c>
      <c r="H30" s="50">
        <f t="shared" si="7"/>
        <v>4014424</v>
      </c>
      <c r="I30" s="50">
        <f t="shared" si="7"/>
        <v>0</v>
      </c>
      <c r="J30" s="50">
        <f t="shared" si="7"/>
        <v>172000</v>
      </c>
      <c r="K30" s="50">
        <f t="shared" si="7"/>
        <v>373000</v>
      </c>
      <c r="L30" s="50">
        <f t="shared" si="7"/>
        <v>0</v>
      </c>
      <c r="M30" s="50">
        <f t="shared" si="7"/>
        <v>0</v>
      </c>
      <c r="N30" s="50">
        <f t="shared" si="7"/>
        <v>0</v>
      </c>
      <c r="O30" s="50">
        <f t="shared" si="7"/>
        <v>0</v>
      </c>
      <c r="P30" s="50">
        <f t="shared" si="7"/>
        <v>0</v>
      </c>
      <c r="Q30" s="11"/>
    </row>
    <row r="31" spans="1:17" ht="12.75">
      <c r="A31" s="10"/>
      <c r="B31" s="10"/>
      <c r="C31" s="10"/>
      <c r="D31" s="10"/>
      <c r="E31" s="17"/>
      <c r="F31" s="10"/>
      <c r="G31" s="10"/>
      <c r="H31" s="10"/>
      <c r="I31" s="10"/>
      <c r="J31" s="10"/>
      <c r="K31" s="11"/>
      <c r="L31" s="11"/>
      <c r="M31" s="11"/>
      <c r="N31" s="11"/>
      <c r="O31" s="11"/>
      <c r="P31" s="11"/>
      <c r="Q31" s="11"/>
    </row>
    <row r="32" spans="1:17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1"/>
      <c r="M32" s="11"/>
      <c r="N32" s="11"/>
      <c r="O32" s="11"/>
      <c r="P32" s="11"/>
      <c r="Q32" s="11"/>
    </row>
    <row r="35" ht="12.75">
      <c r="D35" s="29"/>
    </row>
  </sheetData>
  <sheetProtection/>
  <mergeCells count="19">
    <mergeCell ref="A30:C30"/>
    <mergeCell ref="M7:P7"/>
    <mergeCell ref="G8:H8"/>
    <mergeCell ref="I8:I9"/>
    <mergeCell ref="J8:J9"/>
    <mergeCell ref="K8:K9"/>
    <mergeCell ref="M8:M9"/>
    <mergeCell ref="O8:O9"/>
    <mergeCell ref="P8:P9"/>
    <mergeCell ref="A3:P3"/>
    <mergeCell ref="A6:A9"/>
    <mergeCell ref="B6:B9"/>
    <mergeCell ref="C6:C9"/>
    <mergeCell ref="D6:D9"/>
    <mergeCell ref="E6:E9"/>
    <mergeCell ref="F6:P6"/>
    <mergeCell ref="F7:F9"/>
    <mergeCell ref="G7:K7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E10" sqref="E10"/>
    </sheetView>
  </sheetViews>
  <sheetFormatPr defaultColWidth="9.33203125" defaultRowHeight="12.75"/>
  <cols>
    <col min="3" max="3" width="13.16015625" style="0" customWidth="1"/>
    <col min="4" max="4" width="23.16015625" style="0" customWidth="1"/>
    <col min="5" max="5" width="22.16015625" style="0" customWidth="1"/>
    <col min="6" max="6" width="18.5" style="0" customWidth="1"/>
  </cols>
  <sheetData>
    <row r="1" spans="1:7" ht="18">
      <c r="A1" s="124" t="s">
        <v>98</v>
      </c>
      <c r="B1" s="124"/>
      <c r="C1" s="124"/>
      <c r="D1" s="124"/>
      <c r="E1" s="124"/>
      <c r="F1" s="124"/>
      <c r="G1" s="32"/>
    </row>
    <row r="2" spans="1:7" ht="12.75">
      <c r="A2" s="32"/>
      <c r="B2" s="32"/>
      <c r="C2" s="32"/>
      <c r="D2" s="27"/>
      <c r="E2" s="27"/>
      <c r="F2" s="19" t="s">
        <v>0</v>
      </c>
      <c r="G2" s="32"/>
    </row>
    <row r="3" spans="1:7" ht="47.25">
      <c r="A3" s="58" t="s">
        <v>39</v>
      </c>
      <c r="B3" s="58" t="s">
        <v>1</v>
      </c>
      <c r="C3" s="58" t="s">
        <v>2</v>
      </c>
      <c r="D3" s="59" t="s">
        <v>99</v>
      </c>
      <c r="E3" s="58" t="s">
        <v>100</v>
      </c>
      <c r="F3" s="59" t="s">
        <v>101</v>
      </c>
      <c r="G3" s="32"/>
    </row>
    <row r="4" spans="1:7" ht="12.75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32"/>
    </row>
    <row r="5" spans="1:7" ht="15">
      <c r="A5" s="61" t="s">
        <v>102</v>
      </c>
      <c r="B5" s="62"/>
      <c r="C5" s="62"/>
      <c r="D5" s="62"/>
      <c r="E5" s="63"/>
      <c r="F5" s="64">
        <f>F6+F7</f>
        <v>116899</v>
      </c>
      <c r="G5" s="32"/>
    </row>
    <row r="6" spans="1:7" ht="51">
      <c r="A6" s="65" t="s">
        <v>14</v>
      </c>
      <c r="B6" s="65">
        <v>853</v>
      </c>
      <c r="C6" s="65">
        <v>85311</v>
      </c>
      <c r="D6" s="66" t="s">
        <v>103</v>
      </c>
      <c r="E6" s="66" t="s">
        <v>104</v>
      </c>
      <c r="F6" s="67">
        <v>21372</v>
      </c>
      <c r="G6" s="32"/>
    </row>
    <row r="7" spans="1:7" ht="51">
      <c r="A7" s="92" t="s">
        <v>17</v>
      </c>
      <c r="B7" s="92">
        <v>853</v>
      </c>
      <c r="C7" s="92">
        <v>85311</v>
      </c>
      <c r="D7" s="93" t="s">
        <v>105</v>
      </c>
      <c r="E7" s="66" t="s">
        <v>104</v>
      </c>
      <c r="F7" s="67">
        <v>95527</v>
      </c>
      <c r="G7" s="32"/>
    </row>
    <row r="8" spans="1:7" ht="15">
      <c r="A8" s="61" t="s">
        <v>106</v>
      </c>
      <c r="B8" s="62"/>
      <c r="C8" s="62"/>
      <c r="D8" s="62"/>
      <c r="E8" s="63"/>
      <c r="F8" s="68">
        <f>F9+F10+F11</f>
        <v>1250000</v>
      </c>
      <c r="G8" s="32"/>
    </row>
    <row r="9" spans="1:7" ht="38.25">
      <c r="A9" s="69" t="s">
        <v>14</v>
      </c>
      <c r="B9" s="69">
        <v>754</v>
      </c>
      <c r="C9" s="69">
        <v>75495</v>
      </c>
      <c r="D9" s="70" t="s">
        <v>107</v>
      </c>
      <c r="E9" s="66" t="s">
        <v>227</v>
      </c>
      <c r="F9" s="67">
        <v>10000</v>
      </c>
      <c r="G9" s="32"/>
    </row>
    <row r="10" spans="1:7" ht="25.5">
      <c r="A10" s="65" t="s">
        <v>17</v>
      </c>
      <c r="B10" s="65">
        <v>801</v>
      </c>
      <c r="C10" s="65">
        <v>80120</v>
      </c>
      <c r="D10" s="66" t="s">
        <v>108</v>
      </c>
      <c r="E10" s="66" t="s">
        <v>109</v>
      </c>
      <c r="F10" s="67">
        <v>320000</v>
      </c>
      <c r="G10" s="32"/>
    </row>
    <row r="11" spans="1:7" ht="25.5">
      <c r="A11" s="65" t="s">
        <v>18</v>
      </c>
      <c r="B11" s="65">
        <v>801</v>
      </c>
      <c r="C11" s="65">
        <v>80130</v>
      </c>
      <c r="D11" s="66" t="s">
        <v>108</v>
      </c>
      <c r="E11" s="66" t="s">
        <v>109</v>
      </c>
      <c r="F11" s="67">
        <v>920000</v>
      </c>
      <c r="G11" s="32"/>
    </row>
    <row r="12" spans="1:7" ht="15.75">
      <c r="A12" s="71" t="s">
        <v>37</v>
      </c>
      <c r="B12" s="72"/>
      <c r="C12" s="72"/>
      <c r="D12" s="73"/>
      <c r="E12" s="74"/>
      <c r="F12" s="75">
        <f>F8+F5</f>
        <v>1366899</v>
      </c>
      <c r="G12" s="32"/>
    </row>
  </sheetData>
  <sheetProtection/>
  <mergeCells count="1">
    <mergeCell ref="A1:F1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portrait" paperSize="9" r:id="rId1"/>
  <headerFooter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fibrsk</cp:lastModifiedBy>
  <cp:lastPrinted>2012-09-21T08:09:32Z</cp:lastPrinted>
  <dcterms:created xsi:type="dcterms:W3CDTF">2012-05-02T07:58:46Z</dcterms:created>
  <dcterms:modified xsi:type="dcterms:W3CDTF">2012-09-21T12:56:56Z</dcterms:modified>
  <cp:category/>
  <cp:version/>
  <cp:contentType/>
  <cp:contentStatus/>
</cp:coreProperties>
</file>