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4" sheetId="4" r:id="rId4"/>
    <sheet name="9" sheetId="5" r:id="rId5"/>
    <sheet name="12" sheetId="6" r:id="rId6"/>
  </sheets>
  <definedNames/>
  <calcPr calcMode="manual" fullCalcOnLoad="1"/>
</workbook>
</file>

<file path=xl/sharedStrings.xml><?xml version="1.0" encoding="utf-8"?>
<sst xmlns="http://schemas.openxmlformats.org/spreadsheetml/2006/main" count="378" uniqueCount="226">
  <si>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</si>
  <si>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</si>
  <si>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</si>
  <si>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</si>
  <si>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</si>
  <si>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</si>
  <si>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</si>
  <si>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</si>
  <si>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</si>
  <si>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</si>
  <si>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</si>
  <si>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</si>
  <si>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</si>
  <si>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</si>
  <si>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</si>
  <si>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</si>
  <si>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</si>
  <si>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</si>
  <si>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</si>
  <si>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</si>
  <si>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</si>
  <si>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</si>
  <si>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</si>
  <si>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</si>
  <si>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</si>
  <si>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</si>
  <si>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</si>
  <si>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</si>
  <si>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</si>
  <si>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</si>
  <si>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</si>
  <si>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</si>
  <si>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</si>
  <si>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</si>
  <si>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</si>
  <si>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</si>
  <si>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</si>
  <si>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</si>
  <si>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</si>
  <si>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</si>
  <si>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</si>
  <si>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Wyszczególnienie</t>
  </si>
  <si>
    <t>Wydatki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</si>
  <si>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</si>
  <si>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</si>
  <si>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</si>
  <si>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</si>
  <si>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</si>
  <si>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</si>
  <si>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</si>
  <si>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</si>
  <si>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</si>
  <si>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</si>
  <si>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</si>
  <si>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</si>
  <si>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</si>
  <si>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</si>
  <si>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</si>
  <si>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</si>
  <si>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</si>
  <si>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</si>
  <si>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</si>
  <si>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</si>
  <si>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Dochody</t>
  </si>
  <si>
    <t>wydatki bieżące</t>
  </si>
  <si>
    <t>Stan środków finansowych na początek roku</t>
  </si>
  <si>
    <t>Dochody i wydatki związane z realizacją zadań realizowanych na podstawie porozumień (umów) między jednostkami samorządu terytorialnego w 2011 r.</t>
  </si>
  <si>
    <t>Stan środków finansowych na koniec roku</t>
  </si>
  <si>
    <t xml:space="preserve"> Plan dochodów gromadzonych na wydzielonym rachunku jednostki budżetowej                        i wydatki nimi finansowane w 2011 r.</t>
  </si>
  <si>
    <t>Limity wydatków na wieloletnie przedsięwzięcia planowane do poniesienia w 2011 roku</t>
  </si>
  <si>
    <t>010</t>
  </si>
  <si>
    <t>01005</t>
  </si>
  <si>
    <t>Dotacje celowe otrzymane z budżetu państwa na zadania bieżące z zakresu administracji rządowej oraz inne zadania zlecone ustawami realizowane przez powiat</t>
  </si>
  <si>
    <t>020</t>
  </si>
  <si>
    <t>02001</t>
  </si>
  <si>
    <t>0970</t>
  </si>
  <si>
    <t>Wpływy z różnych dochodów</t>
  </si>
  <si>
    <t>2710</t>
  </si>
  <si>
    <t>6309</t>
  </si>
  <si>
    <t>0420</t>
  </si>
  <si>
    <t>Wpływy z opłaty komunikacyjnej</t>
  </si>
  <si>
    <t>0470</t>
  </si>
  <si>
    <t>0690</t>
  </si>
  <si>
    <t>Wpływy z różnych opłat</t>
  </si>
  <si>
    <t>0750</t>
  </si>
  <si>
    <t>2110</t>
  </si>
  <si>
    <t>Dotacje celowe otrzymane z budżetu państwa na zadania bieżące realizowane przez powiat na podstawie porozumień z organami administracji rządowej.</t>
  </si>
  <si>
    <t>0010</t>
  </si>
  <si>
    <t>Podatek dochodowy od osób fizycznych</t>
  </si>
  <si>
    <t>0020</t>
  </si>
  <si>
    <t>Podatek dochodowy od osób prawnych</t>
  </si>
  <si>
    <t>Subwencje ogólne z budżetu państwa</t>
  </si>
  <si>
    <t>0920</t>
  </si>
  <si>
    <t>Pozostałe odsetki</t>
  </si>
  <si>
    <t>0830</t>
  </si>
  <si>
    <t>Wpływy z usług</t>
  </si>
  <si>
    <t>RAZEM</t>
  </si>
  <si>
    <t xml:space="preserve">Środki otrzymane od pozostałych jednostek zaliczanych do sektora finansów publicznych na finansowanie lub dofinansowanie kosztów realizacji inwestycji i zakupów inwestycyjnych jednostek. zaliczanych do sektora finansów publicznych </t>
  </si>
  <si>
    <t>Dotacje celowe otrzymane z budżetu państwa na zadania bieżące z zakresu administracji rządowej oraz inne zadania zlecone ustawami realizowane przez powiat.</t>
  </si>
  <si>
    <t>Wpływy z opłat za zarząd, użytkowanie i użytkowanie wieczyste nieruchomości.</t>
  </si>
  <si>
    <t>Dotacje celowe otrzymane z powiatu na zadania bieżące realizowane na podstawie porozumień (umów) miedzy jednostkami samorządu terytorialnego.</t>
  </si>
  <si>
    <t>Dochody jednostek samorządu terytorialnego związane z realizacją zadań z zakresu administracji rządowej oraz innych zadań zleconych ustawami.</t>
  </si>
  <si>
    <t>Środki otrzymane od pozostałych jednostek zaliczanych do sektora finansów publicznych na realizację zadań bieżących jednostek zaliczanych do sektora finansów publicznych.</t>
  </si>
  <si>
    <t>ROLNICTWO I ŁOWIECTWO</t>
  </si>
  <si>
    <t>PRACE GEODEZYJNO-URZĄDZENIOWE NA POTRZEBY ROLNICTWA</t>
  </si>
  <si>
    <t>01095</t>
  </si>
  <si>
    <t>POZOSTAŁA DZIAŁALNOŚĆ</t>
  </si>
  <si>
    <t>LEŚNICTWO</t>
  </si>
  <si>
    <t>GOSPODARKA LEŚNA</t>
  </si>
  <si>
    <t>02002</t>
  </si>
  <si>
    <t>NADZÓR NAD GOSPODARKĄ LEŚNĄ</t>
  </si>
  <si>
    <t>TRANSPORT I ŁĄCZNOŚĆ</t>
  </si>
  <si>
    <t>DROGI PUBLICZNE WOJEWÓDZKIE</t>
  </si>
  <si>
    <t>DROGI PUBLICZNE POWIATOWE</t>
  </si>
  <si>
    <t>GOSPODARKA  MIESZKANIOWA</t>
  </si>
  <si>
    <t>GOSPODARKA GRUNTAMI I NIERUCHOMOŚCIAMI</t>
  </si>
  <si>
    <t>DZIAŁALNOŚĆ USŁUGOWA</t>
  </si>
  <si>
    <t>PRACE GEODEZYJNE I KARTOGRAFICZNE (NIEINWESTYCYJNE)</t>
  </si>
  <si>
    <t>OPRACOWANIA GEODEZYJNE KARTOGRAFICZNE</t>
  </si>
  <si>
    <t>NADZÓR BUDOWLANY</t>
  </si>
  <si>
    <t>ADMINISTRACJA PUBLICZNA</t>
  </si>
  <si>
    <t>URZĘDY WOJEWÓDZKIE</t>
  </si>
  <si>
    <t>RADY POWIATÓW</t>
  </si>
  <si>
    <t>STAROSTWO POWIATOWE</t>
  </si>
  <si>
    <t>KWALIFIKACJA WOJSKOWA</t>
  </si>
  <si>
    <t>PROMOCJA  JEDNOSTEK SAMORZĄDU TERYTORIALNEGO</t>
  </si>
  <si>
    <t>BEZPIECZEŃSTO PUBLICZNE I OCHRONA PRZECIWPOŻAROWA</t>
  </si>
  <si>
    <t>KOMENDY POWIATOWE PAŃSTWOWEJ STRAŻY POŻARNEJ</t>
  </si>
  <si>
    <t>ZARZĄDZANIE KRYZYSOWE</t>
  </si>
  <si>
    <t>OBSŁUGA DŁUGU PUBLICZNEGO</t>
  </si>
  <si>
    <t>OBŁUGA PAPIERÓW WARTOŚCIOWYCH, KREDYTÓW I POŻYCZEK JEDN. SAM. TERYTOR.</t>
  </si>
  <si>
    <t>ROZLICZENIA Z TYTUŁU PORĘCZEŃ I GWARANCJI UDZIELONYCH PRZEZ SKARB PAŃSTWA LUB JEDNOSTKĘ SAMORZĄDU TERYTORIALNEGO</t>
  </si>
  <si>
    <t>RÓŻNE ROZLICZENIA</t>
  </si>
  <si>
    <t>REZERWY OGÓLNE I CELOWE</t>
  </si>
  <si>
    <t>OŚWIATA I WYCHOWANIE</t>
  </si>
  <si>
    <t>SZKOŁY PODSTAWOWE SPECJALNE</t>
  </si>
  <si>
    <t>GIMNAZJA SPECJALNE</t>
  </si>
  <si>
    <t>LICEA OGÓLNOKSZTAŁCĄCE</t>
  </si>
  <si>
    <t xml:space="preserve">SZKOŁY ZAWODOWE </t>
  </si>
  <si>
    <t>SZKOŁY ZAWODOWE SPECJALNE</t>
  </si>
  <si>
    <t>DOKSZTAŁCANIE I DOSKONALENIE NAUCZYCIELI</t>
  </si>
  <si>
    <t>STOŁÓWKI SZKOLNE</t>
  </si>
  <si>
    <t>OCHRONA ZDROWIA</t>
  </si>
  <si>
    <t>SZPITALE OGÓLNE</t>
  </si>
  <si>
    <t>SKŁADKI NA UBEZPIECZENIE ZDROWOTNE ORAZ ŚWIADCZENIA DLA OSÓB NIE OBJĘTYCH OBOWIĄZKIEM UBIEZPIECZENIA ZDROWOTNEGO</t>
  </si>
  <si>
    <t>POMOC SPOŁECZNA</t>
  </si>
  <si>
    <t>PLACÓWKI OPIEKUŃCZO- WYCHOWAWCZE</t>
  </si>
  <si>
    <t xml:space="preserve">DOMY POMOCY SPOŁECZNEJ </t>
  </si>
  <si>
    <t>RODZINY ZASTĘPCZE</t>
  </si>
  <si>
    <t>POWIATOWE CENTRA POMOCY RODZINIE</t>
  </si>
  <si>
    <t>POZOSTAŁE ZADANIA W ZAKRESIE POLITYKI SPOŁECZNEJ</t>
  </si>
  <si>
    <t>REHABILITACJA ZAWODOWA I SPOŁECZNA OSÓB NIEPEŁNOSPRAWNYCH</t>
  </si>
  <si>
    <t>ZESPOŁY DO SPRAW ORZEKANIA O  NIEPEŁNOSPRAWNOŚCI</t>
  </si>
  <si>
    <t>POWIATOWE URZĘDY PRACY</t>
  </si>
  <si>
    <t>EDUKACYJNA OPIEKA WYCHOWAWCZA</t>
  </si>
  <si>
    <t>SPECJALNE OŚRODKI SZKOLNO-WYCHOWAWCZE</t>
  </si>
  <si>
    <t>PORADNIE PSYCHOLOGICZNO-PEDAGOGICZNE ORAZ INNE PORADNIE  SPECJALISTYCZNE</t>
  </si>
  <si>
    <t>INTERNATY I BURSY SZKOLNE</t>
  </si>
  <si>
    <t>POMOC MATERIALNA DLA UCZNIÓW</t>
  </si>
  <si>
    <t>SZKOLNE SCHRONISKA MŁODZIEŻOWE</t>
  </si>
  <si>
    <t>KULTURA I OCHRONA DZIEDZICTWA NARODOWEGO</t>
  </si>
  <si>
    <t>BIBLIOTEKI</t>
  </si>
  <si>
    <t>OCHRONA ZABYTKÓW I I OPIEKA NAD ZABYTKAMI</t>
  </si>
  <si>
    <t>OGÓŁEM</t>
  </si>
  <si>
    <t>Projekt na drogę nr 754 T</t>
  </si>
  <si>
    <t>Projekt "Nad Czarną Kamienną"</t>
  </si>
  <si>
    <t xml:space="preserve">Utrzymanie dzieci w placówkach </t>
  </si>
  <si>
    <t>Rehabilitacja osób niepełnosprawnych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</si>
  <si>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</si>
  <si>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</si>
  <si>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</si>
  <si>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0960</t>
  </si>
  <si>
    <t>Otrzymane spadki, zapisy i darowizny w postaci pieniężnej</t>
  </si>
  <si>
    <t>0680</t>
  </si>
  <si>
    <t>Wpływy od rodziców z tytułu odpłatności za utrzymanie dzieci (wychowanków) w placówkach opiekunczo wychowawczych i w rodzinach zastępczych.</t>
  </si>
  <si>
    <t>Środki Funduszu Pracy przekazane powiatom z przeznaczeniem na finansowanie kosztów wynagrodzenia i składek na ubezpieczenia społeczne pracowników  powiatowego urzędu pracy.</t>
  </si>
  <si>
    <t>Dochody z najmu i dzierżawy składników majątkowych Skarbu Państwa jednostek samorządu terytorialnego lub innych jednostek zaliczanych do sektora finansów publicznych  oraz innych umów o podobnym charakterze.</t>
  </si>
  <si>
    <t>Dochody z najmu i dzierżawy składników majątkowych Skarbu Państwa,  jednostek samorządu terytorialnego lub innych jednostek zaliczanych do sektora finansów publicznych oraz innych umów o podobnym charakterze.</t>
  </si>
  <si>
    <t>Dotacje celowe otrzymane z budżetu państwa na realicację bieżących zadań własnych powiatu.</t>
  </si>
  <si>
    <t>INFORMATYKA</t>
  </si>
  <si>
    <t>GOSPODARKA KOMUNALNA I OCHRONA ŚRODOWISKA</t>
  </si>
  <si>
    <t>WPŁYWY I WYDATKI ZWIĄZANE Z GROMADZENIEM ŚRODKÓW Z OPŁAT I KAR ZA KORZYSTANIE ZE ŚRODOWISKA</t>
  </si>
  <si>
    <t>Dotacje celowe w ramach programów finansowanych z udziałem środków europejskich, o których mowa w art.5 ust. 1 pkt 3 oraz w ust. 3 pkt 5 i 6 ustawy, lub płatnosci w ramach budżetu środków. europejskich</t>
  </si>
  <si>
    <t>Dotacje celowe w ramach programów finansowanych z udziałem środków europejskich o których mowa w art.5 ust. 1 pkt 3 oraz w ust. 3 pkt 5 i 6 ustawy, lub płatnosci w ramach budżetu środków.</t>
  </si>
  <si>
    <t>Dotacje celowe w ramach programów finansowanych z udziałem środków europejskich, o których mowa w art.5 ust. 1 pkt 3 oraz w ust. 3 pkt 5 i 6 ustawy, lub płatnosci w ramach budżetu środków europejskich.</t>
  </si>
  <si>
    <t>Wydatki budżetu powiatu na  2011 r.</t>
  </si>
  <si>
    <t>Dochody budżetu powiatu na 2011 r.</t>
  </si>
  <si>
    <t>OŚRODKI DOKUMENTACJI GEODEZYJNEJ I KARTOGRAFICZNEJ</t>
  </si>
  <si>
    <t>6207</t>
  </si>
  <si>
    <t>2130</t>
  </si>
  <si>
    <t>Starostwo Powiatowe w Opatowie</t>
  </si>
  <si>
    <t>5.</t>
  </si>
  <si>
    <t>6.</t>
  </si>
  <si>
    <t>Zarząd Dróg Powiatowych w Opatowie</t>
  </si>
  <si>
    <t>Zespół Szkół Nr 1 w Opatowie</t>
  </si>
  <si>
    <t>Powiatowe Centrum Pomocy Rodzinie</t>
  </si>
  <si>
    <t>Zakup programu komputerowego i komputerów</t>
  </si>
  <si>
    <t>Zakup lodówki i pralki</t>
  </si>
  <si>
    <t>Zakup komputerów</t>
  </si>
  <si>
    <t>Placówka Opiekunczo -Wychowawcza Wielofunkcyjna w Nieskurzowie Nowym</t>
  </si>
  <si>
    <t>Wykonanie dokumentacji</t>
  </si>
  <si>
    <t>Przebudowa ciągu dróg powiatowych o nr 0743T i 0767T na odcinku Stodoły - Podgrochocice - Bidziny - Stodoły Wieś (2008-2011).</t>
  </si>
  <si>
    <t>Projekt  " e-świętokrzyskie Rozbudowa Infrastruktury Informatycznej JTS" w ramach Regionalnego Progrmu Operacyjnego na lata (2010-2012).</t>
  </si>
  <si>
    <t>7.</t>
  </si>
  <si>
    <t>Projekt  " e-świętokrzyskie Budowa systemu informacji przestrzennej Województwa Świętokrzyskiego" w ramach Regionalnego Programu OperacyjnegoWojewództwa Swiętokrzyskiego na lata(2010-2011).</t>
  </si>
  <si>
    <t xml:space="preserve">A. 312 000     
B.
C.
D. </t>
  </si>
  <si>
    <t xml:space="preserve">A.      
B.512 164
C.
D. </t>
  </si>
  <si>
    <t>Utrzymanie dzieci w rodzinach</t>
  </si>
  <si>
    <t>Orzekanie o niepełnosprawności</t>
  </si>
  <si>
    <t>Dotacje celowe w ramach programów finansowanych z udziałem środków europejskich oraz środków , o których mowa w art..5 ust.1 pkt 3 oraz ust. 3 pkt 5 i 6 ustawy,lub płatności w ramach budżetu środków europejskich.</t>
  </si>
  <si>
    <t>*</t>
  </si>
  <si>
    <t>Dz. 010 rozdz.01005 kwota 146.000 zł zawierająca się w kwocie 151.000 to dofinansowanie do projektu scalanie gruntów (na pokrycie VAT)</t>
  </si>
  <si>
    <t>Dz.750 rozdz.75075 kwota 41.072 zł znajdujaca się w rubryce nr 10 dotyczy dotacji na realizację programu w którym pow. opatowski jest partnerem. Całosć projektu realizowana jest przez pow. starachowicki.</t>
  </si>
  <si>
    <t>Scalanie gruntów wsi Biedrzychów,Dębno,Nowe na obszarze1059 ha (2010-2013).</t>
  </si>
  <si>
    <t>Instalacja  wind w budynku Starostwa Powiatowego w Opatowie (2010-2011).</t>
  </si>
  <si>
    <t>Rozbudowa budynky Zespołu Szkół Nr 1 odnowa potencjału sportowo - dydaktycznego w Opatowie (2007-2012).</t>
  </si>
  <si>
    <t>Promocja integracji Społecznej Droga do Sykcesu (2009-2011).</t>
  </si>
  <si>
    <t xml:space="preserve">Dotacja celowa otrzymana  z tytułu pomocy finansowej udzielanej między jednostkami samorządu terytorialnego na dofinansowanie własnych zadań bieżących </t>
  </si>
  <si>
    <t>Dotacja celowa otrzymana z tytułu pomocy finansowej udzielanej między jednostkami samorządu terytorialnego na dofinansowanie własnych zadań inwestycyjnych i zakupów inwestycyjnych.</t>
  </si>
  <si>
    <t xml:space="preserve">KULTURA FIZYCZNA </t>
  </si>
  <si>
    <t xml:space="preserve">ZADANIA W ZAKRESIE KULTURY FIZYCZNEJ </t>
  </si>
  <si>
    <t>Zespół Szkół w Ożarowie</t>
  </si>
  <si>
    <t>Zespół Szkół Nr 2 w Opatowie</t>
  </si>
  <si>
    <t>Przebudowa drogi powiatowej Nr 0729T Opatów - Wąworków- Karwów odc. Opatów ul. Sempołowskiej wraz z kanalizacją deszczową</t>
  </si>
  <si>
    <t>Przebudowa drogi powiatowej Opatów Wąworków Karwów</t>
  </si>
  <si>
    <t>Biblioteka publiczna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</si>
</sst>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5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1" fontId="0" fillId="0" borderId="15" xfId="0" applyNumberFormat="1" applyBorder="1" applyAlignment="1">
      <alignment vertical="center"/>
    </xf>
    <xf numFmtId="41" fontId="3" fillId="0" borderId="10" xfId="0" applyNumberFormat="1" applyFont="1" applyBorder="1" applyAlignment="1">
      <alignment/>
    </xf>
    <xf numFmtId="41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1" fontId="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2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1" fontId="26" fillId="0" borderId="10" xfId="0" applyNumberFormat="1" applyFont="1" applyBorder="1" applyAlignment="1">
      <alignment vertical="top" wrapText="1"/>
    </xf>
    <xf numFmtId="41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/>
    </xf>
    <xf numFmtId="0" fontId="26" fillId="0" borderId="0" xfId="0" applyFont="1" applyAlignment="1">
      <alignment horizontal="center" vertical="center"/>
    </xf>
    <xf numFmtId="41" fontId="27" fillId="0" borderId="10" xfId="0" applyNumberFormat="1" applyFont="1" applyBorder="1" applyAlignment="1">
      <alignment vertical="top" wrapText="1"/>
    </xf>
    <xf numFmtId="41" fontId="24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 vertical="center"/>
    </xf>
    <xf numFmtId="41" fontId="13" fillId="0" borderId="10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8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41" fontId="26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1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41" fontId="0" fillId="0" borderId="11" xfId="0" applyNumberForma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50">
      <selection activeCell="K12" sqref="K1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5.00390625" style="0" customWidth="1"/>
    <col min="4" max="4" width="41.875" style="0" customWidth="1"/>
    <col min="5" max="5" width="14.25390625" style="0" customWidth="1"/>
    <col min="6" max="6" width="13.375" style="0" customWidth="1"/>
    <col min="7" max="7" width="14.875" style="0" customWidth="1"/>
  </cols>
  <sheetData>
    <row r="1" spans="1:7" ht="18">
      <c r="A1" s="105" t="s">
        <v>186</v>
      </c>
      <c r="B1" s="105"/>
      <c r="C1" s="105"/>
      <c r="D1" s="105"/>
      <c r="E1" s="105"/>
      <c r="F1" s="105"/>
      <c r="G1" s="105"/>
    </row>
    <row r="2" spans="2:5" ht="18">
      <c r="B2" s="2"/>
      <c r="C2" s="2"/>
      <c r="D2" s="2"/>
      <c r="E2" s="2"/>
    </row>
    <row r="4" spans="1:7" s="15" customFormat="1" ht="25.5" customHeight="1">
      <c r="A4" s="106" t="s">
        <v>1</v>
      </c>
      <c r="B4" s="106" t="s">
        <v>2</v>
      </c>
      <c r="C4" s="106" t="s">
        <v>3</v>
      </c>
      <c r="D4" s="106" t="s">
        <v>4</v>
      </c>
      <c r="E4" s="108" t="s">
        <v>30</v>
      </c>
      <c r="F4" s="109" t="s">
        <v>54</v>
      </c>
      <c r="G4" s="110"/>
    </row>
    <row r="5" spans="1:7" s="15" customFormat="1" ht="25.5">
      <c r="A5" s="107"/>
      <c r="B5" s="107"/>
      <c r="C5" s="107"/>
      <c r="D5" s="107"/>
      <c r="E5" s="107"/>
      <c r="F5" s="14" t="s">
        <v>38</v>
      </c>
      <c r="G5" s="14" t="s">
        <v>39</v>
      </c>
    </row>
    <row r="6" spans="1:7" s="10" customFormat="1" ht="14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58.5" customHeight="1">
      <c r="A7" s="32" t="s">
        <v>70</v>
      </c>
      <c r="B7" s="33" t="s">
        <v>71</v>
      </c>
      <c r="C7" s="6">
        <v>2110</v>
      </c>
      <c r="D7" s="34" t="s">
        <v>98</v>
      </c>
      <c r="E7" s="47">
        <f>SUM(F7:G7)</f>
        <v>151000</v>
      </c>
      <c r="F7" s="49">
        <v>151000</v>
      </c>
      <c r="G7" s="49">
        <v>0</v>
      </c>
    </row>
    <row r="8" spans="1:7" ht="58.5" customHeight="1">
      <c r="A8" s="32" t="s">
        <v>70</v>
      </c>
      <c r="B8" s="33" t="s">
        <v>71</v>
      </c>
      <c r="C8" s="6">
        <v>2117</v>
      </c>
      <c r="D8" s="34" t="s">
        <v>98</v>
      </c>
      <c r="E8" s="47">
        <f aca="true" t="shared" si="0" ref="E8:E61">SUM(F8:G8)</f>
        <v>499000</v>
      </c>
      <c r="F8" s="49">
        <v>499000</v>
      </c>
      <c r="G8" s="49">
        <v>0</v>
      </c>
    </row>
    <row r="9" spans="1:7" ht="58.5" customHeight="1">
      <c r="A9" s="32" t="s">
        <v>70</v>
      </c>
      <c r="B9" s="33" t="s">
        <v>71</v>
      </c>
      <c r="C9" s="6">
        <v>2119</v>
      </c>
      <c r="D9" s="34" t="s">
        <v>98</v>
      </c>
      <c r="E9" s="47">
        <f t="shared" si="0"/>
        <v>166000</v>
      </c>
      <c r="F9" s="49">
        <v>166000</v>
      </c>
      <c r="G9" s="49">
        <v>0</v>
      </c>
    </row>
    <row r="10" spans="1:7" ht="61.5" customHeight="1">
      <c r="A10" s="32" t="s">
        <v>73</v>
      </c>
      <c r="B10" s="33" t="s">
        <v>74</v>
      </c>
      <c r="C10" s="6">
        <v>2460</v>
      </c>
      <c r="D10" s="34" t="s">
        <v>102</v>
      </c>
      <c r="E10" s="47">
        <f t="shared" si="0"/>
        <v>209408</v>
      </c>
      <c r="F10" s="49">
        <v>209408</v>
      </c>
      <c r="G10" s="49">
        <v>0</v>
      </c>
    </row>
    <row r="11" spans="1:7" ht="24.75" customHeight="1">
      <c r="A11" s="35">
        <v>600</v>
      </c>
      <c r="B11" s="6">
        <v>60014</v>
      </c>
      <c r="C11" s="33" t="s">
        <v>75</v>
      </c>
      <c r="D11" s="34" t="s">
        <v>76</v>
      </c>
      <c r="E11" s="47">
        <f t="shared" si="0"/>
        <v>20000</v>
      </c>
      <c r="F11" s="49">
        <v>20000</v>
      </c>
      <c r="G11" s="49">
        <v>0</v>
      </c>
    </row>
    <row r="12" spans="1:7" ht="52.5" customHeight="1">
      <c r="A12" s="35">
        <v>600</v>
      </c>
      <c r="B12" s="6">
        <v>60014</v>
      </c>
      <c r="C12" s="33" t="s">
        <v>77</v>
      </c>
      <c r="D12" s="34" t="s">
        <v>217</v>
      </c>
      <c r="E12" s="47">
        <f t="shared" si="0"/>
        <v>1350000</v>
      </c>
      <c r="F12" s="49">
        <v>1350000</v>
      </c>
      <c r="G12" s="49">
        <v>0</v>
      </c>
    </row>
    <row r="13" spans="1:7" ht="66.75" customHeight="1">
      <c r="A13" s="35">
        <v>600</v>
      </c>
      <c r="B13" s="6">
        <v>60014</v>
      </c>
      <c r="C13" s="33" t="s">
        <v>78</v>
      </c>
      <c r="D13" s="34" t="s">
        <v>218</v>
      </c>
      <c r="E13" s="47">
        <f t="shared" si="0"/>
        <v>512164</v>
      </c>
      <c r="F13" s="49">
        <v>0</v>
      </c>
      <c r="G13" s="49">
        <v>512164</v>
      </c>
    </row>
    <row r="14" spans="1:7" ht="67.5" customHeight="1">
      <c r="A14" s="35">
        <v>600</v>
      </c>
      <c r="B14" s="6">
        <v>60014</v>
      </c>
      <c r="C14" s="33" t="s">
        <v>188</v>
      </c>
      <c r="D14" s="34" t="s">
        <v>183</v>
      </c>
      <c r="E14" s="47">
        <f t="shared" si="0"/>
        <v>1536494</v>
      </c>
      <c r="F14" s="49">
        <v>0</v>
      </c>
      <c r="G14" s="49">
        <v>1536494</v>
      </c>
    </row>
    <row r="15" spans="1:7" s="11" customFormat="1" ht="39.75" customHeight="1">
      <c r="A15" s="35">
        <v>600</v>
      </c>
      <c r="B15" s="6">
        <v>60014</v>
      </c>
      <c r="C15" s="33" t="s">
        <v>189</v>
      </c>
      <c r="D15" s="34" t="s">
        <v>178</v>
      </c>
      <c r="E15" s="47">
        <f t="shared" si="0"/>
        <v>2300000</v>
      </c>
      <c r="F15" s="52">
        <v>2300000</v>
      </c>
      <c r="G15" s="52">
        <v>0</v>
      </c>
    </row>
    <row r="16" spans="1:7" ht="51">
      <c r="A16" s="35">
        <v>700</v>
      </c>
      <c r="B16" s="6">
        <v>70005</v>
      </c>
      <c r="C16" s="6">
        <v>2110</v>
      </c>
      <c r="D16" s="36" t="s">
        <v>72</v>
      </c>
      <c r="E16" s="49">
        <f t="shared" si="0"/>
        <v>25000</v>
      </c>
      <c r="F16" s="50">
        <v>25000</v>
      </c>
      <c r="G16" s="50">
        <v>0</v>
      </c>
    </row>
    <row r="17" spans="1:7" ht="51">
      <c r="A17" s="35">
        <v>700</v>
      </c>
      <c r="B17" s="6">
        <v>70005</v>
      </c>
      <c r="C17" s="6">
        <v>2360</v>
      </c>
      <c r="D17" s="34" t="s">
        <v>101</v>
      </c>
      <c r="E17" s="47">
        <f t="shared" si="0"/>
        <v>85000</v>
      </c>
      <c r="F17" s="50">
        <v>85000</v>
      </c>
      <c r="G17" s="50">
        <v>0</v>
      </c>
    </row>
    <row r="18" spans="1:7" ht="51">
      <c r="A18" s="35">
        <v>710</v>
      </c>
      <c r="B18" s="6">
        <v>71013</v>
      </c>
      <c r="C18" s="6">
        <v>2110</v>
      </c>
      <c r="D18" s="34" t="s">
        <v>98</v>
      </c>
      <c r="E18" s="47">
        <f t="shared" si="0"/>
        <v>45000</v>
      </c>
      <c r="F18" s="50">
        <v>45000</v>
      </c>
      <c r="G18" s="50">
        <v>0</v>
      </c>
    </row>
    <row r="19" spans="1:7" ht="33.75" customHeight="1">
      <c r="A19" s="35">
        <v>710</v>
      </c>
      <c r="B19" s="6">
        <v>71013</v>
      </c>
      <c r="C19" s="51" t="s">
        <v>82</v>
      </c>
      <c r="D19" s="34" t="s">
        <v>83</v>
      </c>
      <c r="E19" s="47">
        <f t="shared" si="0"/>
        <v>460000</v>
      </c>
      <c r="F19" s="50">
        <v>460000</v>
      </c>
      <c r="G19" s="50">
        <v>0</v>
      </c>
    </row>
    <row r="20" spans="1:7" ht="51">
      <c r="A20" s="35">
        <v>710</v>
      </c>
      <c r="B20" s="6">
        <v>71014</v>
      </c>
      <c r="C20" s="6">
        <v>2110</v>
      </c>
      <c r="D20" s="34" t="s">
        <v>98</v>
      </c>
      <c r="E20" s="47">
        <f t="shared" si="0"/>
        <v>10000</v>
      </c>
      <c r="F20" s="50">
        <v>10000</v>
      </c>
      <c r="G20" s="50">
        <v>0</v>
      </c>
    </row>
    <row r="21" spans="1:7" ht="51">
      <c r="A21" s="35">
        <v>710</v>
      </c>
      <c r="B21" s="37">
        <v>71015</v>
      </c>
      <c r="C21" s="6">
        <v>2110</v>
      </c>
      <c r="D21" s="38" t="s">
        <v>98</v>
      </c>
      <c r="E21" s="47">
        <f t="shared" si="0"/>
        <v>247000</v>
      </c>
      <c r="F21" s="50">
        <v>247000</v>
      </c>
      <c r="G21" s="50">
        <v>0</v>
      </c>
    </row>
    <row r="22" spans="1:7" ht="68.25" customHeight="1">
      <c r="A22" s="35">
        <v>720</v>
      </c>
      <c r="B22" s="37">
        <v>72095</v>
      </c>
      <c r="C22" s="6">
        <v>6207</v>
      </c>
      <c r="D22" s="34" t="s">
        <v>182</v>
      </c>
      <c r="E22" s="47">
        <f t="shared" si="0"/>
        <v>931490</v>
      </c>
      <c r="F22" s="50">
        <v>0</v>
      </c>
      <c r="G22" s="50">
        <v>931490</v>
      </c>
    </row>
    <row r="23" spans="1:7" ht="51">
      <c r="A23" s="35">
        <v>750</v>
      </c>
      <c r="B23" s="6">
        <v>75011</v>
      </c>
      <c r="C23" s="6">
        <v>2110</v>
      </c>
      <c r="D23" s="34" t="s">
        <v>98</v>
      </c>
      <c r="E23" s="47">
        <f t="shared" si="0"/>
        <v>146086</v>
      </c>
      <c r="F23" s="50">
        <v>146086</v>
      </c>
      <c r="G23" s="50">
        <v>0</v>
      </c>
    </row>
    <row r="24" spans="1:7" ht="20.25" customHeight="1">
      <c r="A24" s="35">
        <v>750</v>
      </c>
      <c r="B24" s="6">
        <v>75020</v>
      </c>
      <c r="C24" s="33" t="s">
        <v>79</v>
      </c>
      <c r="D24" s="34" t="s">
        <v>80</v>
      </c>
      <c r="E24" s="47">
        <f>SUM(G24+F24)</f>
        <v>1778348</v>
      </c>
      <c r="F24" s="50">
        <v>1778348</v>
      </c>
      <c r="G24" s="50">
        <v>0</v>
      </c>
    </row>
    <row r="25" spans="1:7" ht="30" customHeight="1">
      <c r="A25" s="35">
        <v>750</v>
      </c>
      <c r="B25" s="6">
        <v>75020</v>
      </c>
      <c r="C25" s="33" t="s">
        <v>81</v>
      </c>
      <c r="D25" s="34" t="s">
        <v>99</v>
      </c>
      <c r="E25" s="47">
        <f t="shared" si="0"/>
        <v>2489</v>
      </c>
      <c r="F25" s="50">
        <v>2489</v>
      </c>
      <c r="G25" s="50">
        <v>0</v>
      </c>
    </row>
    <row r="26" spans="1:7" ht="23.25" customHeight="1">
      <c r="A26" s="35">
        <v>750</v>
      </c>
      <c r="B26" s="6">
        <v>75020</v>
      </c>
      <c r="C26" s="33" t="s">
        <v>82</v>
      </c>
      <c r="D26" s="34" t="s">
        <v>83</v>
      </c>
      <c r="E26" s="47">
        <f t="shared" si="0"/>
        <v>500</v>
      </c>
      <c r="F26" s="50">
        <v>500</v>
      </c>
      <c r="G26" s="50">
        <v>0</v>
      </c>
    </row>
    <row r="27" spans="1:7" ht="66.75" customHeight="1">
      <c r="A27" s="35">
        <v>750</v>
      </c>
      <c r="B27" s="6">
        <v>75020</v>
      </c>
      <c r="C27" s="33" t="s">
        <v>84</v>
      </c>
      <c r="D27" s="34" t="s">
        <v>176</v>
      </c>
      <c r="E27" s="47">
        <f t="shared" si="0"/>
        <v>119711</v>
      </c>
      <c r="F27" s="50">
        <v>119711</v>
      </c>
      <c r="G27" s="50">
        <v>0</v>
      </c>
    </row>
    <row r="28" spans="1:7" ht="19.5" customHeight="1">
      <c r="A28" s="35">
        <v>750</v>
      </c>
      <c r="B28" s="6">
        <v>75020</v>
      </c>
      <c r="C28" s="33" t="s">
        <v>75</v>
      </c>
      <c r="D28" s="34" t="s">
        <v>76</v>
      </c>
      <c r="E28" s="47">
        <f t="shared" si="0"/>
        <v>60000</v>
      </c>
      <c r="F28" s="50">
        <v>60000</v>
      </c>
      <c r="G28" s="50">
        <v>0</v>
      </c>
    </row>
    <row r="29" spans="1:7" ht="55.5" customHeight="1">
      <c r="A29" s="35">
        <v>750</v>
      </c>
      <c r="B29" s="6">
        <v>75045</v>
      </c>
      <c r="C29" s="33" t="s">
        <v>85</v>
      </c>
      <c r="D29" s="34" t="s">
        <v>98</v>
      </c>
      <c r="E29" s="47">
        <f t="shared" si="0"/>
        <v>16000</v>
      </c>
      <c r="F29" s="50">
        <v>16000</v>
      </c>
      <c r="G29" s="50">
        <v>0</v>
      </c>
    </row>
    <row r="30" spans="1:7" ht="51">
      <c r="A30" s="35">
        <v>750</v>
      </c>
      <c r="B30" s="6">
        <v>75045</v>
      </c>
      <c r="C30" s="6">
        <v>2120</v>
      </c>
      <c r="D30" s="34" t="s">
        <v>86</v>
      </c>
      <c r="E30" s="47">
        <f t="shared" si="0"/>
        <v>26000</v>
      </c>
      <c r="F30" s="50">
        <v>26000</v>
      </c>
      <c r="G30" s="50">
        <v>0</v>
      </c>
    </row>
    <row r="31" spans="1:7" ht="51">
      <c r="A31" s="35">
        <v>754</v>
      </c>
      <c r="B31" s="6">
        <v>75411</v>
      </c>
      <c r="C31" s="6">
        <v>2110</v>
      </c>
      <c r="D31" s="34" t="s">
        <v>98</v>
      </c>
      <c r="E31" s="47">
        <f t="shared" si="0"/>
        <v>3106000</v>
      </c>
      <c r="F31" s="50">
        <v>3106000</v>
      </c>
      <c r="G31" s="50">
        <v>0</v>
      </c>
    </row>
    <row r="32" spans="1:7" ht="17.25" customHeight="1">
      <c r="A32" s="35">
        <v>756</v>
      </c>
      <c r="B32" s="6">
        <v>75622</v>
      </c>
      <c r="C32" s="33" t="s">
        <v>87</v>
      </c>
      <c r="D32" s="34" t="s">
        <v>88</v>
      </c>
      <c r="E32" s="49">
        <f t="shared" si="0"/>
        <v>3857899</v>
      </c>
      <c r="F32" s="50">
        <v>3857899</v>
      </c>
      <c r="G32" s="50">
        <v>0</v>
      </c>
    </row>
    <row r="33" spans="1:7" ht="16.5" customHeight="1">
      <c r="A33" s="35">
        <v>756</v>
      </c>
      <c r="B33" s="6">
        <v>75622</v>
      </c>
      <c r="C33" s="33" t="s">
        <v>89</v>
      </c>
      <c r="D33" s="34" t="s">
        <v>90</v>
      </c>
      <c r="E33" s="47">
        <f t="shared" si="0"/>
        <v>200000</v>
      </c>
      <c r="F33" s="50">
        <v>200000</v>
      </c>
      <c r="G33" s="50">
        <v>0</v>
      </c>
    </row>
    <row r="34" spans="1:7" ht="16.5" customHeight="1">
      <c r="A34" s="35">
        <v>758</v>
      </c>
      <c r="B34" s="6">
        <v>75801</v>
      </c>
      <c r="C34" s="6">
        <v>2920</v>
      </c>
      <c r="D34" s="6" t="s">
        <v>91</v>
      </c>
      <c r="E34" s="47">
        <f t="shared" si="0"/>
        <v>21649650</v>
      </c>
      <c r="F34" s="50">
        <v>21649650</v>
      </c>
      <c r="G34" s="50">
        <v>0</v>
      </c>
    </row>
    <row r="35" spans="1:7" ht="17.25" customHeight="1">
      <c r="A35" s="35">
        <v>758</v>
      </c>
      <c r="B35" s="6">
        <v>75803</v>
      </c>
      <c r="C35" s="6">
        <v>2920</v>
      </c>
      <c r="D35" s="6" t="s">
        <v>91</v>
      </c>
      <c r="E35" s="47">
        <f t="shared" si="0"/>
        <v>5649266</v>
      </c>
      <c r="F35" s="50">
        <v>5649266</v>
      </c>
      <c r="G35" s="50">
        <v>0</v>
      </c>
    </row>
    <row r="36" spans="1:7" ht="18" customHeight="1">
      <c r="A36" s="35">
        <v>758</v>
      </c>
      <c r="B36" s="6">
        <v>75814</v>
      </c>
      <c r="C36" s="33" t="s">
        <v>92</v>
      </c>
      <c r="D36" s="6" t="s">
        <v>93</v>
      </c>
      <c r="E36" s="47">
        <f t="shared" si="0"/>
        <v>80000</v>
      </c>
      <c r="F36" s="50">
        <v>80000</v>
      </c>
      <c r="G36" s="50">
        <v>0</v>
      </c>
    </row>
    <row r="37" spans="1:7" ht="17.25" customHeight="1">
      <c r="A37" s="35">
        <v>758</v>
      </c>
      <c r="B37" s="6">
        <v>75832</v>
      </c>
      <c r="C37" s="6">
        <v>2920</v>
      </c>
      <c r="D37" s="6" t="s">
        <v>91</v>
      </c>
      <c r="E37" s="47">
        <f t="shared" si="0"/>
        <v>2420374</v>
      </c>
      <c r="F37" s="50">
        <v>2420374</v>
      </c>
      <c r="G37" s="50">
        <v>0</v>
      </c>
    </row>
    <row r="38" spans="1:7" ht="17.25" customHeight="1">
      <c r="A38" s="35">
        <v>801</v>
      </c>
      <c r="B38" s="6">
        <v>80120</v>
      </c>
      <c r="C38" s="51" t="s">
        <v>82</v>
      </c>
      <c r="D38" s="34" t="s">
        <v>83</v>
      </c>
      <c r="E38" s="47">
        <f t="shared" si="0"/>
        <v>1500</v>
      </c>
      <c r="F38" s="50">
        <v>1500</v>
      </c>
      <c r="G38" s="50">
        <v>0</v>
      </c>
    </row>
    <row r="39" spans="1:7" ht="68.25" customHeight="1">
      <c r="A39" s="35">
        <v>801</v>
      </c>
      <c r="B39" s="6">
        <v>80120</v>
      </c>
      <c r="C39" s="51" t="s">
        <v>84</v>
      </c>
      <c r="D39" s="34" t="s">
        <v>177</v>
      </c>
      <c r="E39" s="47">
        <f t="shared" si="0"/>
        <v>135000</v>
      </c>
      <c r="F39" s="50">
        <v>135000</v>
      </c>
      <c r="G39" s="50">
        <v>0</v>
      </c>
    </row>
    <row r="40" spans="1:7" ht="26.25" customHeight="1">
      <c r="A40" s="35">
        <v>801</v>
      </c>
      <c r="B40" s="6">
        <v>80120</v>
      </c>
      <c r="C40" s="51" t="s">
        <v>171</v>
      </c>
      <c r="D40" s="34" t="s">
        <v>172</v>
      </c>
      <c r="E40" s="47">
        <f t="shared" si="0"/>
        <v>7600</v>
      </c>
      <c r="F40" s="50">
        <v>7600</v>
      </c>
      <c r="G40" s="50">
        <v>0</v>
      </c>
    </row>
    <row r="41" spans="1:7" ht="17.25" customHeight="1">
      <c r="A41" s="35">
        <v>801</v>
      </c>
      <c r="B41" s="6">
        <v>80130</v>
      </c>
      <c r="C41" s="51" t="s">
        <v>82</v>
      </c>
      <c r="D41" s="34" t="s">
        <v>83</v>
      </c>
      <c r="E41" s="47">
        <f t="shared" si="0"/>
        <v>20000</v>
      </c>
      <c r="F41" s="50">
        <v>20000</v>
      </c>
      <c r="G41" s="50">
        <v>0</v>
      </c>
    </row>
    <row r="42" spans="1:7" ht="69.75" customHeight="1">
      <c r="A42" s="35">
        <v>801</v>
      </c>
      <c r="B42" s="6">
        <v>80130</v>
      </c>
      <c r="C42" s="51" t="s">
        <v>84</v>
      </c>
      <c r="D42" s="34" t="s">
        <v>177</v>
      </c>
      <c r="E42" s="47">
        <f t="shared" si="0"/>
        <v>48000</v>
      </c>
      <c r="F42" s="50">
        <v>48000</v>
      </c>
      <c r="G42" s="50">
        <v>0</v>
      </c>
    </row>
    <row r="43" spans="1:7" ht="17.25" customHeight="1">
      <c r="A43" s="35">
        <v>801</v>
      </c>
      <c r="B43" s="6">
        <v>80130</v>
      </c>
      <c r="C43" s="51" t="s">
        <v>94</v>
      </c>
      <c r="D43" s="6" t="s">
        <v>95</v>
      </c>
      <c r="E43" s="47">
        <f t="shared" si="0"/>
        <v>32400</v>
      </c>
      <c r="F43" s="50">
        <v>32400</v>
      </c>
      <c r="G43" s="50">
        <v>0</v>
      </c>
    </row>
    <row r="44" spans="1:7" ht="17.25" customHeight="1">
      <c r="A44" s="35">
        <v>801</v>
      </c>
      <c r="B44" s="6">
        <v>80148</v>
      </c>
      <c r="C44" s="33" t="s">
        <v>75</v>
      </c>
      <c r="D44" s="6" t="s">
        <v>76</v>
      </c>
      <c r="E44" s="47">
        <f t="shared" si="0"/>
        <v>75000</v>
      </c>
      <c r="F44" s="50">
        <v>75000</v>
      </c>
      <c r="G44" s="50">
        <v>0</v>
      </c>
    </row>
    <row r="45" spans="1:7" ht="23.25" customHeight="1">
      <c r="A45" s="35">
        <v>801</v>
      </c>
      <c r="B45" s="6">
        <v>80195</v>
      </c>
      <c r="C45" s="33" t="s">
        <v>94</v>
      </c>
      <c r="D45" s="6" t="s">
        <v>95</v>
      </c>
      <c r="E45" s="47">
        <f t="shared" si="0"/>
        <v>118400</v>
      </c>
      <c r="F45" s="50">
        <v>118400</v>
      </c>
      <c r="G45" s="50">
        <v>0</v>
      </c>
    </row>
    <row r="46" spans="1:7" ht="72.75" customHeight="1">
      <c r="A46" s="35">
        <v>801</v>
      </c>
      <c r="B46" s="6">
        <v>80195</v>
      </c>
      <c r="C46" s="6">
        <v>6207</v>
      </c>
      <c r="D46" s="34" t="s">
        <v>184</v>
      </c>
      <c r="E46" s="47">
        <f t="shared" si="0"/>
        <v>953960</v>
      </c>
      <c r="F46" s="50">
        <v>0</v>
      </c>
      <c r="G46" s="50">
        <v>953960</v>
      </c>
    </row>
    <row r="47" spans="1:7" ht="51">
      <c r="A47" s="35">
        <v>851</v>
      </c>
      <c r="B47" s="6">
        <v>85156</v>
      </c>
      <c r="C47" s="6">
        <v>2110</v>
      </c>
      <c r="D47" s="34" t="s">
        <v>98</v>
      </c>
      <c r="E47" s="47">
        <f t="shared" si="0"/>
        <v>2650137</v>
      </c>
      <c r="F47" s="50">
        <v>2650137</v>
      </c>
      <c r="G47" s="50">
        <v>0</v>
      </c>
    </row>
    <row r="48" spans="1:7" ht="51">
      <c r="A48" s="35">
        <v>852</v>
      </c>
      <c r="B48" s="6">
        <v>85201</v>
      </c>
      <c r="C48" s="6">
        <v>2320</v>
      </c>
      <c r="D48" s="34" t="s">
        <v>100</v>
      </c>
      <c r="E48" s="47">
        <f t="shared" si="0"/>
        <v>255000</v>
      </c>
      <c r="F48" s="50">
        <v>255000</v>
      </c>
      <c r="G48" s="50">
        <v>0</v>
      </c>
    </row>
    <row r="49" spans="1:7" ht="16.5" customHeight="1">
      <c r="A49" s="35">
        <v>852</v>
      </c>
      <c r="B49" s="6">
        <v>85202</v>
      </c>
      <c r="C49" s="33" t="s">
        <v>94</v>
      </c>
      <c r="D49" s="6" t="s">
        <v>95</v>
      </c>
      <c r="E49" s="47">
        <f t="shared" si="0"/>
        <v>4122000</v>
      </c>
      <c r="F49" s="50">
        <v>4122000</v>
      </c>
      <c r="G49" s="50">
        <v>0</v>
      </c>
    </row>
    <row r="50" spans="1:7" ht="30.75" customHeight="1">
      <c r="A50" s="35">
        <v>852</v>
      </c>
      <c r="B50" s="6">
        <v>85202</v>
      </c>
      <c r="C50" s="6">
        <v>2130</v>
      </c>
      <c r="D50" s="34" t="s">
        <v>178</v>
      </c>
      <c r="E50" s="47">
        <f t="shared" si="0"/>
        <v>4641477</v>
      </c>
      <c r="F50" s="50">
        <v>4641477</v>
      </c>
      <c r="G50" s="50">
        <v>0</v>
      </c>
    </row>
    <row r="51" spans="1:7" ht="76.5">
      <c r="A51" s="35">
        <v>852</v>
      </c>
      <c r="B51" s="6">
        <v>85204</v>
      </c>
      <c r="C51" s="6">
        <v>2320</v>
      </c>
      <c r="D51" s="34" t="s">
        <v>97</v>
      </c>
      <c r="E51" s="47">
        <f t="shared" si="0"/>
        <v>45000</v>
      </c>
      <c r="F51" s="50">
        <v>45000</v>
      </c>
      <c r="G51" s="50">
        <v>0</v>
      </c>
    </row>
    <row r="52" spans="1:7" ht="67.5" customHeight="1">
      <c r="A52" s="35">
        <v>852</v>
      </c>
      <c r="B52" s="6">
        <v>85295</v>
      </c>
      <c r="C52" s="6">
        <v>2007</v>
      </c>
      <c r="D52" s="34" t="s">
        <v>209</v>
      </c>
      <c r="E52" s="47">
        <f t="shared" si="0"/>
        <v>49225</v>
      </c>
      <c r="F52" s="50">
        <v>49225</v>
      </c>
      <c r="G52" s="50">
        <v>0</v>
      </c>
    </row>
    <row r="53" spans="1:7" ht="51">
      <c r="A53" s="35">
        <v>853</v>
      </c>
      <c r="B53" s="6">
        <v>85321</v>
      </c>
      <c r="C53" s="6">
        <v>2110</v>
      </c>
      <c r="D53" s="34" t="s">
        <v>98</v>
      </c>
      <c r="E53" s="49">
        <f t="shared" si="0"/>
        <v>226000</v>
      </c>
      <c r="F53" s="50">
        <v>226000</v>
      </c>
      <c r="G53" s="50">
        <v>0</v>
      </c>
    </row>
    <row r="54" spans="1:7" ht="51">
      <c r="A54" s="35">
        <v>853</v>
      </c>
      <c r="B54" s="6">
        <v>85321</v>
      </c>
      <c r="C54" s="6">
        <v>2320</v>
      </c>
      <c r="D54" s="34" t="s">
        <v>100</v>
      </c>
      <c r="E54" s="47">
        <f t="shared" si="0"/>
        <v>8400</v>
      </c>
      <c r="F54" s="50">
        <v>8400</v>
      </c>
      <c r="G54" s="50">
        <v>0</v>
      </c>
    </row>
    <row r="55" spans="1:7" ht="51">
      <c r="A55" s="35">
        <v>853</v>
      </c>
      <c r="B55" s="6">
        <v>85324</v>
      </c>
      <c r="C55" s="6">
        <v>2360</v>
      </c>
      <c r="D55" s="34" t="s">
        <v>101</v>
      </c>
      <c r="E55" s="47">
        <f t="shared" si="0"/>
        <v>23000</v>
      </c>
      <c r="F55" s="50">
        <v>23000</v>
      </c>
      <c r="G55" s="50">
        <v>0</v>
      </c>
    </row>
    <row r="56" spans="1:7" ht="63.75">
      <c r="A56" s="35">
        <v>853</v>
      </c>
      <c r="B56" s="6">
        <v>85333</v>
      </c>
      <c r="C56" s="6">
        <v>2690</v>
      </c>
      <c r="D56" s="34" t="s">
        <v>175</v>
      </c>
      <c r="E56" s="47">
        <f t="shared" si="0"/>
        <v>823000</v>
      </c>
      <c r="F56" s="50">
        <v>823000</v>
      </c>
      <c r="G56" s="50">
        <v>0</v>
      </c>
    </row>
    <row r="57" spans="1:7" ht="59.25" customHeight="1">
      <c r="A57" s="35">
        <v>854</v>
      </c>
      <c r="B57" s="6">
        <v>85403</v>
      </c>
      <c r="C57" s="51" t="s">
        <v>173</v>
      </c>
      <c r="D57" s="34" t="s">
        <v>174</v>
      </c>
      <c r="E57" s="47">
        <f t="shared" si="0"/>
        <v>14000</v>
      </c>
      <c r="F57" s="50">
        <v>14000</v>
      </c>
      <c r="G57" s="50">
        <v>0</v>
      </c>
    </row>
    <row r="58" spans="1:7" ht="63.75" customHeight="1">
      <c r="A58" s="35">
        <v>854</v>
      </c>
      <c r="B58" s="6">
        <v>85403</v>
      </c>
      <c r="C58" s="33" t="s">
        <v>84</v>
      </c>
      <c r="D58" s="34" t="s">
        <v>177</v>
      </c>
      <c r="E58" s="47">
        <f t="shared" si="0"/>
        <v>6480</v>
      </c>
      <c r="F58" s="50">
        <v>6480</v>
      </c>
      <c r="G58" s="50">
        <v>0</v>
      </c>
    </row>
    <row r="59" spans="1:7" ht="21.75" customHeight="1">
      <c r="A59" s="35">
        <v>854</v>
      </c>
      <c r="B59" s="6">
        <v>85403</v>
      </c>
      <c r="C59" s="33" t="s">
        <v>94</v>
      </c>
      <c r="D59" s="6" t="s">
        <v>95</v>
      </c>
      <c r="E59" s="47">
        <f t="shared" si="0"/>
        <v>25000</v>
      </c>
      <c r="F59" s="50">
        <v>25000</v>
      </c>
      <c r="G59" s="50">
        <v>0</v>
      </c>
    </row>
    <row r="60" spans="1:7" ht="19.5" customHeight="1">
      <c r="A60" s="35">
        <v>854</v>
      </c>
      <c r="B60" s="6">
        <v>85403</v>
      </c>
      <c r="C60" s="33" t="s">
        <v>75</v>
      </c>
      <c r="D60" s="6" t="s">
        <v>76</v>
      </c>
      <c r="E60" s="47">
        <f t="shared" si="0"/>
        <v>750</v>
      </c>
      <c r="F60" s="50">
        <v>750</v>
      </c>
      <c r="G60" s="50">
        <v>0</v>
      </c>
    </row>
    <row r="61" spans="1:7" ht="19.5" customHeight="1">
      <c r="A61" s="35">
        <v>900</v>
      </c>
      <c r="B61" s="6">
        <v>90019</v>
      </c>
      <c r="C61" s="33" t="s">
        <v>75</v>
      </c>
      <c r="D61" s="6" t="s">
        <v>76</v>
      </c>
      <c r="E61" s="47">
        <f t="shared" si="0"/>
        <v>400000</v>
      </c>
      <c r="F61" s="50">
        <v>400000</v>
      </c>
      <c r="G61" s="50">
        <v>0</v>
      </c>
    </row>
    <row r="62" spans="1:7" ht="22.5" customHeight="1">
      <c r="A62" s="13"/>
      <c r="B62" s="17"/>
      <c r="C62" s="17"/>
      <c r="D62" s="17" t="s">
        <v>96</v>
      </c>
      <c r="E62" s="48">
        <f>SUM(E7:E61)</f>
        <v>62341208</v>
      </c>
      <c r="F62" s="48">
        <f>SUM(F7:F61)</f>
        <v>58407100</v>
      </c>
      <c r="G62" s="48">
        <f>SUM(G7:G61)</f>
        <v>3934108</v>
      </c>
    </row>
    <row r="63" ht="12.75">
      <c r="E63" s="69"/>
    </row>
    <row r="66" ht="12.75">
      <c r="F66" s="69"/>
    </row>
  </sheetData>
  <sheetProtection/>
  <mergeCells count="7">
    <mergeCell ref="A1:G1"/>
    <mergeCell ref="A4:A5"/>
    <mergeCell ref="B4:B5"/>
    <mergeCell ref="C4:C5"/>
    <mergeCell ref="D4:D5"/>
    <mergeCell ref="E4:E5"/>
    <mergeCell ref="F4:G4"/>
  </mergeCells>
  <printOptions horizontalCentered="1"/>
  <pageMargins left="0.4724409448818898" right="0.35433070866141736" top="1.6141732283464567" bottom="0.984251968503937" header="0.5118110236220472" footer="0.5118110236220472"/>
  <pageSetup horizontalDpi="600" verticalDpi="600" orientation="portrait" paperSize="9" scale="92" r:id="rId1"/>
  <headerFooter alignWithMargins="0">
    <oddHeader>&amp;R&amp;9Załącznik nr &amp;A
do uchwały Rady Powiatu w Opatowie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pane ySplit="4020" topLeftCell="A75" activePane="bottomLeft" state="split"/>
      <selection pane="topLeft" activeCell="T7" sqref="T7"/>
      <selection pane="bottomLeft" activeCell="E89" sqref="E89"/>
    </sheetView>
  </sheetViews>
  <sheetFormatPr defaultColWidth="9.00390625" defaultRowHeight="12.75"/>
  <cols>
    <col min="1" max="1" width="3.875" style="57" customWidth="1"/>
    <col min="2" max="2" width="5.25390625" style="57" customWidth="1"/>
    <col min="3" max="3" width="15.25390625" style="57" customWidth="1"/>
    <col min="4" max="5" width="11.75390625" style="57" customWidth="1"/>
    <col min="6" max="6" width="11.875" style="57" customWidth="1"/>
    <col min="7" max="7" width="11.625" style="57" customWidth="1"/>
    <col min="8" max="8" width="10.875" style="57" customWidth="1"/>
    <col min="9" max="9" width="10.625" style="57" customWidth="1"/>
    <col min="10" max="10" width="9.375" style="57" customWidth="1"/>
    <col min="11" max="11" width="9.25390625" style="57" customWidth="1"/>
    <col min="12" max="12" width="9.875" style="57" customWidth="1"/>
    <col min="13" max="13" width="10.625" style="57" customWidth="1"/>
    <col min="14" max="15" width="10.75390625" style="55" customWidth="1"/>
    <col min="16" max="16" width="5.875" style="55" customWidth="1"/>
    <col min="17" max="17" width="14.25390625" style="55" customWidth="1"/>
    <col min="18" max="16384" width="9.125" style="55" customWidth="1"/>
  </cols>
  <sheetData>
    <row r="1" spans="1:17" ht="11.25">
      <c r="A1" s="113" t="s">
        <v>185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7" ht="11.25">
      <c r="A2" s="56"/>
      <c r="B2" s="56"/>
      <c r="C2" s="56"/>
      <c r="D2" s="56"/>
      <c r="E2" s="56"/>
      <c r="F2" s="56"/>
      <c r="G2" s="56"/>
    </row>
    <row r="3" spans="1:17" ht="11.25">
      <c r="A3" s="56"/>
      <c r="B3" s="56"/>
      <c r="C3" s="56"/>
      <c r="D3" s="56"/>
      <c r="E3" s="56"/>
      <c r="Q3" s="58" t="s">
        <v>17</v>
      </c>
    </row>
    <row r="4" spans="1:17" s="25" customFormat="1" ht="18.75" customHeight="1">
      <c r="A4" s="114" t="s">
        <v>1</v>
      </c>
      <c r="B4" s="114" t="s">
        <v>2</v>
      </c>
      <c r="C4" s="114" t="s">
        <v>9</v>
      </c>
      <c r="D4" s="114" t="s">
        <v>55</v>
      </c>
      <c r="E4" s="117" t="s">
        <v>54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1:17" s="25" customFormat="1" ht="11.25">
      <c r="A5" s="115"/>
      <c r="B5" s="115"/>
      <c r="C5" s="115"/>
      <c r="D5" s="115"/>
      <c r="E5" s="114" t="s">
        <v>11</v>
      </c>
      <c r="F5" s="120" t="s">
        <v>54</v>
      </c>
      <c r="G5" s="120"/>
      <c r="H5" s="120"/>
      <c r="I5" s="120"/>
      <c r="J5" s="120"/>
      <c r="K5" s="120"/>
      <c r="L5" s="120"/>
      <c r="M5" s="114" t="s">
        <v>12</v>
      </c>
      <c r="N5" s="121" t="s">
        <v>54</v>
      </c>
      <c r="O5" s="122"/>
      <c r="P5" s="122"/>
      <c r="Q5" s="123"/>
    </row>
    <row r="6" spans="1:17" s="25" customFormat="1" ht="24" customHeight="1">
      <c r="A6" s="115"/>
      <c r="B6" s="115"/>
      <c r="C6" s="115"/>
      <c r="D6" s="115"/>
      <c r="E6" s="115"/>
      <c r="F6" s="117" t="s">
        <v>44</v>
      </c>
      <c r="G6" s="119"/>
      <c r="H6" s="114" t="s">
        <v>46</v>
      </c>
      <c r="I6" s="114" t="s">
        <v>47</v>
      </c>
      <c r="J6" s="114" t="s">
        <v>48</v>
      </c>
      <c r="K6" s="114" t="s">
        <v>28</v>
      </c>
      <c r="L6" s="114" t="s">
        <v>29</v>
      </c>
      <c r="M6" s="115"/>
      <c r="N6" s="117" t="s">
        <v>49</v>
      </c>
      <c r="O6" s="59" t="s">
        <v>5</v>
      </c>
      <c r="P6" s="120" t="s">
        <v>52</v>
      </c>
      <c r="Q6" s="120" t="s">
        <v>51</v>
      </c>
    </row>
    <row r="7" spans="1:21" s="25" customFormat="1" ht="94.5">
      <c r="A7" s="116"/>
      <c r="B7" s="116"/>
      <c r="C7" s="116"/>
      <c r="D7" s="116"/>
      <c r="E7" s="116"/>
      <c r="F7" s="54" t="s">
        <v>56</v>
      </c>
      <c r="G7" s="54" t="s">
        <v>45</v>
      </c>
      <c r="H7" s="116"/>
      <c r="I7" s="116"/>
      <c r="J7" s="116"/>
      <c r="K7" s="116"/>
      <c r="L7" s="116"/>
      <c r="M7" s="116"/>
      <c r="N7" s="120"/>
      <c r="O7" s="60" t="s">
        <v>57</v>
      </c>
      <c r="P7" s="120"/>
      <c r="Q7" s="120"/>
      <c r="U7" s="53"/>
    </row>
    <row r="8" spans="1:17" s="62" customFormat="1" ht="11.25" customHeigh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  <c r="Q8" s="61">
        <v>17</v>
      </c>
    </row>
    <row r="9" spans="1:17" s="62" customFormat="1" ht="21">
      <c r="A9" s="39" t="s">
        <v>70</v>
      </c>
      <c r="B9" s="40"/>
      <c r="C9" s="41" t="s">
        <v>103</v>
      </c>
      <c r="D9" s="67">
        <f>SUM(D10:D11)</f>
        <v>836000</v>
      </c>
      <c r="E9" s="67">
        <f>SUM(E10:E11)</f>
        <v>836000</v>
      </c>
      <c r="F9" s="67">
        <f aca="true" t="shared" si="0" ref="F9:Q9">SUM(F10:F11)</f>
        <v>4000</v>
      </c>
      <c r="G9" s="67">
        <f t="shared" si="0"/>
        <v>167000</v>
      </c>
      <c r="H9" s="67">
        <f t="shared" si="0"/>
        <v>0</v>
      </c>
      <c r="I9" s="67">
        <f t="shared" si="0"/>
        <v>0</v>
      </c>
      <c r="J9" s="67">
        <f t="shared" si="0"/>
        <v>665000</v>
      </c>
      <c r="K9" s="67">
        <f t="shared" si="0"/>
        <v>0</v>
      </c>
      <c r="L9" s="67">
        <f t="shared" si="0"/>
        <v>0</v>
      </c>
      <c r="M9" s="67">
        <f t="shared" si="0"/>
        <v>0</v>
      </c>
      <c r="N9" s="67">
        <f t="shared" si="0"/>
        <v>0</v>
      </c>
      <c r="O9" s="67">
        <f t="shared" si="0"/>
        <v>0</v>
      </c>
      <c r="P9" s="67">
        <f t="shared" si="0"/>
        <v>0</v>
      </c>
      <c r="Q9" s="67">
        <f t="shared" si="0"/>
        <v>0</v>
      </c>
    </row>
    <row r="10" spans="1:17" s="62" customFormat="1" ht="56.25">
      <c r="A10" s="42" t="s">
        <v>70</v>
      </c>
      <c r="B10" s="42" t="s">
        <v>71</v>
      </c>
      <c r="C10" s="43" t="s">
        <v>104</v>
      </c>
      <c r="D10" s="63">
        <f>SUM(M10+E10)</f>
        <v>816000</v>
      </c>
      <c r="E10" s="63">
        <f>SUM(F10:L10)</f>
        <v>816000</v>
      </c>
      <c r="F10" s="64">
        <v>0</v>
      </c>
      <c r="G10" s="64">
        <v>151000</v>
      </c>
      <c r="H10" s="64">
        <v>0</v>
      </c>
      <c r="I10" s="64">
        <v>0</v>
      </c>
      <c r="J10" s="64">
        <v>665000</v>
      </c>
      <c r="K10" s="64">
        <v>0</v>
      </c>
      <c r="L10" s="64">
        <v>0</v>
      </c>
      <c r="M10" s="64">
        <f>SUM(N10+P10+Q10)</f>
        <v>0</v>
      </c>
      <c r="N10" s="65">
        <v>0</v>
      </c>
      <c r="O10" s="65">
        <v>0</v>
      </c>
      <c r="P10" s="65">
        <v>0</v>
      </c>
      <c r="Q10" s="65">
        <v>0</v>
      </c>
    </row>
    <row r="11" spans="1:17" s="62" customFormat="1" ht="22.5">
      <c r="A11" s="42" t="s">
        <v>70</v>
      </c>
      <c r="B11" s="42" t="s">
        <v>105</v>
      </c>
      <c r="C11" s="43" t="s">
        <v>106</v>
      </c>
      <c r="D11" s="63">
        <f>SUM(M11+E11)</f>
        <v>20000</v>
      </c>
      <c r="E11" s="63">
        <f>SUM(F11:L11)</f>
        <v>20000</v>
      </c>
      <c r="F11" s="64">
        <v>4000</v>
      </c>
      <c r="G11" s="64">
        <v>16000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f>SUM(N11+P11+Q11)</f>
        <v>0</v>
      </c>
      <c r="N11" s="65">
        <v>0</v>
      </c>
      <c r="O11" s="65">
        <v>0</v>
      </c>
      <c r="P11" s="65">
        <v>0</v>
      </c>
      <c r="Q11" s="65">
        <v>0</v>
      </c>
    </row>
    <row r="12" spans="1:17" s="62" customFormat="1" ht="17.25" customHeight="1">
      <c r="A12" s="39" t="s">
        <v>73</v>
      </c>
      <c r="B12" s="40"/>
      <c r="C12" s="41" t="s">
        <v>107</v>
      </c>
      <c r="D12" s="67">
        <f>SUM(D13:D14)</f>
        <v>355648</v>
      </c>
      <c r="E12" s="67">
        <f>SUM(E13:E14)</f>
        <v>355648</v>
      </c>
      <c r="F12" s="67">
        <f>SUM(F13:F14)</f>
        <v>0</v>
      </c>
      <c r="G12" s="67">
        <f aca="true" t="shared" si="1" ref="G12:Q12">SUM(G13:G14)</f>
        <v>146240</v>
      </c>
      <c r="H12" s="67">
        <f t="shared" si="1"/>
        <v>0</v>
      </c>
      <c r="I12" s="67">
        <f t="shared" si="1"/>
        <v>209408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  <c r="O12" s="67">
        <f t="shared" si="1"/>
        <v>0</v>
      </c>
      <c r="P12" s="67">
        <f t="shared" si="1"/>
        <v>0</v>
      </c>
      <c r="Q12" s="67">
        <f t="shared" si="1"/>
        <v>0</v>
      </c>
    </row>
    <row r="13" spans="1:17" s="62" customFormat="1" ht="22.5">
      <c r="A13" s="42" t="s">
        <v>73</v>
      </c>
      <c r="B13" s="42" t="s">
        <v>74</v>
      </c>
      <c r="C13" s="43" t="s">
        <v>108</v>
      </c>
      <c r="D13" s="63">
        <f>SUM(M13+E13)</f>
        <v>209408</v>
      </c>
      <c r="E13" s="63">
        <f>SUM(F13:L13)</f>
        <v>209408</v>
      </c>
      <c r="F13" s="64">
        <v>0</v>
      </c>
      <c r="G13" s="64">
        <v>0</v>
      </c>
      <c r="H13" s="64">
        <v>0</v>
      </c>
      <c r="I13" s="64">
        <v>209408</v>
      </c>
      <c r="J13" s="64">
        <v>0</v>
      </c>
      <c r="K13" s="64">
        <v>0</v>
      </c>
      <c r="L13" s="64">
        <v>0</v>
      </c>
      <c r="M13" s="64">
        <f>SUM(N13+P13+Q13)</f>
        <v>0</v>
      </c>
      <c r="N13" s="65">
        <v>0</v>
      </c>
      <c r="O13" s="65">
        <v>0</v>
      </c>
      <c r="P13" s="65">
        <v>0</v>
      </c>
      <c r="Q13" s="65">
        <v>0</v>
      </c>
    </row>
    <row r="14" spans="1:17" s="62" customFormat="1" ht="33.75">
      <c r="A14" s="42" t="s">
        <v>73</v>
      </c>
      <c r="B14" s="42" t="s">
        <v>109</v>
      </c>
      <c r="C14" s="43" t="s">
        <v>110</v>
      </c>
      <c r="D14" s="63">
        <f>SUM(M14+E14)</f>
        <v>146240</v>
      </c>
      <c r="E14" s="63">
        <f>SUM(F14:L14)</f>
        <v>146240</v>
      </c>
      <c r="F14" s="64">
        <v>0</v>
      </c>
      <c r="G14" s="64">
        <v>146240</v>
      </c>
      <c r="H14" s="64">
        <v>0</v>
      </c>
      <c r="I14" s="64">
        <v>0</v>
      </c>
      <c r="J14" s="64"/>
      <c r="K14" s="64">
        <v>0</v>
      </c>
      <c r="L14" s="64">
        <v>0</v>
      </c>
      <c r="M14" s="64">
        <f>SUM(N14+P14+Q14)</f>
        <v>0</v>
      </c>
      <c r="N14" s="65">
        <v>0</v>
      </c>
      <c r="O14" s="65">
        <v>0</v>
      </c>
      <c r="P14" s="65">
        <v>0</v>
      </c>
      <c r="Q14" s="65">
        <v>0</v>
      </c>
    </row>
    <row r="15" spans="1:17" s="62" customFormat="1" ht="21">
      <c r="A15" s="41">
        <v>600</v>
      </c>
      <c r="B15" s="41"/>
      <c r="C15" s="41" t="s">
        <v>111</v>
      </c>
      <c r="D15" s="67">
        <f>SUM(D16:D17)</f>
        <v>9442565</v>
      </c>
      <c r="E15" s="67">
        <f>SUM(E16:E17)</f>
        <v>6832500</v>
      </c>
      <c r="F15" s="67">
        <f aca="true" t="shared" si="2" ref="F15:Q15">SUM(F16:F17)</f>
        <v>846300</v>
      </c>
      <c r="G15" s="67">
        <f t="shared" si="2"/>
        <v>5986200</v>
      </c>
      <c r="H15" s="67">
        <f t="shared" si="2"/>
        <v>0</v>
      </c>
      <c r="I15" s="67">
        <f t="shared" si="2"/>
        <v>0</v>
      </c>
      <c r="J15" s="67">
        <f t="shared" si="2"/>
        <v>0</v>
      </c>
      <c r="K15" s="67">
        <f t="shared" si="2"/>
        <v>0</v>
      </c>
      <c r="L15" s="67">
        <f t="shared" si="2"/>
        <v>0</v>
      </c>
      <c r="M15" s="67">
        <f t="shared" si="2"/>
        <v>2610065</v>
      </c>
      <c r="N15" s="67">
        <f t="shared" si="2"/>
        <v>2610065</v>
      </c>
      <c r="O15" s="67">
        <f t="shared" si="2"/>
        <v>2560822</v>
      </c>
      <c r="P15" s="67">
        <f t="shared" si="2"/>
        <v>0</v>
      </c>
      <c r="Q15" s="67">
        <f t="shared" si="2"/>
        <v>0</v>
      </c>
    </row>
    <row r="16" spans="1:17" s="62" customFormat="1" ht="25.5" customHeight="1">
      <c r="A16" s="43">
        <v>600</v>
      </c>
      <c r="B16" s="43">
        <v>60013</v>
      </c>
      <c r="C16" s="43" t="s">
        <v>112</v>
      </c>
      <c r="D16" s="63">
        <f>SUM(M16+E16)</f>
        <v>49243</v>
      </c>
      <c r="E16" s="63">
        <f>SUM(F16:L16)</f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f>SUM(N16+P16+Q16)</f>
        <v>49243</v>
      </c>
      <c r="N16" s="65">
        <v>49243</v>
      </c>
      <c r="O16" s="65">
        <v>0</v>
      </c>
      <c r="P16" s="65">
        <v>0</v>
      </c>
      <c r="Q16" s="65">
        <v>0</v>
      </c>
    </row>
    <row r="17" spans="1:17" s="62" customFormat="1" ht="27.75" customHeight="1">
      <c r="A17" s="43">
        <v>600</v>
      </c>
      <c r="B17" s="43">
        <v>60014</v>
      </c>
      <c r="C17" s="43" t="s">
        <v>113</v>
      </c>
      <c r="D17" s="63">
        <f>SUM(M17+E17)</f>
        <v>9393322</v>
      </c>
      <c r="E17" s="63">
        <f>SUM(F17:L17)</f>
        <v>6832500</v>
      </c>
      <c r="F17" s="64">
        <v>846300</v>
      </c>
      <c r="G17" s="64">
        <v>5986200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f>SUM(Q17+P17+N17)</f>
        <v>2560822</v>
      </c>
      <c r="N17" s="65">
        <v>2560822</v>
      </c>
      <c r="O17" s="65">
        <v>2560822</v>
      </c>
      <c r="P17" s="65">
        <v>0</v>
      </c>
      <c r="Q17" s="65">
        <v>0</v>
      </c>
    </row>
    <row r="18" spans="1:17" s="62" customFormat="1" ht="21">
      <c r="A18" s="41">
        <v>700</v>
      </c>
      <c r="B18" s="41"/>
      <c r="C18" s="41" t="s">
        <v>114</v>
      </c>
      <c r="D18" s="67">
        <f>SUM(D19)</f>
        <v>30000</v>
      </c>
      <c r="E18" s="67">
        <f aca="true" t="shared" si="3" ref="E18:Q18">SUM(E19)</f>
        <v>30000</v>
      </c>
      <c r="F18" s="67">
        <f t="shared" si="3"/>
        <v>0</v>
      </c>
      <c r="G18" s="67">
        <f t="shared" si="3"/>
        <v>30000</v>
      </c>
      <c r="H18" s="67">
        <f t="shared" si="3"/>
        <v>0</v>
      </c>
      <c r="I18" s="67">
        <f t="shared" si="3"/>
        <v>0</v>
      </c>
      <c r="J18" s="67">
        <f t="shared" si="3"/>
        <v>0</v>
      </c>
      <c r="K18" s="67">
        <f t="shared" si="3"/>
        <v>0</v>
      </c>
      <c r="L18" s="67">
        <f t="shared" si="3"/>
        <v>0</v>
      </c>
      <c r="M18" s="67">
        <f t="shared" si="3"/>
        <v>0</v>
      </c>
      <c r="N18" s="67">
        <f t="shared" si="3"/>
        <v>0</v>
      </c>
      <c r="O18" s="67">
        <f t="shared" si="3"/>
        <v>0</v>
      </c>
      <c r="P18" s="67">
        <f t="shared" si="3"/>
        <v>0</v>
      </c>
      <c r="Q18" s="67">
        <f t="shared" si="3"/>
        <v>0</v>
      </c>
    </row>
    <row r="19" spans="1:17" s="62" customFormat="1" ht="40.5" customHeight="1">
      <c r="A19" s="43">
        <v>700</v>
      </c>
      <c r="B19" s="43">
        <v>70005</v>
      </c>
      <c r="C19" s="43" t="s">
        <v>115</v>
      </c>
      <c r="D19" s="63">
        <f>SUM(M19+E19)</f>
        <v>30000</v>
      </c>
      <c r="E19" s="63">
        <f>SUM(F19:L19)</f>
        <v>30000</v>
      </c>
      <c r="F19" s="64">
        <v>0</v>
      </c>
      <c r="G19" s="64">
        <v>30000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f>SUM(N19+P19+Q19)</f>
        <v>0</v>
      </c>
      <c r="N19" s="65">
        <v>0</v>
      </c>
      <c r="O19" s="65">
        <v>0</v>
      </c>
      <c r="P19" s="65">
        <v>0</v>
      </c>
      <c r="Q19" s="65">
        <v>0</v>
      </c>
    </row>
    <row r="20" spans="1:17" s="62" customFormat="1" ht="21">
      <c r="A20" s="41">
        <v>710</v>
      </c>
      <c r="B20" s="41"/>
      <c r="C20" s="41" t="s">
        <v>116</v>
      </c>
      <c r="D20" s="67">
        <f>SUM(D21:D24)</f>
        <v>572000</v>
      </c>
      <c r="E20" s="67">
        <f aca="true" t="shared" si="4" ref="E20:Q20">SUM(E21:E24)</f>
        <v>555000</v>
      </c>
      <c r="F20" s="67">
        <f t="shared" si="4"/>
        <v>212442</v>
      </c>
      <c r="G20" s="67">
        <f t="shared" si="4"/>
        <v>340558</v>
      </c>
      <c r="H20" s="67">
        <f t="shared" si="4"/>
        <v>0</v>
      </c>
      <c r="I20" s="67">
        <f t="shared" si="4"/>
        <v>2000</v>
      </c>
      <c r="J20" s="67">
        <f t="shared" si="4"/>
        <v>0</v>
      </c>
      <c r="K20" s="67">
        <f t="shared" si="4"/>
        <v>0</v>
      </c>
      <c r="L20" s="67">
        <f t="shared" si="4"/>
        <v>0</v>
      </c>
      <c r="M20" s="67">
        <f t="shared" si="4"/>
        <v>17000</v>
      </c>
      <c r="N20" s="67">
        <f t="shared" si="4"/>
        <v>17000</v>
      </c>
      <c r="O20" s="67">
        <f t="shared" si="4"/>
        <v>0</v>
      </c>
      <c r="P20" s="67">
        <f t="shared" si="4"/>
        <v>0</v>
      </c>
      <c r="Q20" s="67">
        <f t="shared" si="4"/>
        <v>0</v>
      </c>
    </row>
    <row r="21" spans="1:17" s="62" customFormat="1" ht="51.75" customHeight="1">
      <c r="A21" s="43">
        <v>710</v>
      </c>
      <c r="B21" s="43">
        <v>71012</v>
      </c>
      <c r="C21" s="43" t="s">
        <v>187</v>
      </c>
      <c r="D21" s="63">
        <f>SUM(M21+E21)</f>
        <v>100000</v>
      </c>
      <c r="E21" s="63">
        <f>SUM(F21:L21)</f>
        <v>83000</v>
      </c>
      <c r="F21" s="63">
        <v>3000</v>
      </c>
      <c r="G21" s="63">
        <v>78000</v>
      </c>
      <c r="H21" s="63">
        <v>0</v>
      </c>
      <c r="I21" s="63">
        <v>2000</v>
      </c>
      <c r="J21" s="63">
        <v>0</v>
      </c>
      <c r="K21" s="63">
        <v>0</v>
      </c>
      <c r="L21" s="63">
        <v>0</v>
      </c>
      <c r="M21" s="63">
        <f>SUM(N21:Q21)</f>
        <v>17000</v>
      </c>
      <c r="N21" s="63">
        <v>17000</v>
      </c>
      <c r="O21" s="63">
        <v>0</v>
      </c>
      <c r="P21" s="63">
        <v>0</v>
      </c>
      <c r="Q21" s="63">
        <v>0</v>
      </c>
    </row>
    <row r="22" spans="1:17" s="66" customFormat="1" ht="48.75" customHeight="1">
      <c r="A22" s="43">
        <v>710</v>
      </c>
      <c r="B22" s="43">
        <v>71013</v>
      </c>
      <c r="C22" s="43" t="s">
        <v>117</v>
      </c>
      <c r="D22" s="63">
        <f>SUM(M22+E22)</f>
        <v>215000</v>
      </c>
      <c r="E22" s="63">
        <f>SUM(F22:L22)</f>
        <v>215000</v>
      </c>
      <c r="F22" s="64">
        <v>0</v>
      </c>
      <c r="G22" s="64">
        <v>215000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f>SUM(N22+P22+Q22)</f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ht="37.5" customHeight="1">
      <c r="A23" s="43">
        <v>710</v>
      </c>
      <c r="B23" s="43">
        <v>71014</v>
      </c>
      <c r="C23" s="43" t="s">
        <v>118</v>
      </c>
      <c r="D23" s="63">
        <f>SUM(M23+E23)</f>
        <v>10000</v>
      </c>
      <c r="E23" s="63">
        <f>SUM(F23:L23)</f>
        <v>10000</v>
      </c>
      <c r="F23" s="64">
        <v>0</v>
      </c>
      <c r="G23" s="64">
        <v>10000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f>SUM(N23+P23+Q23)</f>
        <v>0</v>
      </c>
      <c r="N23" s="65">
        <v>0</v>
      </c>
      <c r="O23" s="65">
        <v>0</v>
      </c>
      <c r="P23" s="65">
        <v>0</v>
      </c>
      <c r="Q23" s="65">
        <v>0</v>
      </c>
    </row>
    <row r="24" spans="1:17" ht="22.5">
      <c r="A24" s="43">
        <v>710</v>
      </c>
      <c r="B24" s="43">
        <v>71015</v>
      </c>
      <c r="C24" s="43" t="s">
        <v>119</v>
      </c>
      <c r="D24" s="63">
        <f>SUM(M24+E24)</f>
        <v>247000</v>
      </c>
      <c r="E24" s="63">
        <f>SUM(F24:L24)</f>
        <v>247000</v>
      </c>
      <c r="F24" s="64">
        <v>209442</v>
      </c>
      <c r="G24" s="64">
        <v>37558</v>
      </c>
      <c r="H24" s="64">
        <v>0</v>
      </c>
      <c r="I24" s="64">
        <v>0</v>
      </c>
      <c r="J24" s="64">
        <v>0</v>
      </c>
      <c r="K24" s="64"/>
      <c r="L24" s="64"/>
      <c r="M24" s="64">
        <f>SUM(N24+P24+Q24)</f>
        <v>0</v>
      </c>
      <c r="N24" s="65"/>
      <c r="O24" s="65"/>
      <c r="P24" s="65"/>
      <c r="Q24" s="65"/>
    </row>
    <row r="25" spans="1:17" ht="15" customHeight="1">
      <c r="A25" s="41">
        <v>720</v>
      </c>
      <c r="B25" s="43"/>
      <c r="C25" s="41" t="s">
        <v>179</v>
      </c>
      <c r="D25" s="67">
        <f>SUM(D26)</f>
        <v>1171167</v>
      </c>
      <c r="E25" s="67">
        <f aca="true" t="shared" si="5" ref="E25:Q25">SUM(E26)</f>
        <v>0</v>
      </c>
      <c r="F25" s="67">
        <f t="shared" si="5"/>
        <v>0</v>
      </c>
      <c r="G25" s="67">
        <f t="shared" si="5"/>
        <v>0</v>
      </c>
      <c r="H25" s="67">
        <f t="shared" si="5"/>
        <v>0</v>
      </c>
      <c r="I25" s="67">
        <f t="shared" si="5"/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1171167</v>
      </c>
      <c r="N25" s="67">
        <f t="shared" si="5"/>
        <v>1171167</v>
      </c>
      <c r="O25" s="67">
        <f t="shared" si="5"/>
        <v>1171167</v>
      </c>
      <c r="P25" s="67">
        <f t="shared" si="5"/>
        <v>0</v>
      </c>
      <c r="Q25" s="67">
        <f t="shared" si="5"/>
        <v>0</v>
      </c>
    </row>
    <row r="26" spans="1:17" ht="24.75" customHeight="1">
      <c r="A26" s="43">
        <v>720</v>
      </c>
      <c r="B26" s="43">
        <v>72095</v>
      </c>
      <c r="C26" s="43" t="s">
        <v>106</v>
      </c>
      <c r="D26" s="63">
        <f>SUM(M26+E26)</f>
        <v>1171167</v>
      </c>
      <c r="E26" s="63">
        <f>SUM(F26:L26)</f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f>SUM(N26+P26+Q26)</f>
        <v>1171167</v>
      </c>
      <c r="N26" s="65">
        <v>1171167</v>
      </c>
      <c r="O26" s="65">
        <v>1171167</v>
      </c>
      <c r="P26" s="65">
        <v>0</v>
      </c>
      <c r="Q26" s="65">
        <v>0</v>
      </c>
    </row>
    <row r="27" spans="1:17" ht="21">
      <c r="A27" s="41">
        <v>750</v>
      </c>
      <c r="B27" s="41"/>
      <c r="C27" s="41" t="s">
        <v>120</v>
      </c>
      <c r="D27" s="68">
        <f>SUM(D28:D33)</f>
        <v>6754638</v>
      </c>
      <c r="E27" s="68">
        <f>SUM(E28:E33)</f>
        <v>6674638</v>
      </c>
      <c r="F27" s="68">
        <f aca="true" t="shared" si="6" ref="F27:Q27">SUM(F28:F33)</f>
        <v>4642950</v>
      </c>
      <c r="G27" s="68">
        <f t="shared" si="6"/>
        <v>1729776</v>
      </c>
      <c r="H27" s="68">
        <f t="shared" si="6"/>
        <v>0</v>
      </c>
      <c r="I27" s="68">
        <f t="shared" si="6"/>
        <v>260840</v>
      </c>
      <c r="J27" s="68">
        <f t="shared" si="6"/>
        <v>41072</v>
      </c>
      <c r="K27" s="68">
        <f t="shared" si="6"/>
        <v>0</v>
      </c>
      <c r="L27" s="68">
        <f t="shared" si="6"/>
        <v>0</v>
      </c>
      <c r="M27" s="68">
        <f t="shared" si="6"/>
        <v>80000</v>
      </c>
      <c r="N27" s="68">
        <f t="shared" si="6"/>
        <v>80000</v>
      </c>
      <c r="O27" s="68">
        <f t="shared" si="6"/>
        <v>0</v>
      </c>
      <c r="P27" s="68">
        <f t="shared" si="6"/>
        <v>0</v>
      </c>
      <c r="Q27" s="68">
        <f t="shared" si="6"/>
        <v>0</v>
      </c>
    </row>
    <row r="28" spans="1:17" ht="22.5">
      <c r="A28" s="43">
        <v>750</v>
      </c>
      <c r="B28" s="43">
        <v>75011</v>
      </c>
      <c r="C28" s="43" t="s">
        <v>121</v>
      </c>
      <c r="D28" s="63">
        <f aca="true" t="shared" si="7" ref="D28:D33">SUM(M28+E28)</f>
        <v>146086</v>
      </c>
      <c r="E28" s="63">
        <f aca="true" t="shared" si="8" ref="E28:E33">SUM(F28:L28)</f>
        <v>146086</v>
      </c>
      <c r="F28" s="64">
        <v>146086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f aca="true" t="shared" si="9" ref="M28:M33">SUM(N28+P28+Q28)</f>
        <v>0</v>
      </c>
      <c r="N28" s="65">
        <v>0</v>
      </c>
      <c r="O28" s="65">
        <v>0</v>
      </c>
      <c r="P28" s="65">
        <v>0</v>
      </c>
      <c r="Q28" s="65">
        <v>0</v>
      </c>
    </row>
    <row r="29" spans="1:17" ht="18" customHeight="1">
      <c r="A29" s="43">
        <v>750</v>
      </c>
      <c r="B29" s="43">
        <v>75019</v>
      </c>
      <c r="C29" s="43" t="s">
        <v>122</v>
      </c>
      <c r="D29" s="63">
        <f t="shared" si="7"/>
        <v>250000</v>
      </c>
      <c r="E29" s="63">
        <f t="shared" si="8"/>
        <v>250000</v>
      </c>
      <c r="F29" s="64">
        <v>0</v>
      </c>
      <c r="G29" s="64">
        <v>10000</v>
      </c>
      <c r="H29" s="64">
        <v>0</v>
      </c>
      <c r="I29" s="64">
        <v>240000</v>
      </c>
      <c r="J29" s="64">
        <v>0</v>
      </c>
      <c r="K29" s="64">
        <v>0</v>
      </c>
      <c r="L29" s="64">
        <v>0</v>
      </c>
      <c r="M29" s="64">
        <f t="shared" si="9"/>
        <v>0</v>
      </c>
      <c r="N29" s="65"/>
      <c r="O29" s="65"/>
      <c r="P29" s="65"/>
      <c r="Q29" s="65"/>
    </row>
    <row r="30" spans="1:17" ht="22.5">
      <c r="A30" s="43">
        <v>750</v>
      </c>
      <c r="B30" s="43">
        <v>75020</v>
      </c>
      <c r="C30" s="43" t="s">
        <v>123</v>
      </c>
      <c r="D30" s="63">
        <f t="shared" si="7"/>
        <v>6116000</v>
      </c>
      <c r="E30" s="63">
        <f t="shared" si="8"/>
        <v>6036000</v>
      </c>
      <c r="F30" s="64">
        <v>4456000</v>
      </c>
      <c r="G30" s="64">
        <v>1579000</v>
      </c>
      <c r="H30" s="64">
        <v>0</v>
      </c>
      <c r="I30" s="64">
        <v>1000</v>
      </c>
      <c r="J30" s="64">
        <v>0</v>
      </c>
      <c r="K30" s="64">
        <v>0</v>
      </c>
      <c r="L30" s="64">
        <v>0</v>
      </c>
      <c r="M30" s="64">
        <f t="shared" si="9"/>
        <v>80000</v>
      </c>
      <c r="N30" s="65">
        <v>80000</v>
      </c>
      <c r="O30" s="65">
        <v>0</v>
      </c>
      <c r="P30" s="65">
        <v>0</v>
      </c>
      <c r="Q30" s="65">
        <v>0</v>
      </c>
    </row>
    <row r="31" spans="1:17" ht="22.5">
      <c r="A31" s="43">
        <v>750</v>
      </c>
      <c r="B31" s="43">
        <v>75045</v>
      </c>
      <c r="C31" s="43" t="s">
        <v>124</v>
      </c>
      <c r="D31" s="63">
        <f t="shared" si="7"/>
        <v>42000</v>
      </c>
      <c r="E31" s="63">
        <f t="shared" si="8"/>
        <v>42000</v>
      </c>
      <c r="F31" s="64">
        <v>17864</v>
      </c>
      <c r="G31" s="64">
        <v>8296</v>
      </c>
      <c r="H31" s="64">
        <v>0</v>
      </c>
      <c r="I31" s="64">
        <v>15840</v>
      </c>
      <c r="J31" s="64">
        <v>0</v>
      </c>
      <c r="K31" s="64">
        <v>0</v>
      </c>
      <c r="L31" s="64">
        <v>0</v>
      </c>
      <c r="M31" s="64">
        <f t="shared" si="9"/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48.75" customHeight="1">
      <c r="A32" s="43">
        <v>750</v>
      </c>
      <c r="B32" s="43">
        <v>75075</v>
      </c>
      <c r="C32" s="43" t="s">
        <v>125</v>
      </c>
      <c r="D32" s="63">
        <f t="shared" si="7"/>
        <v>97672</v>
      </c>
      <c r="E32" s="63">
        <f t="shared" si="8"/>
        <v>97672</v>
      </c>
      <c r="F32" s="64">
        <v>7000</v>
      </c>
      <c r="G32" s="64">
        <v>45600</v>
      </c>
      <c r="H32" s="64">
        <v>0</v>
      </c>
      <c r="I32" s="64">
        <v>4000</v>
      </c>
      <c r="J32" s="64">
        <v>41072</v>
      </c>
      <c r="K32" s="64">
        <v>0</v>
      </c>
      <c r="L32" s="64">
        <v>0</v>
      </c>
      <c r="M32" s="64">
        <f t="shared" si="9"/>
        <v>0</v>
      </c>
      <c r="N32" s="65">
        <v>0</v>
      </c>
      <c r="O32" s="65">
        <v>0</v>
      </c>
      <c r="P32" s="65">
        <v>0</v>
      </c>
      <c r="Q32" s="65">
        <v>0</v>
      </c>
    </row>
    <row r="33" spans="1:17" ht="25.5" customHeight="1">
      <c r="A33" s="43">
        <v>750</v>
      </c>
      <c r="B33" s="43">
        <v>75095</v>
      </c>
      <c r="C33" s="43" t="s">
        <v>106</v>
      </c>
      <c r="D33" s="63">
        <f t="shared" si="7"/>
        <v>102880</v>
      </c>
      <c r="E33" s="63">
        <f t="shared" si="8"/>
        <v>102880</v>
      </c>
      <c r="F33" s="64">
        <v>16000</v>
      </c>
      <c r="G33" s="64">
        <v>86880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f t="shared" si="9"/>
        <v>0</v>
      </c>
      <c r="N33" s="65">
        <v>0</v>
      </c>
      <c r="O33" s="65">
        <v>0</v>
      </c>
      <c r="P33" s="65">
        <v>0</v>
      </c>
      <c r="Q33" s="65">
        <v>0</v>
      </c>
    </row>
    <row r="34" spans="1:17" ht="52.5">
      <c r="A34" s="41">
        <v>754</v>
      </c>
      <c r="B34" s="41"/>
      <c r="C34" s="41" t="s">
        <v>126</v>
      </c>
      <c r="D34" s="68">
        <f>SUM(D35:D37)</f>
        <v>3136000</v>
      </c>
      <c r="E34" s="68">
        <f aca="true" t="shared" si="10" ref="E34:Q34">SUM(E35:E37)</f>
        <v>3136000</v>
      </c>
      <c r="F34" s="68">
        <f t="shared" si="10"/>
        <v>2636000</v>
      </c>
      <c r="G34" s="68">
        <f t="shared" si="10"/>
        <v>304000</v>
      </c>
      <c r="H34" s="68">
        <f t="shared" si="10"/>
        <v>5000</v>
      </c>
      <c r="I34" s="68">
        <f t="shared" si="10"/>
        <v>191000</v>
      </c>
      <c r="J34" s="68">
        <f t="shared" si="10"/>
        <v>0</v>
      </c>
      <c r="K34" s="68">
        <f t="shared" si="10"/>
        <v>0</v>
      </c>
      <c r="L34" s="68">
        <f t="shared" si="10"/>
        <v>0</v>
      </c>
      <c r="M34" s="68">
        <f t="shared" si="10"/>
        <v>0</v>
      </c>
      <c r="N34" s="68">
        <f t="shared" si="10"/>
        <v>0</v>
      </c>
      <c r="O34" s="68">
        <f t="shared" si="10"/>
        <v>0</v>
      </c>
      <c r="P34" s="68">
        <f t="shared" si="10"/>
        <v>0</v>
      </c>
      <c r="Q34" s="68">
        <f t="shared" si="10"/>
        <v>0</v>
      </c>
    </row>
    <row r="35" spans="1:17" ht="50.25" customHeight="1">
      <c r="A35" s="43">
        <v>754</v>
      </c>
      <c r="B35" s="43">
        <v>75411</v>
      </c>
      <c r="C35" s="43" t="s">
        <v>127</v>
      </c>
      <c r="D35" s="63">
        <f>SUM(M35+E35)</f>
        <v>3106000</v>
      </c>
      <c r="E35" s="63">
        <f>SUM(F35:L35)</f>
        <v>3106000</v>
      </c>
      <c r="F35" s="64">
        <v>2633000</v>
      </c>
      <c r="G35" s="64">
        <v>286000</v>
      </c>
      <c r="H35" s="64">
        <v>0</v>
      </c>
      <c r="I35" s="64">
        <v>187000</v>
      </c>
      <c r="J35" s="64">
        <v>0</v>
      </c>
      <c r="K35" s="64">
        <v>0</v>
      </c>
      <c r="L35" s="64">
        <v>0</v>
      </c>
      <c r="M35" s="64">
        <f>SUM(N35+P35+Q35)</f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 ht="22.5">
      <c r="A36" s="43">
        <v>754</v>
      </c>
      <c r="B36" s="43">
        <v>75421</v>
      </c>
      <c r="C36" s="43" t="s">
        <v>128</v>
      </c>
      <c r="D36" s="63">
        <f>SUM(M36+E36)</f>
        <v>20000</v>
      </c>
      <c r="E36" s="63">
        <f>SUM(F36:L36)</f>
        <v>20000</v>
      </c>
      <c r="F36" s="64">
        <v>2000</v>
      </c>
      <c r="G36" s="64">
        <v>15000</v>
      </c>
      <c r="H36" s="64">
        <v>0</v>
      </c>
      <c r="I36" s="64">
        <v>3000</v>
      </c>
      <c r="J36" s="64">
        <v>0</v>
      </c>
      <c r="K36" s="64">
        <v>0</v>
      </c>
      <c r="L36" s="64">
        <v>0</v>
      </c>
      <c r="M36" s="64">
        <f>SUM(N36+P36+Q36)</f>
        <v>0</v>
      </c>
      <c r="N36" s="65">
        <v>0</v>
      </c>
      <c r="O36" s="65">
        <v>0</v>
      </c>
      <c r="P36" s="65">
        <v>0</v>
      </c>
      <c r="Q36" s="65">
        <v>0</v>
      </c>
    </row>
    <row r="37" spans="1:17" ht="22.5">
      <c r="A37" s="43">
        <v>754</v>
      </c>
      <c r="B37" s="43">
        <v>75495</v>
      </c>
      <c r="C37" s="43" t="s">
        <v>106</v>
      </c>
      <c r="D37" s="63">
        <f>SUM(M37+E37)</f>
        <v>10000</v>
      </c>
      <c r="E37" s="63">
        <f>SUM(F37:L37)</f>
        <v>10000</v>
      </c>
      <c r="F37" s="64">
        <v>1000</v>
      </c>
      <c r="G37" s="64">
        <v>3000</v>
      </c>
      <c r="H37" s="64">
        <v>5000</v>
      </c>
      <c r="I37" s="64">
        <v>1000</v>
      </c>
      <c r="J37" s="64">
        <v>0</v>
      </c>
      <c r="K37" s="64">
        <v>0</v>
      </c>
      <c r="L37" s="64">
        <v>0</v>
      </c>
      <c r="M37" s="64">
        <f>SUM(N37+P37+Q37)</f>
        <v>0</v>
      </c>
      <c r="N37" s="65">
        <v>0</v>
      </c>
      <c r="O37" s="65">
        <v>0</v>
      </c>
      <c r="P37" s="65">
        <v>0</v>
      </c>
      <c r="Q37" s="65">
        <v>0</v>
      </c>
    </row>
    <row r="38" spans="1:17" ht="25.5" customHeight="1">
      <c r="A38" s="41">
        <v>757</v>
      </c>
      <c r="B38" s="41"/>
      <c r="C38" s="41" t="s">
        <v>129</v>
      </c>
      <c r="D38" s="68">
        <f>SUM(D39:D40)</f>
        <v>887698</v>
      </c>
      <c r="E38" s="68">
        <f aca="true" t="shared" si="11" ref="E38:Q38">SUM(E39:E40)</f>
        <v>887698</v>
      </c>
      <c r="F38" s="68">
        <f t="shared" si="11"/>
        <v>0</v>
      </c>
      <c r="G38" s="68">
        <f t="shared" si="11"/>
        <v>0</v>
      </c>
      <c r="H38" s="68">
        <f t="shared" si="11"/>
        <v>0</v>
      </c>
      <c r="I38" s="68">
        <f t="shared" si="11"/>
        <v>0</v>
      </c>
      <c r="J38" s="68">
        <f t="shared" si="11"/>
        <v>0</v>
      </c>
      <c r="K38" s="68">
        <f t="shared" si="11"/>
        <v>142678</v>
      </c>
      <c r="L38" s="68">
        <f t="shared" si="11"/>
        <v>745020</v>
      </c>
      <c r="M38" s="68">
        <f t="shared" si="11"/>
        <v>0</v>
      </c>
      <c r="N38" s="68">
        <f t="shared" si="11"/>
        <v>0</v>
      </c>
      <c r="O38" s="68">
        <f t="shared" si="11"/>
        <v>0</v>
      </c>
      <c r="P38" s="68">
        <f t="shared" si="11"/>
        <v>0</v>
      </c>
      <c r="Q38" s="68">
        <f t="shared" si="11"/>
        <v>0</v>
      </c>
    </row>
    <row r="39" spans="1:17" ht="61.5" customHeight="1">
      <c r="A39" s="43">
        <v>757</v>
      </c>
      <c r="B39" s="43">
        <v>75702</v>
      </c>
      <c r="C39" s="43" t="s">
        <v>130</v>
      </c>
      <c r="D39" s="63">
        <f>SUM(M39+E39)</f>
        <v>142678</v>
      </c>
      <c r="E39" s="63">
        <f>SUM(F39:L39)</f>
        <v>142678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142678</v>
      </c>
      <c r="L39" s="64">
        <v>0</v>
      </c>
      <c r="M39" s="64">
        <f>SUM(N39+P39+Q39)</f>
        <v>0</v>
      </c>
      <c r="N39" s="65">
        <v>0</v>
      </c>
      <c r="O39" s="65">
        <v>0</v>
      </c>
      <c r="P39" s="65">
        <v>0</v>
      </c>
      <c r="Q39" s="65">
        <v>0</v>
      </c>
    </row>
    <row r="40" spans="1:17" ht="105.75" customHeight="1">
      <c r="A40" s="43">
        <v>757</v>
      </c>
      <c r="B40" s="43">
        <v>75704</v>
      </c>
      <c r="C40" s="43" t="s">
        <v>131</v>
      </c>
      <c r="D40" s="63">
        <f>SUM(M40+E40)</f>
        <v>745020</v>
      </c>
      <c r="E40" s="63">
        <f>SUM(F40:L40)</f>
        <v>745020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745020</v>
      </c>
      <c r="M40" s="64">
        <f>SUM(N40+P40+Q40)</f>
        <v>0</v>
      </c>
      <c r="N40" s="65">
        <v>0</v>
      </c>
      <c r="O40" s="65">
        <v>0</v>
      </c>
      <c r="P40" s="65">
        <v>0</v>
      </c>
      <c r="Q40" s="65">
        <v>0</v>
      </c>
    </row>
    <row r="41" spans="1:17" ht="21">
      <c r="A41" s="41">
        <v>758</v>
      </c>
      <c r="B41" s="41"/>
      <c r="C41" s="41" t="s">
        <v>132</v>
      </c>
      <c r="D41" s="68">
        <f>SUM(D42)</f>
        <v>719243</v>
      </c>
      <c r="E41" s="68">
        <f>E42</f>
        <v>719243</v>
      </c>
      <c r="F41" s="68">
        <f aca="true" t="shared" si="12" ref="F41:Q41">SUM(F42)</f>
        <v>0</v>
      </c>
      <c r="G41" s="68">
        <f t="shared" si="12"/>
        <v>719243</v>
      </c>
      <c r="H41" s="68">
        <f t="shared" si="12"/>
        <v>0</v>
      </c>
      <c r="I41" s="68">
        <f t="shared" si="12"/>
        <v>0</v>
      </c>
      <c r="J41" s="68">
        <f t="shared" si="12"/>
        <v>0</v>
      </c>
      <c r="K41" s="68">
        <f t="shared" si="12"/>
        <v>0</v>
      </c>
      <c r="L41" s="68">
        <f t="shared" si="12"/>
        <v>0</v>
      </c>
      <c r="M41" s="68">
        <f t="shared" si="12"/>
        <v>0</v>
      </c>
      <c r="N41" s="68">
        <f t="shared" si="12"/>
        <v>0</v>
      </c>
      <c r="O41" s="68">
        <f t="shared" si="12"/>
        <v>0</v>
      </c>
      <c r="P41" s="68">
        <f t="shared" si="12"/>
        <v>0</v>
      </c>
      <c r="Q41" s="68">
        <f t="shared" si="12"/>
        <v>0</v>
      </c>
    </row>
    <row r="42" spans="1:17" ht="27.75" customHeight="1">
      <c r="A42" s="43">
        <v>758</v>
      </c>
      <c r="B42" s="43">
        <v>75818</v>
      </c>
      <c r="C42" s="43" t="s">
        <v>133</v>
      </c>
      <c r="D42" s="63">
        <f>SUM(M42+E42)</f>
        <v>719243</v>
      </c>
      <c r="E42" s="63">
        <f>SUM(F42:L42)</f>
        <v>719243</v>
      </c>
      <c r="F42" s="64">
        <v>0</v>
      </c>
      <c r="G42" s="64">
        <v>719243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f>SUM(N42+P42+Q42)</f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 ht="21">
      <c r="A43" s="41">
        <v>801</v>
      </c>
      <c r="B43" s="41"/>
      <c r="C43" s="41" t="s">
        <v>134</v>
      </c>
      <c r="D43" s="67">
        <f>SUM(M43+E43)</f>
        <v>15332874</v>
      </c>
      <c r="E43" s="68">
        <f>SUM(E44:E51)</f>
        <v>13742940</v>
      </c>
      <c r="F43" s="68">
        <f aca="true" t="shared" si="13" ref="F43:Q43">SUM(F44:F51)</f>
        <v>10455430</v>
      </c>
      <c r="G43" s="68">
        <f t="shared" si="13"/>
        <v>1859110</v>
      </c>
      <c r="H43" s="68">
        <f t="shared" si="13"/>
        <v>1160000</v>
      </c>
      <c r="I43" s="68">
        <f t="shared" si="13"/>
        <v>268400</v>
      </c>
      <c r="J43" s="68">
        <f t="shared" si="13"/>
        <v>0</v>
      </c>
      <c r="K43" s="68">
        <f t="shared" si="13"/>
        <v>0</v>
      </c>
      <c r="L43" s="68">
        <f t="shared" si="13"/>
        <v>0</v>
      </c>
      <c r="M43" s="68">
        <f t="shared" si="13"/>
        <v>1589934</v>
      </c>
      <c r="N43" s="68">
        <f t="shared" si="13"/>
        <v>1589934</v>
      </c>
      <c r="O43" s="68">
        <f t="shared" si="13"/>
        <v>1589934</v>
      </c>
      <c r="P43" s="68">
        <f t="shared" si="13"/>
        <v>0</v>
      </c>
      <c r="Q43" s="68">
        <f t="shared" si="13"/>
        <v>0</v>
      </c>
    </row>
    <row r="44" spans="1:17" ht="33.75">
      <c r="A44" s="43">
        <v>801</v>
      </c>
      <c r="B44" s="43">
        <v>80102</v>
      </c>
      <c r="C44" s="43" t="s">
        <v>135</v>
      </c>
      <c r="D44" s="63">
        <f aca="true" t="shared" si="14" ref="D44:D51">SUM(M44+E44)</f>
        <v>461840</v>
      </c>
      <c r="E44" s="63">
        <f aca="true" t="shared" si="15" ref="E44:E51">SUM(F44:L44)</f>
        <v>461840</v>
      </c>
      <c r="F44" s="64">
        <v>385980</v>
      </c>
      <c r="G44" s="64">
        <v>52260</v>
      </c>
      <c r="H44" s="64">
        <v>0</v>
      </c>
      <c r="I44" s="64">
        <v>23600</v>
      </c>
      <c r="J44" s="64">
        <v>0</v>
      </c>
      <c r="K44" s="64">
        <v>0</v>
      </c>
      <c r="L44" s="64">
        <v>0</v>
      </c>
      <c r="M44" s="64">
        <f aca="true" t="shared" si="16" ref="M44:M51">SUM(N44+P44+Q44)</f>
        <v>0</v>
      </c>
      <c r="N44" s="65">
        <v>0</v>
      </c>
      <c r="O44" s="65">
        <v>0</v>
      </c>
      <c r="P44" s="65">
        <v>0</v>
      </c>
      <c r="Q44" s="65">
        <v>0</v>
      </c>
    </row>
    <row r="45" spans="1:17" ht="22.5">
      <c r="A45" s="43">
        <v>801</v>
      </c>
      <c r="B45" s="43">
        <v>80111</v>
      </c>
      <c r="C45" s="43" t="s">
        <v>136</v>
      </c>
      <c r="D45" s="63">
        <f t="shared" si="14"/>
        <v>822500</v>
      </c>
      <c r="E45" s="63">
        <f t="shared" si="15"/>
        <v>822500</v>
      </c>
      <c r="F45" s="64">
        <v>709300</v>
      </c>
      <c r="G45" s="64">
        <v>67300</v>
      </c>
      <c r="H45" s="64">
        <v>0</v>
      </c>
      <c r="I45" s="64">
        <v>45900</v>
      </c>
      <c r="J45" s="64">
        <v>0</v>
      </c>
      <c r="K45" s="64">
        <v>0</v>
      </c>
      <c r="L45" s="64">
        <v>0</v>
      </c>
      <c r="M45" s="64">
        <f t="shared" si="16"/>
        <v>0</v>
      </c>
      <c r="N45" s="65">
        <v>0</v>
      </c>
      <c r="O45" s="65">
        <v>0</v>
      </c>
      <c r="P45" s="65">
        <v>0</v>
      </c>
      <c r="Q45" s="65">
        <v>0</v>
      </c>
    </row>
    <row r="46" spans="1:17" ht="33.75">
      <c r="A46" s="43">
        <v>801</v>
      </c>
      <c r="B46" s="43">
        <v>80120</v>
      </c>
      <c r="C46" s="43" t="s">
        <v>137</v>
      </c>
      <c r="D46" s="63">
        <f t="shared" si="14"/>
        <v>4232300</v>
      </c>
      <c r="E46" s="63">
        <f t="shared" si="15"/>
        <v>4232300</v>
      </c>
      <c r="F46" s="64">
        <v>3368400</v>
      </c>
      <c r="G46" s="64">
        <v>372900</v>
      </c>
      <c r="H46" s="64">
        <v>460000</v>
      </c>
      <c r="I46" s="64">
        <v>31000</v>
      </c>
      <c r="J46" s="64">
        <v>0</v>
      </c>
      <c r="K46" s="64">
        <v>0</v>
      </c>
      <c r="L46" s="64">
        <v>0</v>
      </c>
      <c r="M46" s="64">
        <f t="shared" si="16"/>
        <v>0</v>
      </c>
      <c r="N46" s="65">
        <v>0</v>
      </c>
      <c r="O46" s="65">
        <v>0</v>
      </c>
      <c r="P46" s="65">
        <v>0</v>
      </c>
      <c r="Q46" s="65">
        <v>0</v>
      </c>
    </row>
    <row r="47" spans="1:17" ht="22.5">
      <c r="A47" s="43">
        <v>801</v>
      </c>
      <c r="B47" s="43">
        <v>80130</v>
      </c>
      <c r="C47" s="43" t="s">
        <v>138</v>
      </c>
      <c r="D47" s="63">
        <f t="shared" si="14"/>
        <v>6861600</v>
      </c>
      <c r="E47" s="63">
        <f t="shared" si="15"/>
        <v>6861600</v>
      </c>
      <c r="F47" s="64">
        <v>5066500</v>
      </c>
      <c r="G47" s="64">
        <v>1003100</v>
      </c>
      <c r="H47" s="64">
        <v>700000</v>
      </c>
      <c r="I47" s="64">
        <v>92000</v>
      </c>
      <c r="J47" s="64">
        <v>0</v>
      </c>
      <c r="K47" s="64">
        <v>0</v>
      </c>
      <c r="L47" s="64">
        <v>0</v>
      </c>
      <c r="M47" s="64">
        <f t="shared" si="16"/>
        <v>0</v>
      </c>
      <c r="N47" s="65">
        <v>0</v>
      </c>
      <c r="O47" s="65">
        <v>0</v>
      </c>
      <c r="P47" s="65">
        <v>0</v>
      </c>
      <c r="Q47" s="65">
        <v>0</v>
      </c>
    </row>
    <row r="48" spans="1:17" ht="33.75">
      <c r="A48" s="43">
        <v>801</v>
      </c>
      <c r="B48" s="43">
        <v>80134</v>
      </c>
      <c r="C48" s="43" t="s">
        <v>139</v>
      </c>
      <c r="D48" s="63">
        <f t="shared" si="14"/>
        <v>866100</v>
      </c>
      <c r="E48" s="63">
        <f t="shared" si="15"/>
        <v>866100</v>
      </c>
      <c r="F48" s="64">
        <v>780500</v>
      </c>
      <c r="G48" s="64">
        <v>37100</v>
      </c>
      <c r="H48" s="64">
        <v>0</v>
      </c>
      <c r="I48" s="64">
        <v>48500</v>
      </c>
      <c r="J48" s="64">
        <v>0</v>
      </c>
      <c r="K48" s="64">
        <v>0</v>
      </c>
      <c r="L48" s="64">
        <v>0</v>
      </c>
      <c r="M48" s="64">
        <f t="shared" si="16"/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ht="33.75">
      <c r="A49" s="43">
        <v>801</v>
      </c>
      <c r="B49" s="43">
        <v>80146</v>
      </c>
      <c r="C49" s="43" t="s">
        <v>140</v>
      </c>
      <c r="D49" s="63">
        <f t="shared" si="14"/>
        <v>65800</v>
      </c>
      <c r="E49" s="63">
        <f t="shared" si="15"/>
        <v>65800</v>
      </c>
      <c r="F49" s="64">
        <v>0</v>
      </c>
      <c r="G49" s="64">
        <v>43200</v>
      </c>
      <c r="H49" s="64">
        <v>0</v>
      </c>
      <c r="I49" s="64">
        <v>22600</v>
      </c>
      <c r="J49" s="64">
        <v>0</v>
      </c>
      <c r="K49" s="64">
        <v>0</v>
      </c>
      <c r="L49" s="64">
        <v>0</v>
      </c>
      <c r="M49" s="64">
        <f t="shared" si="16"/>
        <v>0</v>
      </c>
      <c r="N49" s="65">
        <v>0</v>
      </c>
      <c r="O49" s="65">
        <v>0</v>
      </c>
      <c r="P49" s="65">
        <v>0</v>
      </c>
      <c r="Q49" s="65">
        <v>0</v>
      </c>
    </row>
    <row r="50" spans="1:17" ht="22.5">
      <c r="A50" s="43">
        <v>801</v>
      </c>
      <c r="B50" s="43">
        <v>80148</v>
      </c>
      <c r="C50" s="43" t="s">
        <v>141</v>
      </c>
      <c r="D50" s="63">
        <f t="shared" si="14"/>
        <v>294800</v>
      </c>
      <c r="E50" s="63">
        <f t="shared" si="15"/>
        <v>294800</v>
      </c>
      <c r="F50" s="64">
        <v>142750</v>
      </c>
      <c r="G50" s="64">
        <v>151250</v>
      </c>
      <c r="H50" s="64">
        <v>0</v>
      </c>
      <c r="I50" s="64">
        <v>800</v>
      </c>
      <c r="J50" s="64">
        <v>0</v>
      </c>
      <c r="K50" s="64">
        <v>0</v>
      </c>
      <c r="L50" s="64">
        <v>0</v>
      </c>
      <c r="M50" s="64">
        <f t="shared" si="16"/>
        <v>0</v>
      </c>
      <c r="N50" s="65">
        <v>0</v>
      </c>
      <c r="O50" s="65">
        <v>0</v>
      </c>
      <c r="P50" s="65">
        <v>0</v>
      </c>
      <c r="Q50" s="65">
        <v>0</v>
      </c>
    </row>
    <row r="51" spans="1:17" ht="22.5">
      <c r="A51" s="43">
        <v>801</v>
      </c>
      <c r="B51" s="43">
        <v>80195</v>
      </c>
      <c r="C51" s="43" t="s">
        <v>106</v>
      </c>
      <c r="D51" s="63">
        <f t="shared" si="14"/>
        <v>1727934</v>
      </c>
      <c r="E51" s="63">
        <f t="shared" si="15"/>
        <v>138000</v>
      </c>
      <c r="F51" s="64">
        <v>2000</v>
      </c>
      <c r="G51" s="64">
        <v>132000</v>
      </c>
      <c r="H51" s="64">
        <v>0</v>
      </c>
      <c r="I51" s="64">
        <v>4000</v>
      </c>
      <c r="J51" s="64">
        <v>0</v>
      </c>
      <c r="K51" s="64">
        <v>0</v>
      </c>
      <c r="L51" s="64">
        <v>0</v>
      </c>
      <c r="M51" s="64">
        <f t="shared" si="16"/>
        <v>1589934</v>
      </c>
      <c r="N51" s="65">
        <v>1589934</v>
      </c>
      <c r="O51" s="65">
        <v>1589934</v>
      </c>
      <c r="P51" s="65">
        <v>0</v>
      </c>
      <c r="Q51" s="65">
        <v>0</v>
      </c>
    </row>
    <row r="52" spans="1:17" ht="21">
      <c r="A52" s="41">
        <v>851</v>
      </c>
      <c r="B52" s="41"/>
      <c r="C52" s="41" t="s">
        <v>142</v>
      </c>
      <c r="D52" s="68">
        <f>SUM(D53:D55)</f>
        <v>2900137</v>
      </c>
      <c r="E52" s="68">
        <f>SUM(E53:E55)</f>
        <v>2660137</v>
      </c>
      <c r="F52" s="68">
        <f aca="true" t="shared" si="17" ref="F52:Q52">SUM(F53:F55)</f>
        <v>2651137</v>
      </c>
      <c r="G52" s="68">
        <f t="shared" si="17"/>
        <v>9000</v>
      </c>
      <c r="H52" s="68">
        <f t="shared" si="17"/>
        <v>0</v>
      </c>
      <c r="I52" s="68">
        <f t="shared" si="17"/>
        <v>0</v>
      </c>
      <c r="J52" s="68">
        <f t="shared" si="17"/>
        <v>0</v>
      </c>
      <c r="K52" s="68">
        <f t="shared" si="17"/>
        <v>0</v>
      </c>
      <c r="L52" s="68">
        <f t="shared" si="17"/>
        <v>0</v>
      </c>
      <c r="M52" s="68">
        <f t="shared" si="17"/>
        <v>240000</v>
      </c>
      <c r="N52" s="68">
        <f t="shared" si="17"/>
        <v>240000</v>
      </c>
      <c r="O52" s="68">
        <f t="shared" si="17"/>
        <v>0</v>
      </c>
      <c r="P52" s="68">
        <f t="shared" si="17"/>
        <v>0</v>
      </c>
      <c r="Q52" s="68">
        <f t="shared" si="17"/>
        <v>0</v>
      </c>
    </row>
    <row r="53" spans="1:17" ht="15.75" customHeight="1">
      <c r="A53" s="43">
        <v>851</v>
      </c>
      <c r="B53" s="43">
        <v>85111</v>
      </c>
      <c r="C53" s="43" t="s">
        <v>143</v>
      </c>
      <c r="D53" s="63">
        <f>SUM(M53+E53)</f>
        <v>240000</v>
      </c>
      <c r="E53" s="63">
        <f>SUM(F53:L53)</f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f>SUM(N53+P53+Q53)</f>
        <v>240000</v>
      </c>
      <c r="N53" s="65">
        <v>240000</v>
      </c>
      <c r="O53" s="65">
        <v>0</v>
      </c>
      <c r="P53" s="65">
        <v>0</v>
      </c>
      <c r="Q53" s="65">
        <v>0</v>
      </c>
    </row>
    <row r="54" spans="1:17" ht="104.25" customHeight="1">
      <c r="A54" s="43">
        <v>851</v>
      </c>
      <c r="B54" s="43">
        <v>85156</v>
      </c>
      <c r="C54" s="43" t="s">
        <v>144</v>
      </c>
      <c r="D54" s="63">
        <f>SUM(M54+E54)</f>
        <v>2650137</v>
      </c>
      <c r="E54" s="63">
        <f>SUM(F54:L54)</f>
        <v>2650137</v>
      </c>
      <c r="F54" s="64">
        <v>2650137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f>SUM(N54+P54+Q54)</f>
        <v>0</v>
      </c>
      <c r="N54" s="65">
        <v>0</v>
      </c>
      <c r="O54" s="65">
        <v>0</v>
      </c>
      <c r="P54" s="65">
        <v>0</v>
      </c>
      <c r="Q54" s="65">
        <v>0</v>
      </c>
    </row>
    <row r="55" spans="1:17" ht="22.5">
      <c r="A55" s="43">
        <v>851</v>
      </c>
      <c r="B55" s="43">
        <v>85195</v>
      </c>
      <c r="C55" s="43" t="s">
        <v>106</v>
      </c>
      <c r="D55" s="63">
        <f>SUM(M55+E55)</f>
        <v>10000</v>
      </c>
      <c r="E55" s="63">
        <f>SUM(F55:L55)</f>
        <v>10000</v>
      </c>
      <c r="F55" s="64">
        <v>1000</v>
      </c>
      <c r="G55" s="64">
        <v>9000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f>SUM(N55+P55+Q55)</f>
        <v>0</v>
      </c>
      <c r="N55" s="65">
        <v>0</v>
      </c>
      <c r="O55" s="65">
        <v>0</v>
      </c>
      <c r="P55" s="65">
        <v>0</v>
      </c>
      <c r="Q55" s="65">
        <v>0</v>
      </c>
    </row>
    <row r="56" spans="1:17" ht="21">
      <c r="A56" s="41">
        <v>852</v>
      </c>
      <c r="B56" s="41"/>
      <c r="C56" s="41" t="s">
        <v>145</v>
      </c>
      <c r="D56" s="68">
        <f>SUM(D57:D61)</f>
        <v>11090793</v>
      </c>
      <c r="E56" s="68">
        <f>SUM(E57:E61)</f>
        <v>11075793</v>
      </c>
      <c r="F56" s="68">
        <f aca="true" t="shared" si="18" ref="F56:Q56">SUM(F57:F61)</f>
        <v>6694759</v>
      </c>
      <c r="G56" s="68">
        <f t="shared" si="18"/>
        <v>3110414</v>
      </c>
      <c r="H56" s="68">
        <f t="shared" si="18"/>
        <v>394000</v>
      </c>
      <c r="I56" s="68">
        <f t="shared" si="18"/>
        <v>821620</v>
      </c>
      <c r="J56" s="68">
        <f t="shared" si="18"/>
        <v>55000</v>
      </c>
      <c r="K56" s="68">
        <f t="shared" si="18"/>
        <v>0</v>
      </c>
      <c r="L56" s="68">
        <f t="shared" si="18"/>
        <v>0</v>
      </c>
      <c r="M56" s="68">
        <f t="shared" si="18"/>
        <v>15000</v>
      </c>
      <c r="N56" s="68">
        <f t="shared" si="18"/>
        <v>15000</v>
      </c>
      <c r="O56" s="68">
        <f t="shared" si="18"/>
        <v>0</v>
      </c>
      <c r="P56" s="68">
        <f t="shared" si="18"/>
        <v>0</v>
      </c>
      <c r="Q56" s="68">
        <f t="shared" si="18"/>
        <v>0</v>
      </c>
    </row>
    <row r="57" spans="1:17" ht="36" customHeight="1">
      <c r="A57" s="43">
        <v>852</v>
      </c>
      <c r="B57" s="43">
        <v>85201</v>
      </c>
      <c r="C57" s="43" t="s">
        <v>146</v>
      </c>
      <c r="D57" s="63">
        <f>SUM(M57+E57)</f>
        <v>1006580</v>
      </c>
      <c r="E57" s="63">
        <f>SUM(F57:L57)</f>
        <v>991580</v>
      </c>
      <c r="F57" s="64">
        <v>443700</v>
      </c>
      <c r="G57" s="64">
        <v>237160</v>
      </c>
      <c r="H57" s="64">
        <v>274000</v>
      </c>
      <c r="I57" s="64">
        <v>36720</v>
      </c>
      <c r="J57" s="64">
        <v>0</v>
      </c>
      <c r="K57" s="64">
        <v>0</v>
      </c>
      <c r="L57" s="64">
        <v>0</v>
      </c>
      <c r="M57" s="64">
        <f>SUM(N57+P57+Q57)</f>
        <v>15000</v>
      </c>
      <c r="N57" s="65">
        <v>15000</v>
      </c>
      <c r="O57" s="65">
        <v>0</v>
      </c>
      <c r="P57" s="65">
        <v>0</v>
      </c>
      <c r="Q57" s="65">
        <v>0</v>
      </c>
    </row>
    <row r="58" spans="1:17" ht="22.5">
      <c r="A58" s="43">
        <v>852</v>
      </c>
      <c r="B58" s="43">
        <v>85202</v>
      </c>
      <c r="C58" s="43" t="s">
        <v>147</v>
      </c>
      <c r="D58" s="63">
        <f>SUM(M58+E58)</f>
        <v>8753613</v>
      </c>
      <c r="E58" s="63">
        <f>SUM(F58:L58)</f>
        <v>8753613</v>
      </c>
      <c r="F58" s="64">
        <v>5930059</v>
      </c>
      <c r="G58" s="64">
        <v>2822954</v>
      </c>
      <c r="H58" s="64">
        <v>0</v>
      </c>
      <c r="I58" s="64">
        <v>600</v>
      </c>
      <c r="J58" s="64">
        <v>0</v>
      </c>
      <c r="K58" s="64">
        <v>0</v>
      </c>
      <c r="L58" s="64">
        <v>0</v>
      </c>
      <c r="M58" s="64">
        <f>SUM(N58+P58+Q58)</f>
        <v>0</v>
      </c>
      <c r="N58" s="65">
        <v>0</v>
      </c>
      <c r="O58" s="65">
        <v>0</v>
      </c>
      <c r="P58" s="65">
        <v>0</v>
      </c>
      <c r="Q58" s="65">
        <v>0</v>
      </c>
    </row>
    <row r="59" spans="1:17" ht="22.5">
      <c r="A59" s="43">
        <v>852</v>
      </c>
      <c r="B59" s="43">
        <v>85204</v>
      </c>
      <c r="C59" s="43" t="s">
        <v>148</v>
      </c>
      <c r="D59" s="63">
        <f>SUM(M59+E59)</f>
        <v>903000</v>
      </c>
      <c r="E59" s="63">
        <f>SUM(F59:L59)</f>
        <v>903000</v>
      </c>
      <c r="F59" s="64">
        <v>0</v>
      </c>
      <c r="G59" s="64">
        <v>0</v>
      </c>
      <c r="H59" s="64">
        <v>120000</v>
      </c>
      <c r="I59" s="64">
        <v>783000</v>
      </c>
      <c r="J59" s="64">
        <v>0</v>
      </c>
      <c r="K59" s="64">
        <v>0</v>
      </c>
      <c r="L59" s="64">
        <v>0</v>
      </c>
      <c r="M59" s="64">
        <f>SUM(N59+P59+Q59)</f>
        <v>0</v>
      </c>
      <c r="N59" s="65">
        <v>0</v>
      </c>
      <c r="O59" s="65">
        <v>0</v>
      </c>
      <c r="P59" s="65">
        <v>0</v>
      </c>
      <c r="Q59" s="65">
        <v>0</v>
      </c>
    </row>
    <row r="60" spans="1:17" ht="37.5" customHeight="1">
      <c r="A60" s="43">
        <v>852</v>
      </c>
      <c r="B60" s="43">
        <v>85218</v>
      </c>
      <c r="C60" s="43" t="s">
        <v>149</v>
      </c>
      <c r="D60" s="63">
        <f>SUM(M60+E60)</f>
        <v>362600</v>
      </c>
      <c r="E60" s="63">
        <f>SUM(F60:L60)</f>
        <v>362600</v>
      </c>
      <c r="F60" s="64">
        <v>319000</v>
      </c>
      <c r="G60" s="64">
        <v>43300</v>
      </c>
      <c r="H60" s="64">
        <v>0</v>
      </c>
      <c r="I60" s="64">
        <v>300</v>
      </c>
      <c r="J60" s="64">
        <v>0</v>
      </c>
      <c r="K60" s="64">
        <v>0</v>
      </c>
      <c r="L60" s="64">
        <v>0</v>
      </c>
      <c r="M60" s="64">
        <f>SUM(N60+P60+Q60)</f>
        <v>0</v>
      </c>
      <c r="N60" s="65">
        <v>0</v>
      </c>
      <c r="O60" s="65">
        <v>0</v>
      </c>
      <c r="P60" s="65">
        <v>0</v>
      </c>
      <c r="Q60" s="65">
        <v>0</v>
      </c>
    </row>
    <row r="61" spans="1:17" ht="22.5">
      <c r="A61" s="43">
        <v>852</v>
      </c>
      <c r="B61" s="43">
        <v>85295</v>
      </c>
      <c r="C61" s="43" t="s">
        <v>106</v>
      </c>
      <c r="D61" s="63">
        <f>SUM(M61+E61)</f>
        <v>65000</v>
      </c>
      <c r="E61" s="63">
        <f>SUM(F61:L61)</f>
        <v>65000</v>
      </c>
      <c r="F61" s="64">
        <v>2000</v>
      </c>
      <c r="G61" s="64">
        <v>7000</v>
      </c>
      <c r="H61" s="64">
        <v>0</v>
      </c>
      <c r="I61" s="64">
        <v>1000</v>
      </c>
      <c r="J61" s="64">
        <v>55000</v>
      </c>
      <c r="K61" s="64">
        <v>0</v>
      </c>
      <c r="L61" s="64">
        <v>0</v>
      </c>
      <c r="M61" s="64">
        <f>SUM(N61+P61+Q61)</f>
        <v>0</v>
      </c>
      <c r="N61" s="65">
        <v>0</v>
      </c>
      <c r="O61" s="65">
        <v>0</v>
      </c>
      <c r="P61" s="65">
        <v>0</v>
      </c>
      <c r="Q61" s="65">
        <v>0</v>
      </c>
    </row>
    <row r="62" spans="1:17" ht="52.5">
      <c r="A62" s="41">
        <v>853</v>
      </c>
      <c r="B62" s="41"/>
      <c r="C62" s="41" t="s">
        <v>150</v>
      </c>
      <c r="D62" s="68">
        <f>SUM(D63:D65)</f>
        <v>1777592</v>
      </c>
      <c r="E62" s="68">
        <f aca="true" t="shared" si="19" ref="E62:Q62">SUM(E63:E65)</f>
        <v>1777592</v>
      </c>
      <c r="F62" s="68">
        <f t="shared" si="19"/>
        <v>1473000</v>
      </c>
      <c r="G62" s="68">
        <f t="shared" si="19"/>
        <v>217460</v>
      </c>
      <c r="H62" s="68">
        <f t="shared" si="19"/>
        <v>87132</v>
      </c>
      <c r="I62" s="68">
        <f t="shared" si="19"/>
        <v>0</v>
      </c>
      <c r="J62" s="68">
        <f t="shared" si="19"/>
        <v>0</v>
      </c>
      <c r="K62" s="68">
        <f t="shared" si="19"/>
        <v>0</v>
      </c>
      <c r="L62" s="68">
        <f t="shared" si="19"/>
        <v>0</v>
      </c>
      <c r="M62" s="68">
        <f t="shared" si="19"/>
        <v>0</v>
      </c>
      <c r="N62" s="68">
        <f t="shared" si="19"/>
        <v>0</v>
      </c>
      <c r="O62" s="68">
        <f t="shared" si="19"/>
        <v>0</v>
      </c>
      <c r="P62" s="68">
        <f t="shared" si="19"/>
        <v>0</v>
      </c>
      <c r="Q62" s="68">
        <f t="shared" si="19"/>
        <v>0</v>
      </c>
    </row>
    <row r="63" spans="1:17" ht="61.5" customHeight="1">
      <c r="A63" s="43">
        <v>853</v>
      </c>
      <c r="B63" s="43">
        <v>85311</v>
      </c>
      <c r="C63" s="43" t="s">
        <v>151</v>
      </c>
      <c r="D63" s="63">
        <f aca="true" t="shared" si="20" ref="D63:D69">SUM(M63+E63)</f>
        <v>87132</v>
      </c>
      <c r="E63" s="63">
        <f aca="true" t="shared" si="21" ref="E63:E69">SUM(F63:L63)</f>
        <v>87132</v>
      </c>
      <c r="F63" s="64">
        <v>0</v>
      </c>
      <c r="G63" s="64">
        <v>0</v>
      </c>
      <c r="H63" s="64">
        <v>87132</v>
      </c>
      <c r="I63" s="64">
        <v>0</v>
      </c>
      <c r="J63" s="64">
        <v>0</v>
      </c>
      <c r="K63" s="64">
        <v>0</v>
      </c>
      <c r="L63" s="64">
        <v>0</v>
      </c>
      <c r="M63" s="64">
        <f aca="true" t="shared" si="22" ref="M63:M69">SUM(N63+P63+Q63)</f>
        <v>0</v>
      </c>
      <c r="N63" s="65">
        <v>0</v>
      </c>
      <c r="O63" s="65">
        <v>0</v>
      </c>
      <c r="P63" s="65">
        <v>0</v>
      </c>
      <c r="Q63" s="65">
        <v>0</v>
      </c>
    </row>
    <row r="64" spans="1:17" ht="56.25">
      <c r="A64" s="43">
        <v>853</v>
      </c>
      <c r="B64" s="43">
        <v>85321</v>
      </c>
      <c r="C64" s="43" t="s">
        <v>152</v>
      </c>
      <c r="D64" s="63">
        <f t="shared" si="20"/>
        <v>234400</v>
      </c>
      <c r="E64" s="63">
        <f t="shared" si="21"/>
        <v>234400</v>
      </c>
      <c r="F64" s="64">
        <v>209000</v>
      </c>
      <c r="G64" s="64">
        <v>25400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f t="shared" si="22"/>
        <v>0</v>
      </c>
      <c r="N64" s="65">
        <v>0</v>
      </c>
      <c r="O64" s="65">
        <v>0</v>
      </c>
      <c r="P64" s="65">
        <v>0</v>
      </c>
      <c r="Q64" s="65">
        <v>0</v>
      </c>
    </row>
    <row r="65" spans="1:17" ht="22.5">
      <c r="A65" s="43">
        <v>853</v>
      </c>
      <c r="B65" s="43">
        <v>85333</v>
      </c>
      <c r="C65" s="43" t="s">
        <v>153</v>
      </c>
      <c r="D65" s="63">
        <f t="shared" si="20"/>
        <v>1456060</v>
      </c>
      <c r="E65" s="63">
        <f t="shared" si="21"/>
        <v>1456060</v>
      </c>
      <c r="F65" s="64">
        <v>1264000</v>
      </c>
      <c r="G65" s="64">
        <v>192060</v>
      </c>
      <c r="H65" s="64"/>
      <c r="I65" s="64"/>
      <c r="J65" s="64"/>
      <c r="K65" s="64"/>
      <c r="L65" s="64"/>
      <c r="M65" s="64">
        <f t="shared" si="22"/>
        <v>0</v>
      </c>
      <c r="N65" s="65"/>
      <c r="O65" s="65"/>
      <c r="P65" s="65"/>
      <c r="Q65" s="65"/>
    </row>
    <row r="66" spans="1:17" ht="36.75" customHeight="1">
      <c r="A66" s="41">
        <v>854</v>
      </c>
      <c r="B66" s="41"/>
      <c r="C66" s="41" t="s">
        <v>154</v>
      </c>
      <c r="D66" s="67">
        <f>SUM(D67:D72)</f>
        <v>7151250</v>
      </c>
      <c r="E66" s="67">
        <f>SUM(E67:E72)</f>
        <v>7151250</v>
      </c>
      <c r="F66" s="67">
        <f aca="true" t="shared" si="23" ref="F66:Q66">SUM(F67:F72)</f>
        <v>5688490</v>
      </c>
      <c r="G66" s="67">
        <f t="shared" si="23"/>
        <v>1228160</v>
      </c>
      <c r="H66" s="67">
        <f t="shared" si="23"/>
        <v>0</v>
      </c>
      <c r="I66" s="67">
        <f t="shared" si="23"/>
        <v>234600</v>
      </c>
      <c r="J66" s="67">
        <f t="shared" si="23"/>
        <v>0</v>
      </c>
      <c r="K66" s="67">
        <f t="shared" si="23"/>
        <v>0</v>
      </c>
      <c r="L66" s="67">
        <f t="shared" si="23"/>
        <v>0</v>
      </c>
      <c r="M66" s="67">
        <f t="shared" si="23"/>
        <v>0</v>
      </c>
      <c r="N66" s="67">
        <f t="shared" si="23"/>
        <v>0</v>
      </c>
      <c r="O66" s="67">
        <f t="shared" si="23"/>
        <v>0</v>
      </c>
      <c r="P66" s="67">
        <f t="shared" si="23"/>
        <v>0</v>
      </c>
      <c r="Q66" s="67">
        <f t="shared" si="23"/>
        <v>0</v>
      </c>
    </row>
    <row r="67" spans="1:17" ht="36" customHeight="1">
      <c r="A67" s="43">
        <v>854</v>
      </c>
      <c r="B67" s="43">
        <v>85403</v>
      </c>
      <c r="C67" s="43" t="s">
        <v>155</v>
      </c>
      <c r="D67" s="63">
        <f t="shared" si="20"/>
        <v>5187600</v>
      </c>
      <c r="E67" s="63">
        <f t="shared" si="21"/>
        <v>5187600</v>
      </c>
      <c r="F67" s="64">
        <v>4266500</v>
      </c>
      <c r="G67" s="64">
        <v>726100</v>
      </c>
      <c r="H67" s="64">
        <v>0</v>
      </c>
      <c r="I67" s="64">
        <v>195000</v>
      </c>
      <c r="J67" s="64">
        <v>0</v>
      </c>
      <c r="K67" s="64">
        <v>0</v>
      </c>
      <c r="L67" s="64">
        <v>0</v>
      </c>
      <c r="M67" s="64">
        <f t="shared" si="22"/>
        <v>0</v>
      </c>
      <c r="N67" s="65">
        <v>0</v>
      </c>
      <c r="O67" s="65">
        <v>0</v>
      </c>
      <c r="P67" s="65">
        <v>0</v>
      </c>
      <c r="Q67" s="65">
        <v>0</v>
      </c>
    </row>
    <row r="68" spans="1:17" ht="76.5" customHeight="1">
      <c r="A68" s="43">
        <v>854</v>
      </c>
      <c r="B68" s="43">
        <v>85406</v>
      </c>
      <c r="C68" s="43" t="s">
        <v>156</v>
      </c>
      <c r="D68" s="63">
        <f t="shared" si="20"/>
        <v>1046400</v>
      </c>
      <c r="E68" s="63">
        <f t="shared" si="21"/>
        <v>1046400</v>
      </c>
      <c r="F68" s="64">
        <v>886440</v>
      </c>
      <c r="G68" s="64">
        <v>137360</v>
      </c>
      <c r="H68" s="64">
        <v>0</v>
      </c>
      <c r="I68" s="64">
        <v>22600</v>
      </c>
      <c r="J68" s="64">
        <v>0</v>
      </c>
      <c r="K68" s="64">
        <v>0</v>
      </c>
      <c r="L68" s="64">
        <v>0</v>
      </c>
      <c r="M68" s="64">
        <f t="shared" si="22"/>
        <v>0</v>
      </c>
      <c r="N68" s="65">
        <v>0</v>
      </c>
      <c r="O68" s="65">
        <v>0</v>
      </c>
      <c r="P68" s="65">
        <v>0</v>
      </c>
      <c r="Q68" s="65">
        <v>0</v>
      </c>
    </row>
    <row r="69" spans="1:17" ht="22.5">
      <c r="A69" s="43">
        <v>854</v>
      </c>
      <c r="B69" s="43">
        <v>85410</v>
      </c>
      <c r="C69" s="43" t="s">
        <v>157</v>
      </c>
      <c r="D69" s="63">
        <f t="shared" si="20"/>
        <v>866000</v>
      </c>
      <c r="E69" s="63">
        <f t="shared" si="21"/>
        <v>866000</v>
      </c>
      <c r="F69" s="64">
        <v>522000</v>
      </c>
      <c r="G69" s="64">
        <v>344000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f t="shared" si="22"/>
        <v>0</v>
      </c>
      <c r="N69" s="65">
        <v>0</v>
      </c>
      <c r="O69" s="65">
        <v>0</v>
      </c>
      <c r="P69" s="65">
        <v>0</v>
      </c>
      <c r="Q69" s="65"/>
    </row>
    <row r="70" spans="1:17" ht="33.75">
      <c r="A70" s="43">
        <v>854</v>
      </c>
      <c r="B70" s="43">
        <v>85415</v>
      </c>
      <c r="C70" s="43" t="s">
        <v>158</v>
      </c>
      <c r="D70" s="63">
        <f>SUM(M70+E70)</f>
        <v>17000</v>
      </c>
      <c r="E70" s="63">
        <f>SUM(F70:L70)</f>
        <v>17000</v>
      </c>
      <c r="F70" s="64">
        <v>0</v>
      </c>
      <c r="G70" s="64">
        <v>0</v>
      </c>
      <c r="H70" s="64">
        <v>0</v>
      </c>
      <c r="I70" s="64">
        <v>17000</v>
      </c>
      <c r="J70" s="64">
        <v>0</v>
      </c>
      <c r="K70" s="64">
        <v>0</v>
      </c>
      <c r="L70" s="64">
        <v>0</v>
      </c>
      <c r="M70" s="64">
        <f>SUM(N70+P70+Q70)</f>
        <v>0</v>
      </c>
      <c r="N70" s="65">
        <v>0</v>
      </c>
      <c r="O70" s="65">
        <v>0</v>
      </c>
      <c r="P70" s="65">
        <v>0</v>
      </c>
      <c r="Q70" s="65">
        <v>0</v>
      </c>
    </row>
    <row r="71" spans="1:17" ht="33.75">
      <c r="A71" s="43">
        <v>854</v>
      </c>
      <c r="B71" s="43">
        <v>85417</v>
      </c>
      <c r="C71" s="43" t="s">
        <v>159</v>
      </c>
      <c r="D71" s="63">
        <f>SUM(M71+E71)</f>
        <v>13550</v>
      </c>
      <c r="E71" s="63">
        <f>SUM(F71:L71)</f>
        <v>13550</v>
      </c>
      <c r="F71" s="64">
        <v>13550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f>SUM(N71+P71+Q71)</f>
        <v>0</v>
      </c>
      <c r="N71" s="65">
        <v>0</v>
      </c>
      <c r="O71" s="65">
        <v>0</v>
      </c>
      <c r="P71" s="65">
        <v>0</v>
      </c>
      <c r="Q71" s="65">
        <v>0</v>
      </c>
    </row>
    <row r="72" spans="1:17" ht="39.75" customHeight="1">
      <c r="A72" s="43">
        <v>854</v>
      </c>
      <c r="B72" s="43">
        <v>85446</v>
      </c>
      <c r="C72" s="43" t="s">
        <v>140</v>
      </c>
      <c r="D72" s="63">
        <f>SUM(M72+E72)</f>
        <v>20700</v>
      </c>
      <c r="E72" s="63">
        <f>SUM(F72:L72)</f>
        <v>20700</v>
      </c>
      <c r="F72" s="64">
        <v>0</v>
      </c>
      <c r="G72" s="64">
        <v>20700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f>SUM(N72+P72+Q72)</f>
        <v>0</v>
      </c>
      <c r="N72" s="65">
        <v>0</v>
      </c>
      <c r="O72" s="65">
        <v>0</v>
      </c>
      <c r="P72" s="65">
        <v>0</v>
      </c>
      <c r="Q72" s="65">
        <v>0</v>
      </c>
    </row>
    <row r="73" spans="1:17" ht="45" customHeight="1">
      <c r="A73" s="41">
        <v>900</v>
      </c>
      <c r="B73" s="43"/>
      <c r="C73" s="41" t="s">
        <v>180</v>
      </c>
      <c r="D73" s="67">
        <f>SUM(D74)</f>
        <v>400000</v>
      </c>
      <c r="E73" s="67">
        <f aca="true" t="shared" si="24" ref="E73:Q73">SUM(E74)</f>
        <v>58000</v>
      </c>
      <c r="F73" s="67">
        <f t="shared" si="24"/>
        <v>5000</v>
      </c>
      <c r="G73" s="67">
        <f t="shared" si="24"/>
        <v>47000</v>
      </c>
      <c r="H73" s="67">
        <f t="shared" si="24"/>
        <v>0</v>
      </c>
      <c r="I73" s="67">
        <f t="shared" si="24"/>
        <v>6000</v>
      </c>
      <c r="J73" s="67">
        <f t="shared" si="24"/>
        <v>0</v>
      </c>
      <c r="K73" s="67">
        <f t="shared" si="24"/>
        <v>0</v>
      </c>
      <c r="L73" s="67">
        <f t="shared" si="24"/>
        <v>0</v>
      </c>
      <c r="M73" s="67">
        <f t="shared" si="24"/>
        <v>342000</v>
      </c>
      <c r="N73" s="67">
        <f t="shared" si="24"/>
        <v>342000</v>
      </c>
      <c r="O73" s="67">
        <f t="shared" si="24"/>
        <v>0</v>
      </c>
      <c r="P73" s="67">
        <f t="shared" si="24"/>
        <v>0</v>
      </c>
      <c r="Q73" s="67">
        <f t="shared" si="24"/>
        <v>0</v>
      </c>
    </row>
    <row r="74" spans="1:17" ht="93.75" customHeight="1">
      <c r="A74" s="43">
        <v>900</v>
      </c>
      <c r="B74" s="43">
        <v>90019</v>
      </c>
      <c r="C74" s="43" t="s">
        <v>181</v>
      </c>
      <c r="D74" s="63">
        <f>SUM(M74+E74)</f>
        <v>400000</v>
      </c>
      <c r="E74" s="63">
        <f>SUM(F74:L74)</f>
        <v>58000</v>
      </c>
      <c r="F74" s="64">
        <v>5000</v>
      </c>
      <c r="G74" s="64">
        <v>47000</v>
      </c>
      <c r="H74" s="64">
        <v>0</v>
      </c>
      <c r="I74" s="64">
        <v>6000</v>
      </c>
      <c r="J74" s="64">
        <v>0</v>
      </c>
      <c r="K74" s="64">
        <v>0</v>
      </c>
      <c r="L74" s="64">
        <v>0</v>
      </c>
      <c r="M74" s="64">
        <f>SUM(N74+P74+Q74)</f>
        <v>342000</v>
      </c>
      <c r="N74" s="65">
        <v>342000</v>
      </c>
      <c r="O74" s="65">
        <v>0</v>
      </c>
      <c r="P74" s="65">
        <v>0</v>
      </c>
      <c r="Q74" s="65">
        <v>0</v>
      </c>
    </row>
    <row r="75" spans="1:17" ht="48.75" customHeight="1">
      <c r="A75" s="41">
        <v>921</v>
      </c>
      <c r="B75" s="41"/>
      <c r="C75" s="41" t="s">
        <v>160</v>
      </c>
      <c r="D75" s="68">
        <f>SUM(D76:D78)</f>
        <v>120000</v>
      </c>
      <c r="E75" s="68">
        <f>SUM(E76:E78)</f>
        <v>120000</v>
      </c>
      <c r="F75" s="68">
        <f aca="true" t="shared" si="25" ref="F75:Q75">SUM(F76:F78)</f>
        <v>10000</v>
      </c>
      <c r="G75" s="68">
        <f t="shared" si="25"/>
        <v>38000</v>
      </c>
      <c r="H75" s="68">
        <f t="shared" si="25"/>
        <v>67000</v>
      </c>
      <c r="I75" s="68">
        <f t="shared" si="25"/>
        <v>5000</v>
      </c>
      <c r="J75" s="68">
        <f t="shared" si="25"/>
        <v>0</v>
      </c>
      <c r="K75" s="68">
        <f t="shared" si="25"/>
        <v>0</v>
      </c>
      <c r="L75" s="68">
        <f t="shared" si="25"/>
        <v>0</v>
      </c>
      <c r="M75" s="68">
        <f t="shared" si="25"/>
        <v>0</v>
      </c>
      <c r="N75" s="68">
        <f t="shared" si="25"/>
        <v>0</v>
      </c>
      <c r="O75" s="68">
        <f t="shared" si="25"/>
        <v>0</v>
      </c>
      <c r="P75" s="68">
        <f t="shared" si="25"/>
        <v>0</v>
      </c>
      <c r="Q75" s="68">
        <f t="shared" si="25"/>
        <v>0</v>
      </c>
    </row>
    <row r="76" spans="1:17" ht="18" customHeight="1">
      <c r="A76" s="43">
        <v>921</v>
      </c>
      <c r="B76" s="43">
        <v>92116</v>
      </c>
      <c r="C76" s="43" t="s">
        <v>161</v>
      </c>
      <c r="D76" s="63">
        <f>SUM(M76+E76)</f>
        <v>32000</v>
      </c>
      <c r="E76" s="63">
        <f>SUM(F76:L76)</f>
        <v>32000</v>
      </c>
      <c r="F76" s="64">
        <v>0</v>
      </c>
      <c r="G76" s="64">
        <v>0</v>
      </c>
      <c r="H76" s="64">
        <v>32000</v>
      </c>
      <c r="I76" s="64">
        <v>0</v>
      </c>
      <c r="J76" s="64">
        <v>0</v>
      </c>
      <c r="K76" s="64">
        <v>0</v>
      </c>
      <c r="L76" s="64">
        <v>0</v>
      </c>
      <c r="M76" s="64">
        <f>SUM(N76+P76+Q76)</f>
        <v>0</v>
      </c>
      <c r="N76" s="65">
        <v>0</v>
      </c>
      <c r="O76" s="65">
        <v>0</v>
      </c>
      <c r="P76" s="65">
        <v>0</v>
      </c>
      <c r="Q76" s="65">
        <v>0</v>
      </c>
    </row>
    <row r="77" spans="1:17" ht="45">
      <c r="A77" s="43">
        <v>921</v>
      </c>
      <c r="B77" s="43">
        <v>92120</v>
      </c>
      <c r="C77" s="43" t="s">
        <v>162</v>
      </c>
      <c r="D77" s="63">
        <f>SUM(M77+E77)</f>
        <v>35000</v>
      </c>
      <c r="E77" s="63">
        <f>SUM(F77:L77)</f>
        <v>35000</v>
      </c>
      <c r="F77" s="64">
        <v>0</v>
      </c>
      <c r="G77" s="64">
        <v>0</v>
      </c>
      <c r="H77" s="64">
        <v>35000</v>
      </c>
      <c r="I77" s="64">
        <v>0</v>
      </c>
      <c r="J77" s="64">
        <v>0</v>
      </c>
      <c r="K77" s="64">
        <v>0</v>
      </c>
      <c r="L77" s="64">
        <v>0</v>
      </c>
      <c r="M77" s="64">
        <f>SUM(N77+P77+Q77)</f>
        <v>0</v>
      </c>
      <c r="N77" s="65">
        <v>0</v>
      </c>
      <c r="O77" s="65">
        <v>0</v>
      </c>
      <c r="P77" s="65">
        <v>0</v>
      </c>
      <c r="Q77" s="65">
        <v>0</v>
      </c>
    </row>
    <row r="78" spans="1:17" ht="22.5">
      <c r="A78" s="43">
        <v>921</v>
      </c>
      <c r="B78" s="43">
        <v>92195</v>
      </c>
      <c r="C78" s="43" t="s">
        <v>106</v>
      </c>
      <c r="D78" s="63">
        <f>SUM(M78+E78)</f>
        <v>53000</v>
      </c>
      <c r="E78" s="63">
        <f>SUM(F78:L78)</f>
        <v>53000</v>
      </c>
      <c r="F78" s="64">
        <v>10000</v>
      </c>
      <c r="G78" s="64">
        <v>38000</v>
      </c>
      <c r="H78" s="64">
        <v>0</v>
      </c>
      <c r="I78" s="64">
        <v>5000</v>
      </c>
      <c r="J78" s="64"/>
      <c r="K78" s="64"/>
      <c r="L78" s="64"/>
      <c r="M78" s="64">
        <f>SUM(N78+P78+Q78)</f>
        <v>0</v>
      </c>
      <c r="N78" s="65"/>
      <c r="O78" s="65"/>
      <c r="P78" s="65"/>
      <c r="Q78" s="65"/>
    </row>
    <row r="79" spans="1:17" ht="21">
      <c r="A79" s="41">
        <v>926</v>
      </c>
      <c r="B79" s="41"/>
      <c r="C79" s="41" t="s">
        <v>219</v>
      </c>
      <c r="D79" s="68">
        <f>SUM(D80)</f>
        <v>20000</v>
      </c>
      <c r="E79" s="68">
        <f aca="true" t="shared" si="26" ref="E79:Q79">SUM(E80)</f>
        <v>20000</v>
      </c>
      <c r="F79" s="68">
        <f t="shared" si="26"/>
        <v>1000</v>
      </c>
      <c r="G79" s="68">
        <f t="shared" si="26"/>
        <v>11000</v>
      </c>
      <c r="H79" s="68">
        <f t="shared" si="26"/>
        <v>0</v>
      </c>
      <c r="I79" s="68">
        <f t="shared" si="26"/>
        <v>8000</v>
      </c>
      <c r="J79" s="68">
        <f t="shared" si="26"/>
        <v>0</v>
      </c>
      <c r="K79" s="68">
        <f t="shared" si="26"/>
        <v>0</v>
      </c>
      <c r="L79" s="68">
        <f t="shared" si="26"/>
        <v>0</v>
      </c>
      <c r="M79" s="68">
        <f t="shared" si="26"/>
        <v>0</v>
      </c>
      <c r="N79" s="68">
        <f t="shared" si="26"/>
        <v>0</v>
      </c>
      <c r="O79" s="68">
        <f t="shared" si="26"/>
        <v>0</v>
      </c>
      <c r="P79" s="68">
        <f t="shared" si="26"/>
        <v>0</v>
      </c>
      <c r="Q79" s="68">
        <f t="shared" si="26"/>
        <v>0</v>
      </c>
    </row>
    <row r="80" spans="1:17" ht="48" customHeight="1">
      <c r="A80" s="43">
        <v>926</v>
      </c>
      <c r="B80" s="43">
        <v>92605</v>
      </c>
      <c r="C80" s="43" t="s">
        <v>220</v>
      </c>
      <c r="D80" s="63">
        <f>SUM(M80+E80)</f>
        <v>20000</v>
      </c>
      <c r="E80" s="63">
        <f>SUM(F80:L80)</f>
        <v>20000</v>
      </c>
      <c r="F80" s="64">
        <v>1000</v>
      </c>
      <c r="G80" s="64">
        <v>11000</v>
      </c>
      <c r="H80" s="64">
        <v>0</v>
      </c>
      <c r="I80" s="64">
        <v>8000</v>
      </c>
      <c r="J80" s="64">
        <v>0</v>
      </c>
      <c r="K80" s="64">
        <v>0</v>
      </c>
      <c r="L80" s="64">
        <v>0</v>
      </c>
      <c r="M80" s="64">
        <f>SUM(N80+P80+Q80)</f>
        <v>0</v>
      </c>
      <c r="N80" s="65">
        <v>0</v>
      </c>
      <c r="O80" s="65">
        <v>0</v>
      </c>
      <c r="P80" s="65">
        <v>0</v>
      </c>
      <c r="Q80" s="65">
        <v>0</v>
      </c>
    </row>
    <row r="81" spans="1:17" ht="11.25">
      <c r="A81" s="44"/>
      <c r="B81" s="44"/>
      <c r="C81" s="44" t="s">
        <v>163</v>
      </c>
      <c r="D81" s="68">
        <f aca="true" t="shared" si="27" ref="D81:O81">SUM(D9+D12+D15+D18+D20+D25+D27+D34+D38+D41+D43+D52+D56+D62+D66+D73+D75+D79)</f>
        <v>62697605</v>
      </c>
      <c r="E81" s="68">
        <f t="shared" si="27"/>
        <v>56632439</v>
      </c>
      <c r="F81" s="68">
        <f t="shared" si="27"/>
        <v>35320508</v>
      </c>
      <c r="G81" s="68">
        <f t="shared" si="27"/>
        <v>15943161</v>
      </c>
      <c r="H81" s="68">
        <f t="shared" si="27"/>
        <v>1713132</v>
      </c>
      <c r="I81" s="68">
        <f t="shared" si="27"/>
        <v>2006868</v>
      </c>
      <c r="J81" s="68">
        <f t="shared" si="27"/>
        <v>761072</v>
      </c>
      <c r="K81" s="68">
        <f t="shared" si="27"/>
        <v>142678</v>
      </c>
      <c r="L81" s="68">
        <f t="shared" si="27"/>
        <v>745020</v>
      </c>
      <c r="M81" s="68">
        <f t="shared" si="27"/>
        <v>6065166</v>
      </c>
      <c r="N81" s="68">
        <f t="shared" si="27"/>
        <v>6065166</v>
      </c>
      <c r="O81" s="68">
        <f t="shared" si="27"/>
        <v>5321923</v>
      </c>
      <c r="P81" s="68">
        <f>SUM(P9+P15+P12+P15+P18+P20+P25+P27+P34+P38+P41+P43+P52+P56+P62+P66+P73+P75+P79)</f>
        <v>0</v>
      </c>
      <c r="Q81" s="68">
        <f>SUM(Q9+Q15+Q12+Q15+Q18+Q20+Q25+Q27+Q34+Q38+Q41+Q43+Q52+Q56+Q62+Q66+Q73+Q75+Q79)</f>
        <v>0</v>
      </c>
    </row>
    <row r="83" spans="2:17" ht="18">
      <c r="B83" s="92" t="s">
        <v>210</v>
      </c>
      <c r="C83" s="111" t="s">
        <v>211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6" ht="18">
      <c r="B84" s="92" t="s">
        <v>210</v>
      </c>
      <c r="C84" s="93" t="s">
        <v>212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4"/>
      <c r="O84" s="94"/>
      <c r="P84" s="94"/>
    </row>
  </sheetData>
  <sheetProtection/>
  <mergeCells count="20">
    <mergeCell ref="N5:Q5"/>
    <mergeCell ref="N6:N7"/>
    <mergeCell ref="P6:P7"/>
    <mergeCell ref="Q6:Q7"/>
    <mergeCell ref="F6:G6"/>
    <mergeCell ref="H6:H7"/>
    <mergeCell ref="I6:I7"/>
    <mergeCell ref="J6:J7"/>
    <mergeCell ref="K6:K7"/>
    <mergeCell ref="L6:L7"/>
    <mergeCell ref="C83:Q83"/>
    <mergeCell ref="A1:Q1"/>
    <mergeCell ref="A4:A7"/>
    <mergeCell ref="B4:B7"/>
    <mergeCell ref="C4:C7"/>
    <mergeCell ref="D4:D7"/>
    <mergeCell ref="E4:Q4"/>
    <mergeCell ref="E5:E7"/>
    <mergeCell ref="F5:L5"/>
    <mergeCell ref="M5:M7"/>
  </mergeCells>
  <printOptions horizontalCentered="1"/>
  <pageMargins left="0.2362204724409449" right="0.4724409448818898" top="1.4960629921259843" bottom="0.7874015748031497" header="0.5118110236220472" footer="0.5118110236220472"/>
  <pageSetup horizontalDpi="600" verticalDpi="600" orientation="landscape" paperSize="9" scale="82" r:id="rId1"/>
  <headerFooter alignWithMargins="0">
    <oddHeader>&amp;RZałącznik nr &amp;A
do uchwały Rady Powiatu w Opatowie nr ...............
z dnia ..............................</oddHead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P7" sqref="P7"/>
    </sheetView>
  </sheetViews>
  <sheetFormatPr defaultColWidth="9.00390625" defaultRowHeight="12.75"/>
  <cols>
    <col min="1" max="1" width="5.625" style="82" customWidth="1"/>
    <col min="2" max="2" width="7.75390625" style="82" customWidth="1"/>
    <col min="3" max="3" width="10.25390625" style="82" customWidth="1"/>
    <col min="4" max="4" width="20.25390625" style="82" bestFit="1" customWidth="1"/>
    <col min="5" max="5" width="12.75390625" style="82" customWidth="1"/>
    <col min="6" max="6" width="12.375" style="82" customWidth="1"/>
    <col min="7" max="7" width="10.75390625" style="82" customWidth="1"/>
    <col min="8" max="8" width="10.375" style="82" customWidth="1"/>
    <col min="9" max="9" width="13.00390625" style="82" customWidth="1"/>
    <col min="10" max="10" width="11.125" style="82" customWidth="1"/>
    <col min="11" max="11" width="12.375" style="82" customWidth="1"/>
    <col min="12" max="12" width="11.875" style="82" customWidth="1"/>
    <col min="13" max="16384" width="9.125" style="82" customWidth="1"/>
  </cols>
  <sheetData>
    <row r="1" spans="1:12" ht="18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0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 t="s">
        <v>14</v>
      </c>
    </row>
    <row r="3" spans="1:12" s="83" customFormat="1" ht="19.5" customHeight="1">
      <c r="A3" s="125" t="s">
        <v>18</v>
      </c>
      <c r="B3" s="125" t="s">
        <v>1</v>
      </c>
      <c r="C3" s="125" t="s">
        <v>13</v>
      </c>
      <c r="D3" s="125" t="s">
        <v>58</v>
      </c>
      <c r="E3" s="125" t="s">
        <v>19</v>
      </c>
      <c r="F3" s="125" t="s">
        <v>27</v>
      </c>
      <c r="G3" s="125"/>
      <c r="H3" s="125"/>
      <c r="I3" s="125"/>
      <c r="J3" s="125"/>
      <c r="K3" s="125"/>
      <c r="L3" s="125" t="s">
        <v>20</v>
      </c>
    </row>
    <row r="4" spans="1:12" s="83" customFormat="1" ht="19.5" customHeight="1">
      <c r="A4" s="125"/>
      <c r="B4" s="125"/>
      <c r="C4" s="125"/>
      <c r="D4" s="125"/>
      <c r="E4" s="125"/>
      <c r="F4" s="125" t="s">
        <v>59</v>
      </c>
      <c r="G4" s="125" t="s">
        <v>10</v>
      </c>
      <c r="H4" s="125"/>
      <c r="I4" s="125"/>
      <c r="J4" s="125"/>
      <c r="K4" s="125"/>
      <c r="L4" s="125"/>
    </row>
    <row r="5" spans="1:12" s="83" customFormat="1" ht="19.5" customHeight="1">
      <c r="A5" s="125"/>
      <c r="B5" s="125"/>
      <c r="C5" s="125"/>
      <c r="D5" s="125"/>
      <c r="E5" s="125"/>
      <c r="F5" s="125"/>
      <c r="G5" s="125" t="s">
        <v>34</v>
      </c>
      <c r="H5" s="125" t="s">
        <v>31</v>
      </c>
      <c r="I5" s="74" t="s">
        <v>5</v>
      </c>
      <c r="J5" s="125" t="s">
        <v>35</v>
      </c>
      <c r="K5" s="125" t="s">
        <v>32</v>
      </c>
      <c r="L5" s="125"/>
    </row>
    <row r="6" spans="1:12" s="83" customFormat="1" ht="29.25" customHeight="1">
      <c r="A6" s="125"/>
      <c r="B6" s="125"/>
      <c r="C6" s="125"/>
      <c r="D6" s="125"/>
      <c r="E6" s="125"/>
      <c r="F6" s="125"/>
      <c r="G6" s="125"/>
      <c r="H6" s="125"/>
      <c r="I6" s="124" t="s">
        <v>60</v>
      </c>
      <c r="J6" s="125"/>
      <c r="K6" s="125"/>
      <c r="L6" s="125"/>
    </row>
    <row r="7" spans="1:12" s="83" customFormat="1" ht="19.5" customHeight="1">
      <c r="A7" s="125"/>
      <c r="B7" s="125"/>
      <c r="C7" s="125"/>
      <c r="D7" s="125"/>
      <c r="E7" s="125"/>
      <c r="F7" s="125"/>
      <c r="G7" s="125"/>
      <c r="H7" s="125"/>
      <c r="I7" s="124"/>
      <c r="J7" s="125"/>
      <c r="K7" s="125"/>
      <c r="L7" s="125"/>
    </row>
    <row r="8" spans="1:12" s="83" customFormat="1" ht="56.25" customHeight="1">
      <c r="A8" s="125"/>
      <c r="B8" s="125"/>
      <c r="C8" s="125"/>
      <c r="D8" s="125"/>
      <c r="E8" s="125"/>
      <c r="F8" s="125"/>
      <c r="G8" s="125"/>
      <c r="H8" s="125"/>
      <c r="I8" s="124"/>
      <c r="J8" s="125"/>
      <c r="K8" s="125"/>
      <c r="L8" s="125"/>
    </row>
    <row r="9" spans="1:12" ht="12" customHeight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/>
      <c r="J9" s="75">
        <v>9</v>
      </c>
      <c r="K9" s="75">
        <v>10</v>
      </c>
      <c r="L9" s="75">
        <v>12</v>
      </c>
    </row>
    <row r="10" spans="1:12" ht="43.5" customHeight="1">
      <c r="A10" s="80" t="s">
        <v>6</v>
      </c>
      <c r="B10" s="80">
        <v>10</v>
      </c>
      <c r="C10" s="80">
        <v>1005</v>
      </c>
      <c r="D10" s="76" t="s">
        <v>213</v>
      </c>
      <c r="E10" s="81">
        <v>7929656</v>
      </c>
      <c r="F10" s="81">
        <v>811000</v>
      </c>
      <c r="G10" s="81">
        <v>0</v>
      </c>
      <c r="H10" s="81">
        <v>0</v>
      </c>
      <c r="I10" s="81">
        <v>0</v>
      </c>
      <c r="J10" s="81" t="s">
        <v>205</v>
      </c>
      <c r="K10" s="81">
        <v>499000</v>
      </c>
      <c r="L10" s="81" t="s">
        <v>190</v>
      </c>
    </row>
    <row r="11" spans="1:12" ht="12.75">
      <c r="A11" s="80"/>
      <c r="B11" s="80"/>
      <c r="C11" s="80"/>
      <c r="D11" s="77" t="s">
        <v>64</v>
      </c>
      <c r="E11" s="81">
        <v>2832021</v>
      </c>
      <c r="F11" s="81">
        <v>811000</v>
      </c>
      <c r="G11" s="81">
        <v>0</v>
      </c>
      <c r="H11" s="81">
        <v>0</v>
      </c>
      <c r="I11" s="81">
        <v>0</v>
      </c>
      <c r="J11" s="81">
        <v>312000</v>
      </c>
      <c r="K11" s="81">
        <v>499000</v>
      </c>
      <c r="L11" s="81"/>
    </row>
    <row r="12" spans="1:12" ht="12.75">
      <c r="A12" s="80"/>
      <c r="B12" s="80"/>
      <c r="C12" s="80"/>
      <c r="D12" s="77" t="s">
        <v>43</v>
      </c>
      <c r="E12" s="81">
        <v>5097635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/>
    </row>
    <row r="13" spans="1:12" ht="56.25">
      <c r="A13" s="80" t="s">
        <v>7</v>
      </c>
      <c r="B13" s="80">
        <v>600</v>
      </c>
      <c r="C13" s="80">
        <v>60014</v>
      </c>
      <c r="D13" s="76" t="s">
        <v>201</v>
      </c>
      <c r="E13" s="81">
        <v>7535537</v>
      </c>
      <c r="F13" s="81">
        <v>2560822</v>
      </c>
      <c r="G13" s="81">
        <v>12164</v>
      </c>
      <c r="H13" s="81">
        <v>500000</v>
      </c>
      <c r="I13" s="81">
        <v>500000</v>
      </c>
      <c r="J13" s="81" t="s">
        <v>206</v>
      </c>
      <c r="K13" s="81">
        <v>1536494</v>
      </c>
      <c r="L13" s="81" t="s">
        <v>193</v>
      </c>
    </row>
    <row r="14" spans="1:12" ht="12.75">
      <c r="A14" s="80"/>
      <c r="B14" s="80"/>
      <c r="C14" s="80"/>
      <c r="D14" s="77" t="s">
        <v>64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/>
    </row>
    <row r="15" spans="1:12" ht="12.75">
      <c r="A15" s="80"/>
      <c r="B15" s="80"/>
      <c r="C15" s="80"/>
      <c r="D15" s="77" t="s">
        <v>43</v>
      </c>
      <c r="E15" s="81">
        <v>7535537</v>
      </c>
      <c r="F15" s="81">
        <v>2560822</v>
      </c>
      <c r="G15" s="81">
        <v>12164</v>
      </c>
      <c r="H15" s="81">
        <v>500000</v>
      </c>
      <c r="I15" s="81">
        <v>500000</v>
      </c>
      <c r="J15" s="81">
        <v>512164</v>
      </c>
      <c r="K15" s="81">
        <v>1536494</v>
      </c>
      <c r="L15" s="81"/>
    </row>
    <row r="16" spans="1:12" ht="67.5">
      <c r="A16" s="80" t="s">
        <v>8</v>
      </c>
      <c r="B16" s="80">
        <v>720</v>
      </c>
      <c r="C16" s="80">
        <v>72095</v>
      </c>
      <c r="D16" s="76" t="s">
        <v>202</v>
      </c>
      <c r="E16" s="81">
        <v>337984</v>
      </c>
      <c r="F16" s="81">
        <v>284600</v>
      </c>
      <c r="G16" s="81">
        <v>59391</v>
      </c>
      <c r="H16" s="81">
        <v>0</v>
      </c>
      <c r="I16" s="81">
        <v>0</v>
      </c>
      <c r="J16" s="81" t="s">
        <v>21</v>
      </c>
      <c r="K16" s="81">
        <v>225209</v>
      </c>
      <c r="L16" s="81" t="s">
        <v>190</v>
      </c>
    </row>
    <row r="17" spans="1:12" ht="12.75">
      <c r="A17" s="80"/>
      <c r="B17" s="80"/>
      <c r="C17" s="80"/>
      <c r="D17" s="77" t="s">
        <v>64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/>
    </row>
    <row r="18" spans="1:12" ht="12.75">
      <c r="A18" s="80"/>
      <c r="B18" s="80"/>
      <c r="C18" s="80"/>
      <c r="D18" s="77" t="s">
        <v>43</v>
      </c>
      <c r="E18" s="81">
        <v>337984</v>
      </c>
      <c r="F18" s="81">
        <v>284600</v>
      </c>
      <c r="G18" s="81">
        <v>59391</v>
      </c>
      <c r="H18" s="81">
        <v>0</v>
      </c>
      <c r="I18" s="81">
        <v>0</v>
      </c>
      <c r="J18" s="81">
        <v>0</v>
      </c>
      <c r="K18" s="81">
        <v>225209</v>
      </c>
      <c r="L18" s="81"/>
    </row>
    <row r="19" spans="1:12" ht="116.25" customHeight="1">
      <c r="A19" s="80" t="s">
        <v>0</v>
      </c>
      <c r="B19" s="80">
        <v>720</v>
      </c>
      <c r="C19" s="80">
        <v>72095</v>
      </c>
      <c r="D19" s="76" t="s">
        <v>204</v>
      </c>
      <c r="E19" s="81">
        <v>887567</v>
      </c>
      <c r="F19" s="81">
        <v>886567</v>
      </c>
      <c r="G19" s="81">
        <v>180286</v>
      </c>
      <c r="H19" s="81">
        <v>0</v>
      </c>
      <c r="I19" s="81">
        <v>0</v>
      </c>
      <c r="J19" s="81" t="s">
        <v>21</v>
      </c>
      <c r="K19" s="81">
        <v>706281</v>
      </c>
      <c r="L19" s="81" t="s">
        <v>190</v>
      </c>
    </row>
    <row r="20" spans="1:12" ht="12.75">
      <c r="A20" s="80"/>
      <c r="B20" s="80"/>
      <c r="C20" s="80"/>
      <c r="D20" s="77" t="s">
        <v>64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/>
    </row>
    <row r="21" spans="1:12" ht="12.75">
      <c r="A21" s="80"/>
      <c r="B21" s="80"/>
      <c r="C21" s="80"/>
      <c r="D21" s="77" t="s">
        <v>43</v>
      </c>
      <c r="E21" s="81">
        <v>887567</v>
      </c>
      <c r="F21" s="81">
        <v>886567</v>
      </c>
      <c r="G21" s="81">
        <v>180286</v>
      </c>
      <c r="H21" s="81"/>
      <c r="I21" s="81"/>
      <c r="J21" s="81"/>
      <c r="K21" s="81">
        <v>706281</v>
      </c>
      <c r="L21" s="81"/>
    </row>
    <row r="22" spans="1:12" ht="43.5" customHeight="1">
      <c r="A22" s="80" t="s">
        <v>191</v>
      </c>
      <c r="B22" s="80">
        <v>750</v>
      </c>
      <c r="C22" s="80">
        <v>75020</v>
      </c>
      <c r="D22" s="77" t="s">
        <v>214</v>
      </c>
      <c r="E22" s="81">
        <v>300000</v>
      </c>
      <c r="F22" s="81">
        <v>210000</v>
      </c>
      <c r="G22" s="81">
        <v>210000</v>
      </c>
      <c r="H22" s="81">
        <v>0</v>
      </c>
      <c r="I22" s="81">
        <v>0</v>
      </c>
      <c r="J22" s="81" t="s">
        <v>21</v>
      </c>
      <c r="K22" s="81">
        <v>0</v>
      </c>
      <c r="L22" s="81" t="s">
        <v>190</v>
      </c>
    </row>
    <row r="23" spans="1:12" ht="13.5" customHeight="1">
      <c r="A23" s="80"/>
      <c r="B23" s="80"/>
      <c r="C23" s="80"/>
      <c r="D23" s="77" t="s">
        <v>64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/>
    </row>
    <row r="24" spans="1:12" ht="12.75" customHeight="1">
      <c r="A24" s="80"/>
      <c r="B24" s="80"/>
      <c r="C24" s="80"/>
      <c r="D24" s="77" t="s">
        <v>43</v>
      </c>
      <c r="E24" s="81">
        <v>300000</v>
      </c>
      <c r="F24" s="81">
        <v>210000</v>
      </c>
      <c r="G24" s="81">
        <v>210000</v>
      </c>
      <c r="H24" s="81">
        <v>0</v>
      </c>
      <c r="I24" s="81">
        <v>0</v>
      </c>
      <c r="J24" s="81">
        <v>0</v>
      </c>
      <c r="K24" s="81">
        <v>0</v>
      </c>
      <c r="L24" s="81"/>
    </row>
    <row r="25" spans="1:12" ht="57.75" customHeight="1">
      <c r="A25" s="80" t="s">
        <v>192</v>
      </c>
      <c r="B25" s="80">
        <v>801</v>
      </c>
      <c r="C25" s="80">
        <v>80195</v>
      </c>
      <c r="D25" s="77" t="s">
        <v>215</v>
      </c>
      <c r="E25" s="81">
        <v>4727419</v>
      </c>
      <c r="F25" s="81">
        <v>1589934</v>
      </c>
      <c r="G25" s="81">
        <v>135974</v>
      </c>
      <c r="H25" s="81">
        <v>500000</v>
      </c>
      <c r="I25" s="81">
        <v>500000</v>
      </c>
      <c r="J25" s="81" t="s">
        <v>21</v>
      </c>
      <c r="K25" s="81">
        <v>953960</v>
      </c>
      <c r="L25" s="81" t="s">
        <v>194</v>
      </c>
    </row>
    <row r="26" spans="1:12" ht="12" customHeight="1">
      <c r="A26" s="80"/>
      <c r="B26" s="80"/>
      <c r="C26" s="80"/>
      <c r="D26" s="77" t="s">
        <v>64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/>
    </row>
    <row r="27" spans="1:12" ht="13.5" customHeight="1">
      <c r="A27" s="80"/>
      <c r="B27" s="80"/>
      <c r="C27" s="80"/>
      <c r="D27" s="77" t="s">
        <v>43</v>
      </c>
      <c r="E27" s="81">
        <v>4727419</v>
      </c>
      <c r="F27" s="81">
        <v>1589934</v>
      </c>
      <c r="G27" s="81">
        <v>135974</v>
      </c>
      <c r="H27" s="81">
        <v>500000</v>
      </c>
      <c r="I27" s="81">
        <v>500000</v>
      </c>
      <c r="J27" s="81">
        <v>0</v>
      </c>
      <c r="K27" s="81">
        <v>953960</v>
      </c>
      <c r="L27" s="81"/>
    </row>
    <row r="28" spans="1:12" ht="47.25" customHeight="1">
      <c r="A28" s="80" t="s">
        <v>203</v>
      </c>
      <c r="B28" s="80">
        <v>852</v>
      </c>
      <c r="C28" s="80">
        <v>85295</v>
      </c>
      <c r="D28" s="76" t="s">
        <v>216</v>
      </c>
      <c r="E28" s="81">
        <v>705073</v>
      </c>
      <c r="F28" s="81">
        <v>55000</v>
      </c>
      <c r="G28" s="81">
        <v>5775</v>
      </c>
      <c r="H28" s="81">
        <v>0</v>
      </c>
      <c r="I28" s="81">
        <v>0</v>
      </c>
      <c r="J28" s="81" t="s">
        <v>21</v>
      </c>
      <c r="K28" s="81">
        <v>49225</v>
      </c>
      <c r="L28" s="81" t="s">
        <v>195</v>
      </c>
    </row>
    <row r="29" spans="1:12" ht="12.75">
      <c r="A29" s="80"/>
      <c r="B29" s="80"/>
      <c r="C29" s="80"/>
      <c r="D29" s="77" t="s">
        <v>64</v>
      </c>
      <c r="E29" s="81">
        <v>650023</v>
      </c>
      <c r="F29" s="81">
        <v>55000</v>
      </c>
      <c r="G29" s="81">
        <v>5775</v>
      </c>
      <c r="H29" s="81">
        <v>0</v>
      </c>
      <c r="I29" s="81">
        <v>0</v>
      </c>
      <c r="J29" s="81">
        <v>0</v>
      </c>
      <c r="K29" s="81">
        <v>49225</v>
      </c>
      <c r="L29" s="81"/>
    </row>
    <row r="30" spans="1:12" ht="12.75">
      <c r="A30" s="80"/>
      <c r="B30" s="80"/>
      <c r="C30" s="80"/>
      <c r="D30" s="77" t="s">
        <v>43</v>
      </c>
      <c r="E30" s="81">
        <v>55050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/>
    </row>
    <row r="31" spans="1:12" ht="22.5" customHeight="1">
      <c r="A31" s="127" t="s">
        <v>33</v>
      </c>
      <c r="B31" s="127"/>
      <c r="C31" s="127"/>
      <c r="D31" s="127"/>
      <c r="E31" s="84">
        <f>SUM(E11+E12+E14+E15+E17+E18+E20+E21+E23+E24+E26+E27+E29+E30)</f>
        <v>22423236</v>
      </c>
      <c r="F31" s="84">
        <f>SUM(F11+F12+F14+F15+F17+F18+F20+F21+F23+F24+F26+F27+F29+F30)</f>
        <v>6397923</v>
      </c>
      <c r="G31" s="84">
        <f>SUM(G11+G12+G14+G15+G17+G18+G20+G21+G23+G24+G26+G27+G29+G30)</f>
        <v>603590</v>
      </c>
      <c r="H31" s="84">
        <f>SUM(H11+H12+H14+H15+H17+H18+H20+H21+H23+H24+H26+H27+H29+H30)</f>
        <v>1000000</v>
      </c>
      <c r="I31" s="84">
        <f>SUM(I11+I12+I14+I15+I17+I18+I20+I21+I23+I24+I26+I27+I29+I30)</f>
        <v>1000000</v>
      </c>
      <c r="J31" s="84">
        <v>824164</v>
      </c>
      <c r="K31" s="84">
        <f>SUM(K11+K12+K14+K15+K17+K18+K20+K21+K23+K24+K26+K27+K29+K30)</f>
        <v>3970169</v>
      </c>
      <c r="L31" s="85" t="s">
        <v>16</v>
      </c>
    </row>
    <row r="33" spans="1:12" ht="12.75">
      <c r="A33" s="126" t="s">
        <v>26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</row>
    <row r="34" spans="1:12" ht="12.75">
      <c r="A34" s="126" t="s">
        <v>22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12.75">
      <c r="A35" s="126" t="s">
        <v>23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ht="12.75">
      <c r="A36" s="126" t="s">
        <v>24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ht="12.75">
      <c r="A37" s="126" t="s">
        <v>25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9" ht="12.75">
      <c r="E39" s="86"/>
    </row>
  </sheetData>
  <sheetProtection/>
  <mergeCells count="21">
    <mergeCell ref="A36:L36"/>
    <mergeCell ref="F3:K3"/>
    <mergeCell ref="F4:F8"/>
    <mergeCell ref="H5:H8"/>
    <mergeCell ref="A35:L35"/>
    <mergeCell ref="G4:K4"/>
    <mergeCell ref="A1:L1"/>
    <mergeCell ref="A3:A8"/>
    <mergeCell ref="B3:B8"/>
    <mergeCell ref="C3:C8"/>
    <mergeCell ref="D3:D8"/>
    <mergeCell ref="I6:I8"/>
    <mergeCell ref="E3:E8"/>
    <mergeCell ref="G5:G8"/>
    <mergeCell ref="A34:L34"/>
    <mergeCell ref="A37:L37"/>
    <mergeCell ref="A31:D31"/>
    <mergeCell ref="K5:K8"/>
    <mergeCell ref="A33:L33"/>
    <mergeCell ref="L3:L8"/>
    <mergeCell ref="J5:J8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5
do uchwały Nr...................... 
Rady Powiatu w Opatowie  
z dnia ........lutego 2011 roku.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P10" sqref="P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6" width="11.00390625" style="1" customWidth="1"/>
    <col min="7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1:11" ht="18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" t="s">
        <v>14</v>
      </c>
    </row>
    <row r="3" spans="1:11" s="8" customFormat="1" ht="19.5" customHeight="1">
      <c r="A3" s="139" t="s">
        <v>18</v>
      </c>
      <c r="B3" s="139" t="s">
        <v>1</v>
      </c>
      <c r="C3" s="139" t="s">
        <v>13</v>
      </c>
      <c r="D3" s="140" t="s">
        <v>37</v>
      </c>
      <c r="E3" s="140" t="s">
        <v>27</v>
      </c>
      <c r="F3" s="140"/>
      <c r="G3" s="140"/>
      <c r="H3" s="140"/>
      <c r="I3" s="140"/>
      <c r="J3" s="140"/>
      <c r="K3" s="140" t="s">
        <v>20</v>
      </c>
    </row>
    <row r="4" spans="1:11" s="8" customFormat="1" ht="19.5" customHeight="1">
      <c r="A4" s="139"/>
      <c r="B4" s="139"/>
      <c r="C4" s="139"/>
      <c r="D4" s="140"/>
      <c r="E4" s="140" t="s">
        <v>61</v>
      </c>
      <c r="F4" s="140" t="s">
        <v>10</v>
      </c>
      <c r="G4" s="140"/>
      <c r="H4" s="140"/>
      <c r="I4" s="140"/>
      <c r="J4" s="140"/>
      <c r="K4" s="140"/>
    </row>
    <row r="5" spans="1:11" s="8" customFormat="1" ht="19.5" customHeight="1">
      <c r="A5" s="139"/>
      <c r="B5" s="139"/>
      <c r="C5" s="139"/>
      <c r="D5" s="140"/>
      <c r="E5" s="140"/>
      <c r="F5" s="133" t="s">
        <v>34</v>
      </c>
      <c r="G5" s="130" t="s">
        <v>31</v>
      </c>
      <c r="H5" s="28" t="s">
        <v>5</v>
      </c>
      <c r="I5" s="133" t="s">
        <v>36</v>
      </c>
      <c r="J5" s="134" t="s">
        <v>32</v>
      </c>
      <c r="K5" s="140"/>
    </row>
    <row r="6" spans="1:11" s="8" customFormat="1" ht="29.25" customHeight="1">
      <c r="A6" s="139"/>
      <c r="B6" s="139"/>
      <c r="C6" s="139"/>
      <c r="D6" s="140"/>
      <c r="E6" s="140"/>
      <c r="F6" s="131"/>
      <c r="G6" s="131"/>
      <c r="H6" s="137" t="s">
        <v>60</v>
      </c>
      <c r="I6" s="131"/>
      <c r="J6" s="135"/>
      <c r="K6" s="140"/>
    </row>
    <row r="7" spans="1:11" s="8" customFormat="1" ht="19.5" customHeight="1">
      <c r="A7" s="139"/>
      <c r="B7" s="139"/>
      <c r="C7" s="139"/>
      <c r="D7" s="140"/>
      <c r="E7" s="140"/>
      <c r="F7" s="131"/>
      <c r="G7" s="131"/>
      <c r="H7" s="137"/>
      <c r="I7" s="131"/>
      <c r="J7" s="135"/>
      <c r="K7" s="140"/>
    </row>
    <row r="8" spans="1:11" s="8" customFormat="1" ht="44.25" customHeight="1">
      <c r="A8" s="139"/>
      <c r="B8" s="139"/>
      <c r="C8" s="139"/>
      <c r="D8" s="140"/>
      <c r="E8" s="140"/>
      <c r="F8" s="132"/>
      <c r="G8" s="132"/>
      <c r="H8" s="137"/>
      <c r="I8" s="132"/>
      <c r="J8" s="136"/>
      <c r="K8" s="140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105" customHeight="1">
      <c r="A10" s="101" t="s">
        <v>6</v>
      </c>
      <c r="B10" s="101">
        <v>600</v>
      </c>
      <c r="C10" s="101">
        <v>60014</v>
      </c>
      <c r="D10" s="104" t="s">
        <v>223</v>
      </c>
      <c r="E10" s="103">
        <v>1585190</v>
      </c>
      <c r="F10" s="103">
        <v>1585190</v>
      </c>
      <c r="G10" s="103">
        <v>0</v>
      </c>
      <c r="H10" s="103">
        <v>0</v>
      </c>
      <c r="I10" s="98" t="s">
        <v>21</v>
      </c>
      <c r="J10" s="103">
        <v>0</v>
      </c>
      <c r="K10" s="98" t="s">
        <v>193</v>
      </c>
    </row>
    <row r="11" spans="1:11" ht="50.25" customHeight="1">
      <c r="A11" s="101" t="s">
        <v>7</v>
      </c>
      <c r="B11" s="101">
        <v>710</v>
      </c>
      <c r="C11" s="101">
        <v>71012</v>
      </c>
      <c r="D11" s="102" t="s">
        <v>198</v>
      </c>
      <c r="E11" s="64">
        <v>17000</v>
      </c>
      <c r="F11" s="64">
        <v>17000</v>
      </c>
      <c r="G11" s="64">
        <v>0</v>
      </c>
      <c r="H11" s="64">
        <v>0</v>
      </c>
      <c r="I11" s="102" t="s">
        <v>21</v>
      </c>
      <c r="J11" s="98">
        <v>0</v>
      </c>
      <c r="K11" s="98" t="s">
        <v>190</v>
      </c>
    </row>
    <row r="12" spans="1:11" ht="45">
      <c r="A12" s="101" t="s">
        <v>8</v>
      </c>
      <c r="B12" s="101">
        <v>750</v>
      </c>
      <c r="C12" s="101">
        <v>75020</v>
      </c>
      <c r="D12" s="102" t="s">
        <v>196</v>
      </c>
      <c r="E12" s="64">
        <v>20000</v>
      </c>
      <c r="F12" s="64">
        <v>20000</v>
      </c>
      <c r="G12" s="64">
        <v>0</v>
      </c>
      <c r="H12" s="64">
        <v>0</v>
      </c>
      <c r="I12" s="102" t="s">
        <v>21</v>
      </c>
      <c r="J12" s="98">
        <v>0</v>
      </c>
      <c r="K12" s="98" t="s">
        <v>190</v>
      </c>
    </row>
    <row r="13" spans="1:11" ht="47.25" customHeight="1">
      <c r="A13" s="101" t="s">
        <v>0</v>
      </c>
      <c r="B13" s="101">
        <v>852</v>
      </c>
      <c r="C13" s="101">
        <v>85201</v>
      </c>
      <c r="D13" s="102" t="s">
        <v>197</v>
      </c>
      <c r="E13" s="64">
        <v>15000</v>
      </c>
      <c r="F13" s="64">
        <v>15000</v>
      </c>
      <c r="G13" s="64">
        <v>0</v>
      </c>
      <c r="H13" s="64">
        <v>0</v>
      </c>
      <c r="I13" s="102" t="s">
        <v>21</v>
      </c>
      <c r="J13" s="98">
        <v>0</v>
      </c>
      <c r="K13" s="98" t="s">
        <v>199</v>
      </c>
    </row>
    <row r="14" spans="1:11" ht="45">
      <c r="A14" s="101" t="s">
        <v>191</v>
      </c>
      <c r="B14" s="101">
        <v>900</v>
      </c>
      <c r="C14" s="101">
        <v>90019</v>
      </c>
      <c r="D14" s="102" t="s">
        <v>200</v>
      </c>
      <c r="E14" s="64">
        <v>342000</v>
      </c>
      <c r="F14" s="64">
        <v>342000</v>
      </c>
      <c r="G14" s="64">
        <v>0</v>
      </c>
      <c r="H14" s="64">
        <v>0</v>
      </c>
      <c r="I14" s="102" t="s">
        <v>21</v>
      </c>
      <c r="J14" s="98">
        <v>0</v>
      </c>
      <c r="K14" s="98" t="s">
        <v>190</v>
      </c>
    </row>
    <row r="15" spans="1:11" ht="22.5" customHeight="1">
      <c r="A15" s="129" t="s">
        <v>33</v>
      </c>
      <c r="B15" s="129"/>
      <c r="C15" s="129"/>
      <c r="D15" s="129"/>
      <c r="E15" s="68">
        <f>SUM(E10:E14)</f>
        <v>1979190</v>
      </c>
      <c r="F15" s="68">
        <f>SUM(F10:F14)</f>
        <v>1979190</v>
      </c>
      <c r="G15" s="64">
        <v>0</v>
      </c>
      <c r="H15" s="64">
        <v>0</v>
      </c>
      <c r="I15" s="64">
        <v>0</v>
      </c>
      <c r="J15" s="68">
        <f>SUM(J11:J14)</f>
        <v>0</v>
      </c>
      <c r="K15" s="12" t="s">
        <v>16</v>
      </c>
    </row>
    <row r="17" ht="12.75">
      <c r="A17" s="1" t="s">
        <v>26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1" ht="12.75">
      <c r="A21" s="1" t="s">
        <v>25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15:D15"/>
    <mergeCell ref="G5:G8"/>
    <mergeCell ref="I5:I8"/>
    <mergeCell ref="J5:J8"/>
    <mergeCell ref="F5:F8"/>
    <mergeCell ref="H6:H8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7" r:id="rId1"/>
  <headerFooter alignWithMargins="0">
    <oddHeader>&amp;R&amp;9Załącznik nr 6
do uchwały Nr............................ 
Rady Powiatu Opatowie         .   
z dnia ..........lutego 2011 roku.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T11" sqref="T11"/>
    </sheetView>
  </sheetViews>
  <sheetFormatPr defaultColWidth="9.00390625" defaultRowHeight="12.75"/>
  <cols>
    <col min="1" max="1" width="14.75390625" style="20" customWidth="1"/>
    <col min="2" max="2" width="4.00390625" style="20" customWidth="1"/>
    <col min="3" max="3" width="5.875" style="20" customWidth="1"/>
    <col min="4" max="4" width="7.875" style="20" customWidth="1"/>
    <col min="5" max="5" width="11.375" style="20" customWidth="1"/>
    <col min="6" max="6" width="12.375" style="20" customWidth="1"/>
    <col min="7" max="7" width="10.875" style="20" customWidth="1"/>
    <col min="8" max="8" width="7.75390625" style="20" customWidth="1"/>
    <col min="9" max="9" width="11.00390625" style="20" customWidth="1"/>
    <col min="10" max="10" width="9.625" style="20" customWidth="1"/>
    <col min="11" max="11" width="6.375" style="20" customWidth="1"/>
    <col min="12" max="12" width="8.375" style="20" customWidth="1"/>
    <col min="13" max="13" width="6.375" style="20" customWidth="1"/>
    <col min="14" max="14" width="5.75390625" style="20" customWidth="1"/>
    <col min="15" max="15" width="11.875" style="20" customWidth="1"/>
    <col min="16" max="16" width="10.875" style="18" customWidth="1"/>
    <col min="17" max="17" width="10.75390625" style="18" customWidth="1"/>
    <col min="18" max="18" width="6.25390625" style="18" customWidth="1"/>
    <col min="19" max="19" width="6.75390625" style="18" customWidth="1"/>
    <col min="20" max="16384" width="9.125" style="18" customWidth="1"/>
  </cols>
  <sheetData>
    <row r="1" spans="1:19" ht="14.25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9" ht="18.75">
      <c r="A2" s="19"/>
      <c r="B2" s="19"/>
      <c r="C2" s="19"/>
      <c r="D2" s="19"/>
      <c r="E2" s="19"/>
      <c r="F2" s="19"/>
      <c r="G2" s="19"/>
      <c r="H2" s="19"/>
      <c r="I2" s="19"/>
    </row>
    <row r="3" spans="1:19" ht="12.75">
      <c r="A3" s="21"/>
      <c r="B3" s="21"/>
      <c r="C3" s="21"/>
      <c r="D3" s="21"/>
      <c r="E3" s="21"/>
      <c r="F3" s="21"/>
      <c r="G3" s="21"/>
      <c r="S3" s="22" t="s">
        <v>17</v>
      </c>
    </row>
    <row r="4" spans="1:19" s="25" customFormat="1" ht="11.25">
      <c r="A4" s="141" t="s">
        <v>15</v>
      </c>
      <c r="B4" s="141" t="s">
        <v>1</v>
      </c>
      <c r="C4" s="141" t="s">
        <v>2</v>
      </c>
      <c r="D4" s="141" t="s">
        <v>3</v>
      </c>
      <c r="E4" s="141" t="s">
        <v>30</v>
      </c>
      <c r="F4" s="141" t="s">
        <v>50</v>
      </c>
      <c r="G4" s="144" t="s">
        <v>54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</row>
    <row r="5" spans="1:19" s="25" customFormat="1" ht="11.25">
      <c r="A5" s="142"/>
      <c r="B5" s="142"/>
      <c r="C5" s="142"/>
      <c r="D5" s="142"/>
      <c r="E5" s="142"/>
      <c r="F5" s="142"/>
      <c r="G5" s="141" t="s">
        <v>11</v>
      </c>
      <c r="H5" s="147" t="s">
        <v>54</v>
      </c>
      <c r="I5" s="147"/>
      <c r="J5" s="147"/>
      <c r="K5" s="147"/>
      <c r="L5" s="147"/>
      <c r="M5" s="147"/>
      <c r="N5" s="147"/>
      <c r="O5" s="141" t="s">
        <v>12</v>
      </c>
      <c r="P5" s="148" t="s">
        <v>54</v>
      </c>
      <c r="Q5" s="149"/>
      <c r="R5" s="149"/>
      <c r="S5" s="150"/>
    </row>
    <row r="6" spans="1:19" s="25" customFormat="1" ht="11.25">
      <c r="A6" s="142"/>
      <c r="B6" s="142"/>
      <c r="C6" s="142"/>
      <c r="D6" s="142"/>
      <c r="E6" s="142"/>
      <c r="F6" s="142"/>
      <c r="G6" s="142"/>
      <c r="H6" s="144" t="s">
        <v>44</v>
      </c>
      <c r="I6" s="146"/>
      <c r="J6" s="141" t="s">
        <v>46</v>
      </c>
      <c r="K6" s="141" t="s">
        <v>47</v>
      </c>
      <c r="L6" s="141" t="s">
        <v>48</v>
      </c>
      <c r="M6" s="141" t="s">
        <v>53</v>
      </c>
      <c r="N6" s="141" t="s">
        <v>29</v>
      </c>
      <c r="O6" s="142"/>
      <c r="P6" s="144" t="s">
        <v>49</v>
      </c>
      <c r="Q6" s="31" t="s">
        <v>5</v>
      </c>
      <c r="R6" s="147" t="s">
        <v>52</v>
      </c>
      <c r="S6" s="147" t="s">
        <v>51</v>
      </c>
    </row>
    <row r="7" spans="1:19" s="25" customFormat="1" ht="84">
      <c r="A7" s="143"/>
      <c r="B7" s="143"/>
      <c r="C7" s="143"/>
      <c r="D7" s="143"/>
      <c r="E7" s="143"/>
      <c r="F7" s="143"/>
      <c r="G7" s="143"/>
      <c r="H7" s="26" t="s">
        <v>56</v>
      </c>
      <c r="I7" s="26" t="s">
        <v>45</v>
      </c>
      <c r="J7" s="143"/>
      <c r="K7" s="143"/>
      <c r="L7" s="143"/>
      <c r="M7" s="143"/>
      <c r="N7" s="143"/>
      <c r="O7" s="143"/>
      <c r="P7" s="147"/>
      <c r="Q7" s="29" t="s">
        <v>57</v>
      </c>
      <c r="R7" s="147"/>
      <c r="S7" s="147"/>
    </row>
    <row r="8" spans="1:19" ht="12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</row>
    <row r="9" spans="1:19" ht="48.75" customHeight="1">
      <c r="A9" s="151" t="s">
        <v>40</v>
      </c>
      <c r="B9" s="151"/>
      <c r="C9" s="151"/>
      <c r="D9" s="87"/>
      <c r="E9" s="87">
        <f>SUM(E10:E16)</f>
        <v>308400</v>
      </c>
      <c r="F9" s="87">
        <f>SUM(F10:F16)</f>
        <v>658492</v>
      </c>
      <c r="G9" s="87">
        <f>SUM(G10:G16)</f>
        <v>609249</v>
      </c>
      <c r="H9" s="87">
        <f>SUM(H10:H16)</f>
        <v>7000</v>
      </c>
      <c r="I9" s="87">
        <f aca="true" t="shared" si="0" ref="I9:S9">SUM(I10:I16)</f>
        <v>1400</v>
      </c>
      <c r="J9" s="87">
        <f>SUM(J10:J16)</f>
        <v>513132</v>
      </c>
      <c r="K9" s="87">
        <f t="shared" si="0"/>
        <v>0</v>
      </c>
      <c r="L9" s="87">
        <f>SUM(L10:L16)</f>
        <v>87717</v>
      </c>
      <c r="M9" s="87">
        <f t="shared" si="0"/>
        <v>0</v>
      </c>
      <c r="N9" s="87">
        <f t="shared" si="0"/>
        <v>0</v>
      </c>
      <c r="O9" s="87">
        <f t="shared" si="0"/>
        <v>49243</v>
      </c>
      <c r="P9" s="87">
        <f t="shared" si="0"/>
        <v>49243</v>
      </c>
      <c r="Q9" s="87">
        <f t="shared" si="0"/>
        <v>0</v>
      </c>
      <c r="R9" s="87">
        <f t="shared" si="0"/>
        <v>0</v>
      </c>
      <c r="S9" s="87">
        <f t="shared" si="0"/>
        <v>0</v>
      </c>
    </row>
    <row r="10" spans="1:19" ht="22.5">
      <c r="A10" s="90" t="s">
        <v>164</v>
      </c>
      <c r="B10" s="45">
        <v>600</v>
      </c>
      <c r="C10" s="45">
        <v>60013</v>
      </c>
      <c r="D10" s="87">
        <v>6300</v>
      </c>
      <c r="E10" s="87">
        <v>0</v>
      </c>
      <c r="F10" s="87">
        <v>49243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49243</v>
      </c>
      <c r="P10" s="87">
        <v>49243</v>
      </c>
      <c r="Q10" s="72">
        <v>0</v>
      </c>
      <c r="R10" s="72">
        <v>0</v>
      </c>
      <c r="S10" s="72">
        <v>0</v>
      </c>
    </row>
    <row r="11" spans="1:19" ht="22.5">
      <c r="A11" s="95" t="s">
        <v>165</v>
      </c>
      <c r="B11" s="45">
        <v>750</v>
      </c>
      <c r="C11" s="45">
        <v>75075</v>
      </c>
      <c r="D11" s="87">
        <v>2889</v>
      </c>
      <c r="E11" s="87">
        <v>0</v>
      </c>
      <c r="F11" s="87">
        <v>87717</v>
      </c>
      <c r="G11" s="87">
        <v>87717</v>
      </c>
      <c r="H11" s="87">
        <v>0</v>
      </c>
      <c r="I11" s="87">
        <v>0</v>
      </c>
      <c r="J11" s="87">
        <v>0</v>
      </c>
      <c r="K11" s="87">
        <v>0</v>
      </c>
      <c r="L11" s="87">
        <v>87717</v>
      </c>
      <c r="M11" s="87">
        <v>0</v>
      </c>
      <c r="N11" s="87">
        <v>0</v>
      </c>
      <c r="O11" s="87">
        <v>0</v>
      </c>
      <c r="P11" s="72">
        <v>0</v>
      </c>
      <c r="Q11" s="72">
        <v>0</v>
      </c>
      <c r="R11" s="72">
        <v>0</v>
      </c>
      <c r="S11" s="72">
        <v>0</v>
      </c>
    </row>
    <row r="12" spans="1:19" ht="29.25" customHeight="1">
      <c r="A12" s="90" t="s">
        <v>166</v>
      </c>
      <c r="B12" s="45">
        <v>852</v>
      </c>
      <c r="C12" s="45">
        <v>85201</v>
      </c>
      <c r="D12" s="87">
        <v>2320</v>
      </c>
      <c r="E12" s="87">
        <v>255000</v>
      </c>
      <c r="F12" s="87">
        <v>274000</v>
      </c>
      <c r="G12" s="87">
        <v>274000</v>
      </c>
      <c r="H12" s="87">
        <v>0</v>
      </c>
      <c r="I12" s="87">
        <v>0</v>
      </c>
      <c r="J12" s="87">
        <v>274000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72">
        <v>0</v>
      </c>
      <c r="Q12" s="72">
        <v>0</v>
      </c>
      <c r="R12" s="72">
        <v>0</v>
      </c>
      <c r="S12" s="72">
        <v>0</v>
      </c>
    </row>
    <row r="13" spans="1:19" ht="22.5">
      <c r="A13" s="90" t="s">
        <v>207</v>
      </c>
      <c r="B13" s="45">
        <v>852</v>
      </c>
      <c r="C13" s="45">
        <v>85204</v>
      </c>
      <c r="D13" s="87">
        <v>2320</v>
      </c>
      <c r="E13" s="87">
        <v>45000</v>
      </c>
      <c r="F13" s="87">
        <v>120000</v>
      </c>
      <c r="G13" s="87">
        <v>120000</v>
      </c>
      <c r="H13" s="87">
        <v>0</v>
      </c>
      <c r="I13" s="87">
        <v>0</v>
      </c>
      <c r="J13" s="87">
        <v>120000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72">
        <v>0</v>
      </c>
      <c r="Q13" s="72">
        <v>0</v>
      </c>
      <c r="R13" s="72">
        <v>0</v>
      </c>
      <c r="S13" s="72">
        <v>0</v>
      </c>
    </row>
    <row r="14" spans="1:19" s="21" customFormat="1" ht="24.75" customHeight="1">
      <c r="A14" s="91" t="s">
        <v>208</v>
      </c>
      <c r="B14" s="45">
        <v>853</v>
      </c>
      <c r="C14" s="45">
        <v>85321</v>
      </c>
      <c r="D14" s="87">
        <v>2320</v>
      </c>
      <c r="E14" s="87">
        <v>8400</v>
      </c>
      <c r="F14" s="87">
        <v>8400</v>
      </c>
      <c r="G14" s="87">
        <v>8400</v>
      </c>
      <c r="H14" s="87">
        <v>7000</v>
      </c>
      <c r="I14" s="87">
        <v>1400</v>
      </c>
      <c r="J14" s="87"/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72">
        <v>0</v>
      </c>
      <c r="Q14" s="72">
        <v>0</v>
      </c>
      <c r="R14" s="72">
        <v>0</v>
      </c>
      <c r="S14" s="72">
        <v>0</v>
      </c>
    </row>
    <row r="15" spans="1:19" ht="22.5">
      <c r="A15" s="90" t="s">
        <v>167</v>
      </c>
      <c r="B15" s="45">
        <v>853</v>
      </c>
      <c r="C15" s="45">
        <v>85311</v>
      </c>
      <c r="D15" s="87">
        <v>2580</v>
      </c>
      <c r="E15" s="72">
        <v>0</v>
      </c>
      <c r="F15" s="87">
        <v>87132</v>
      </c>
      <c r="G15" s="87">
        <v>87132</v>
      </c>
      <c r="H15" s="87">
        <v>0</v>
      </c>
      <c r="I15" s="87">
        <v>0</v>
      </c>
      <c r="J15" s="87">
        <v>87132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72">
        <v>0</v>
      </c>
      <c r="Q15" s="72">
        <v>0</v>
      </c>
      <c r="R15" s="72">
        <v>0</v>
      </c>
      <c r="S15" s="72">
        <v>0</v>
      </c>
    </row>
    <row r="16" spans="1:19" ht="18" customHeight="1">
      <c r="A16" s="100" t="s">
        <v>225</v>
      </c>
      <c r="B16" s="45">
        <v>921</v>
      </c>
      <c r="C16" s="45">
        <v>92116</v>
      </c>
      <c r="D16" s="87">
        <v>2310</v>
      </c>
      <c r="E16" s="72">
        <v>0</v>
      </c>
      <c r="F16" s="87">
        <v>32000</v>
      </c>
      <c r="G16" s="87">
        <v>32000</v>
      </c>
      <c r="H16" s="87">
        <v>0</v>
      </c>
      <c r="I16" s="87">
        <v>0</v>
      </c>
      <c r="J16" s="87">
        <v>32000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72">
        <v>0</v>
      </c>
      <c r="Q16" s="87"/>
      <c r="R16" s="72">
        <v>0</v>
      </c>
      <c r="S16" s="72">
        <v>0</v>
      </c>
    </row>
    <row r="17" spans="1:19" ht="48.75" customHeight="1">
      <c r="A17" s="152" t="s">
        <v>168</v>
      </c>
      <c r="B17" s="152"/>
      <c r="C17" s="152"/>
      <c r="D17" s="87"/>
      <c r="E17" s="87">
        <f>SUM(E17:E20)</f>
        <v>2279759</v>
      </c>
      <c r="F17" s="87">
        <f>SUM(F18:F20)</f>
        <v>9046012</v>
      </c>
      <c r="G17" s="87">
        <f aca="true" t="shared" si="1" ref="G17:S17">SUM(G18:G19)</f>
        <v>4900000</v>
      </c>
      <c r="H17" s="87">
        <f t="shared" si="1"/>
        <v>0</v>
      </c>
      <c r="I17" s="87">
        <f t="shared" si="1"/>
        <v>4900000</v>
      </c>
      <c r="J17" s="87">
        <f t="shared" si="1"/>
        <v>0</v>
      </c>
      <c r="K17" s="87">
        <f t="shared" si="1"/>
        <v>0</v>
      </c>
      <c r="L17" s="87">
        <f t="shared" si="1"/>
        <v>0</v>
      </c>
      <c r="M17" s="87">
        <f t="shared" si="1"/>
        <v>0</v>
      </c>
      <c r="N17" s="87">
        <f t="shared" si="1"/>
        <v>0</v>
      </c>
      <c r="O17" s="87">
        <f>SUM(O18:O20)</f>
        <v>4146012</v>
      </c>
      <c r="P17" s="87">
        <f>SUM(P18:P20)</f>
        <v>4146012</v>
      </c>
      <c r="Q17" s="87">
        <f t="shared" si="1"/>
        <v>2560822</v>
      </c>
      <c r="R17" s="87">
        <f t="shared" si="1"/>
        <v>0</v>
      </c>
      <c r="S17" s="87">
        <f t="shared" si="1"/>
        <v>0</v>
      </c>
    </row>
    <row r="18" spans="1:19" ht="27.75" customHeight="1">
      <c r="A18" s="90" t="s">
        <v>169</v>
      </c>
      <c r="B18" s="45">
        <v>600</v>
      </c>
      <c r="C18" s="45">
        <v>60014</v>
      </c>
      <c r="D18" s="87">
        <v>2710</v>
      </c>
      <c r="E18" s="87">
        <v>1350000</v>
      </c>
      <c r="F18" s="87">
        <v>4900000</v>
      </c>
      <c r="G18" s="87">
        <v>4900000</v>
      </c>
      <c r="H18" s="87">
        <v>0</v>
      </c>
      <c r="I18" s="87">
        <v>4900000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</row>
    <row r="19" spans="1:19" ht="26.25" customHeight="1">
      <c r="A19" s="90" t="s">
        <v>170</v>
      </c>
      <c r="B19" s="46">
        <v>600</v>
      </c>
      <c r="C19" s="46">
        <v>60014</v>
      </c>
      <c r="D19" s="87">
        <v>6309</v>
      </c>
      <c r="E19" s="87">
        <v>512164</v>
      </c>
      <c r="F19" s="87">
        <v>2560822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2560822</v>
      </c>
      <c r="P19" s="87">
        <v>2560822</v>
      </c>
      <c r="Q19" s="87">
        <v>2560822</v>
      </c>
      <c r="R19" s="87">
        <v>0</v>
      </c>
      <c r="S19" s="87">
        <v>0</v>
      </c>
    </row>
    <row r="20" spans="1:19" ht="33.75" customHeight="1">
      <c r="A20" s="100" t="s">
        <v>224</v>
      </c>
      <c r="B20" s="46">
        <v>600</v>
      </c>
      <c r="C20" s="46">
        <v>60014</v>
      </c>
      <c r="D20" s="87">
        <v>6300</v>
      </c>
      <c r="E20" s="87">
        <v>417595</v>
      </c>
      <c r="F20" s="87">
        <v>1585190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1585190</v>
      </c>
      <c r="P20" s="87">
        <v>1585190</v>
      </c>
      <c r="Q20" s="87">
        <v>0</v>
      </c>
      <c r="R20" s="87">
        <v>0</v>
      </c>
      <c r="S20" s="87">
        <v>0</v>
      </c>
    </row>
    <row r="21" spans="1:19" ht="16.5" customHeight="1">
      <c r="A21" s="153" t="s">
        <v>33</v>
      </c>
      <c r="B21" s="153"/>
      <c r="C21" s="153"/>
      <c r="D21" s="88"/>
      <c r="E21" s="71">
        <f>SUM(E9+E17)</f>
        <v>2588159</v>
      </c>
      <c r="F21" s="71">
        <f>SUM(F9+F17)</f>
        <v>9704504</v>
      </c>
      <c r="G21" s="71">
        <f>SUM(G9+G17)</f>
        <v>5509249</v>
      </c>
      <c r="H21" s="71">
        <f aca="true" t="shared" si="2" ref="H21:S21">SUM(H9+H17)</f>
        <v>7000</v>
      </c>
      <c r="I21" s="71">
        <f t="shared" si="2"/>
        <v>4901400</v>
      </c>
      <c r="J21" s="71">
        <f t="shared" si="2"/>
        <v>513132</v>
      </c>
      <c r="K21" s="71">
        <f t="shared" si="2"/>
        <v>0</v>
      </c>
      <c r="L21" s="71">
        <f>SUM(L9+L17+U18)</f>
        <v>87717</v>
      </c>
      <c r="M21" s="71">
        <f t="shared" si="2"/>
        <v>0</v>
      </c>
      <c r="N21" s="71">
        <f t="shared" si="2"/>
        <v>0</v>
      </c>
      <c r="O21" s="71">
        <f>SUM(O9+O17)</f>
        <v>4195255</v>
      </c>
      <c r="P21" s="71">
        <f>SUM(P9+P17)</f>
        <v>4195255</v>
      </c>
      <c r="Q21" s="71">
        <f t="shared" si="2"/>
        <v>2560822</v>
      </c>
      <c r="R21" s="71">
        <f t="shared" si="2"/>
        <v>0</v>
      </c>
      <c r="S21" s="71">
        <f t="shared" si="2"/>
        <v>0</v>
      </c>
    </row>
    <row r="23" ht="12.75">
      <c r="E23" s="89"/>
    </row>
  </sheetData>
  <sheetProtection/>
  <mergeCells count="24">
    <mergeCell ref="A1:S1"/>
    <mergeCell ref="D4:D7"/>
    <mergeCell ref="F4:F7"/>
    <mergeCell ref="K6:K7"/>
    <mergeCell ref="L6:L7"/>
    <mergeCell ref="R6:R7"/>
    <mergeCell ref="S6:S7"/>
    <mergeCell ref="A17:C17"/>
    <mergeCell ref="A21:C21"/>
    <mergeCell ref="G4:S4"/>
    <mergeCell ref="P5:S5"/>
    <mergeCell ref="M6:M7"/>
    <mergeCell ref="P6:P7"/>
    <mergeCell ref="G5:G7"/>
    <mergeCell ref="H5:N5"/>
    <mergeCell ref="N6:N7"/>
    <mergeCell ref="H6:I6"/>
    <mergeCell ref="A9:C9"/>
    <mergeCell ref="E4:E7"/>
    <mergeCell ref="O5:O7"/>
    <mergeCell ref="A4:A7"/>
    <mergeCell ref="J6:J7"/>
    <mergeCell ref="B4:B7"/>
    <mergeCell ref="C4:C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81" r:id="rId1"/>
  <headerFooter alignWithMargins="0">
    <oddHeader>&amp;RZałącznik nr 8
do uchwały Nr ..................
Rady powiatu w Opatowie .
z dnia .........lutego 2011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3" width="7.25390625" style="0" customWidth="1"/>
    <col min="4" max="4" width="11.125" style="0" customWidth="1"/>
    <col min="5" max="5" width="12.875" style="0" customWidth="1"/>
    <col min="6" max="6" width="11.875" style="0" customWidth="1"/>
    <col min="7" max="7" width="11.375" style="0" customWidth="1"/>
    <col min="8" max="8" width="11.75390625" style="0" customWidth="1"/>
  </cols>
  <sheetData>
    <row r="1" spans="1:8" ht="32.25" customHeight="1">
      <c r="A1" s="155" t="s">
        <v>68</v>
      </c>
      <c r="B1" s="155"/>
      <c r="C1" s="155"/>
      <c r="D1" s="155"/>
      <c r="E1" s="155"/>
      <c r="F1" s="155"/>
      <c r="G1" s="155"/>
      <c r="H1" s="155"/>
    </row>
    <row r="2" spans="1:8" ht="16.5">
      <c r="A2" s="156"/>
      <c r="B2" s="156"/>
      <c r="C2" s="156"/>
      <c r="D2" s="156"/>
      <c r="E2" s="156"/>
      <c r="F2" s="156"/>
      <c r="G2" s="156"/>
      <c r="H2" s="156"/>
    </row>
    <row r="3" spans="1:8" ht="13.5" customHeight="1">
      <c r="A3" s="16"/>
      <c r="B3" s="16"/>
      <c r="C3" s="16"/>
      <c r="D3" s="16"/>
      <c r="E3" s="16"/>
      <c r="F3" s="16"/>
      <c r="G3" s="16"/>
      <c r="H3" s="16"/>
    </row>
    <row r="4" spans="1:8" ht="12.75">
      <c r="A4" s="1"/>
      <c r="B4" s="1"/>
      <c r="C4" s="1"/>
      <c r="D4" s="1"/>
      <c r="E4" s="1"/>
      <c r="F4" s="1"/>
      <c r="G4" s="1"/>
      <c r="H4" s="3" t="s">
        <v>14</v>
      </c>
    </row>
    <row r="5" spans="1:8" s="18" customFormat="1" ht="55.5" customHeight="1">
      <c r="A5" s="27" t="s">
        <v>18</v>
      </c>
      <c r="B5" s="27" t="s">
        <v>41</v>
      </c>
      <c r="C5" s="24" t="s">
        <v>1</v>
      </c>
      <c r="D5" s="30" t="s">
        <v>2</v>
      </c>
      <c r="E5" s="24" t="s">
        <v>65</v>
      </c>
      <c r="F5" s="24" t="s">
        <v>63</v>
      </c>
      <c r="G5" s="24" t="s">
        <v>42</v>
      </c>
      <c r="H5" s="24" t="s">
        <v>67</v>
      </c>
    </row>
    <row r="6" spans="1:8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.75" customHeight="1">
      <c r="A7" s="99" t="s">
        <v>6</v>
      </c>
      <c r="B7" s="9" t="s">
        <v>194</v>
      </c>
      <c r="C7" s="99">
        <v>801</v>
      </c>
      <c r="D7" s="99">
        <v>80130</v>
      </c>
      <c r="E7" s="96">
        <v>0</v>
      </c>
      <c r="F7" s="70">
        <v>50000</v>
      </c>
      <c r="G7" s="70">
        <v>50000</v>
      </c>
      <c r="H7" s="96">
        <v>0</v>
      </c>
    </row>
    <row r="8" spans="1:8" ht="21.75" customHeight="1">
      <c r="A8" s="99"/>
      <c r="B8" s="9"/>
      <c r="C8" s="99"/>
      <c r="D8" s="99">
        <v>80195</v>
      </c>
      <c r="E8" s="96">
        <v>0</v>
      </c>
      <c r="F8" s="70">
        <v>88400</v>
      </c>
      <c r="G8" s="70">
        <v>88400</v>
      </c>
      <c r="H8" s="96">
        <v>0</v>
      </c>
    </row>
    <row r="9" spans="1:8" ht="21.75" customHeight="1">
      <c r="A9" s="99"/>
      <c r="B9" s="9"/>
      <c r="C9" s="99">
        <v>854</v>
      </c>
      <c r="D9" s="99">
        <v>85410</v>
      </c>
      <c r="E9" s="96">
        <v>0</v>
      </c>
      <c r="F9" s="70">
        <v>220000</v>
      </c>
      <c r="G9" s="70">
        <v>220000</v>
      </c>
      <c r="H9" s="96">
        <v>0</v>
      </c>
    </row>
    <row r="10" spans="1:8" ht="21.75" customHeight="1">
      <c r="A10" s="99"/>
      <c r="B10" s="9"/>
      <c r="C10" s="99"/>
      <c r="D10" s="99">
        <v>85417</v>
      </c>
      <c r="E10" s="96">
        <v>0</v>
      </c>
      <c r="F10" s="70">
        <v>25000</v>
      </c>
      <c r="G10" s="70">
        <v>25000</v>
      </c>
      <c r="H10" s="96">
        <v>0</v>
      </c>
    </row>
    <row r="11" spans="1:8" ht="30" customHeight="1">
      <c r="A11" s="99" t="s">
        <v>7</v>
      </c>
      <c r="B11" s="9" t="s">
        <v>222</v>
      </c>
      <c r="C11" s="99">
        <v>801</v>
      </c>
      <c r="D11" s="99">
        <v>80120</v>
      </c>
      <c r="E11" s="96">
        <v>0</v>
      </c>
      <c r="F11" s="70">
        <v>151500</v>
      </c>
      <c r="G11" s="70">
        <v>151500</v>
      </c>
      <c r="H11" s="96">
        <v>0</v>
      </c>
    </row>
    <row r="12" spans="1:8" ht="23.25" customHeight="1">
      <c r="A12" s="99"/>
      <c r="B12" s="9"/>
      <c r="C12" s="99">
        <v>801</v>
      </c>
      <c r="D12" s="99">
        <v>80148</v>
      </c>
      <c r="E12" s="96">
        <v>0</v>
      </c>
      <c r="F12" s="70">
        <v>45000</v>
      </c>
      <c r="G12" s="70">
        <v>45000</v>
      </c>
      <c r="H12" s="96">
        <v>0</v>
      </c>
    </row>
    <row r="13" spans="1:8" ht="21.75" customHeight="1">
      <c r="A13" s="99" t="s">
        <v>8</v>
      </c>
      <c r="B13" s="9" t="s">
        <v>221</v>
      </c>
      <c r="C13" s="99">
        <v>801</v>
      </c>
      <c r="D13" s="99">
        <v>80130</v>
      </c>
      <c r="E13" s="96">
        <v>0</v>
      </c>
      <c r="F13" s="70">
        <v>32400</v>
      </c>
      <c r="G13" s="70">
        <v>32400</v>
      </c>
      <c r="H13" s="96">
        <v>0</v>
      </c>
    </row>
    <row r="14" spans="1:8" ht="21.75" customHeight="1">
      <c r="A14" s="99"/>
      <c r="B14" s="9"/>
      <c r="C14" s="99"/>
      <c r="D14" s="99">
        <v>80195</v>
      </c>
      <c r="E14" s="96">
        <v>0</v>
      </c>
      <c r="F14" s="70">
        <v>30000</v>
      </c>
      <c r="G14" s="70">
        <v>30000</v>
      </c>
      <c r="H14" s="96">
        <v>0</v>
      </c>
    </row>
    <row r="15" spans="1:8" s="11" customFormat="1" ht="21.75" customHeight="1">
      <c r="A15" s="157" t="s">
        <v>33</v>
      </c>
      <c r="B15" s="157"/>
      <c r="C15" s="17"/>
      <c r="D15" s="17"/>
      <c r="E15" s="97">
        <f>SUM(E7:E14)</f>
        <v>0</v>
      </c>
      <c r="F15" s="73">
        <f>SUM(F7:F14)</f>
        <v>642300</v>
      </c>
      <c r="G15" s="73">
        <f>SUM(G7:G14)</f>
        <v>642300</v>
      </c>
      <c r="H15" s="97">
        <f>SUM(H7:H14)</f>
        <v>0</v>
      </c>
    </row>
    <row r="16" ht="4.5" customHeight="1"/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10
do uchwały Nr............................                   
Rady Powiatu w Opatowie     .   
z dnia ...........lutego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2011-02-02T10:16:16Z</cp:lastPrinted>
  <dcterms:created xsi:type="dcterms:W3CDTF">1998-12-09T13:02:10Z</dcterms:created>
  <dcterms:modified xsi:type="dcterms:W3CDTF">2011-02-03T11:43:34Z</dcterms:modified>
  <cp:category/>
  <cp:version/>
  <cp:contentType/>
  <cp:contentStatus/>
</cp:coreProperties>
</file>