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780" windowHeight="11835" activeTab="7"/>
  </bookViews>
  <sheets>
    <sheet name="3" sheetId="1" r:id="rId1"/>
    <sheet name="4" sheetId="2" r:id="rId2"/>
    <sheet name="5" sheetId="3" r:id="rId3"/>
    <sheet name="6" sheetId="4" r:id="rId4"/>
    <sheet name="7" sheetId="5" r:id="rId5"/>
    <sheet name="12" sheetId="6" r:id="rId6"/>
    <sheet name="13" sheetId="7" r:id="rId7"/>
    <sheet name="15" sheetId="8" r:id="rId8"/>
  </sheets>
  <definedNames>
    <definedName name="_xlnm.Print_Area" localSheetId="0">'3'!$A$1:$O$23</definedName>
    <definedName name="_xlnm.Print_Area" localSheetId="1">'4'!$A$1:$K$28</definedName>
    <definedName name="_xlnm.Print_Area" localSheetId="3">'6'!$A$1:$M$35</definedName>
    <definedName name="_xlnm.Print_Area" localSheetId="4">'7'!$A$1:$M$42</definedName>
    <definedName name="_xlnm.Print_Titles" localSheetId="7">'15'!$3:$4</definedName>
  </definedNames>
  <calcPr fullCalcOnLoad="1"/>
</workbook>
</file>

<file path=xl/sharedStrings.xml><?xml version="1.0" encoding="utf-8"?>
<sst xmlns="http://schemas.openxmlformats.org/spreadsheetml/2006/main" count="355" uniqueCount="191">
  <si>
    <t>4.</t>
  </si>
  <si>
    <t>Dział</t>
  </si>
  <si>
    <t>Rozdział</t>
  </si>
  <si>
    <t>1.</t>
  </si>
  <si>
    <t>2.</t>
  </si>
  <si>
    <t>3.</t>
  </si>
  <si>
    <t>w tym źródła finansowania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</si>
  <si>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</si>
  <si>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</si>
  <si>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</si>
  <si>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</si>
  <si>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</si>
  <si>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</si>
  <si>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</si>
  <si>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</si>
  <si>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</si>
  <si>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</si>
  <si>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</si>
  <si>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</si>
  <si>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</si>
  <si>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</si>
  <si>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</si>
  <si>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</si>
  <si>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</si>
  <si>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</si>
  <si>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</si>
  <si>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</si>
  <si>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</si>
  <si>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2011 r.</t>
  </si>
  <si>
    <t>L.p.</t>
  </si>
  <si>
    <t>I</t>
  </si>
  <si>
    <t>II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</si>
  <si>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</si>
  <si>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</si>
  <si>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</si>
  <si>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</si>
  <si>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</si>
  <si>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</si>
  <si>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w tym: wpłata do budżetu</t>
  </si>
  <si>
    <t>Przychody</t>
  </si>
  <si>
    <t>Dochody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</si>
  <si>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</si>
  <si>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</si>
  <si>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</si>
  <si>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</si>
  <si>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</si>
  <si>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rok budżetowy 2010 (7+8+9+10)</t>
  </si>
  <si>
    <t>Zadania inwestycyjne roczne w 2010 r.</t>
  </si>
  <si>
    <t>Plan przychodów i wydatków gospodarstw pomocniczych na 2010 r.</t>
  </si>
  <si>
    <t xml:space="preserve"> Plan dochodów i wydatków dochodów własnych na 2010 r.</t>
  </si>
  <si>
    <t>kwota</t>
  </si>
  <si>
    <t>Wydatki na programy i projekty realizowane ze środków pochodzących z budżetu Unii Europejskiej oraz innych źródeł zagranicznych, niepodlegających zwrotowi na 2010 rok</t>
  </si>
  <si>
    <t>w zł</t>
  </si>
  <si>
    <t>Źródła finansowania</t>
  </si>
  <si>
    <t>Wydatki w roku budżetowym 2010</t>
  </si>
  <si>
    <t>Planowane wydatki budżetowe na realizację zadań programu w latach 2011 - 2012</t>
  </si>
  <si>
    <t>2011 rok</t>
  </si>
  <si>
    <t>2012 rok</t>
  </si>
  <si>
    <t>Razem 2011 - 2012</t>
  </si>
  <si>
    <t>Ogółem wydatki bieżące</t>
  </si>
  <si>
    <t>- środki z budżetu j.s.t.</t>
  </si>
  <si>
    <t>- środki z budżetu krajowego</t>
  </si>
  <si>
    <t>- środki z UE oraz innych źródeł zagranicznych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</si>
  <si>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</si>
  <si>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</si>
  <si>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2010 rok</t>
  </si>
  <si>
    <t>Projekt</t>
  </si>
  <si>
    <t>Okres realizacji zadania</t>
  </si>
  <si>
    <t>Przewidywane nakłady i źródła finansowania</t>
  </si>
  <si>
    <t>Wydatki poniesione do 31.12.2009 r.</t>
  </si>
  <si>
    <t>źródło</t>
  </si>
  <si>
    <t>po 2012 roku</t>
  </si>
  <si>
    <t>Wartość zadania:</t>
  </si>
  <si>
    <t>Wydatki majątkowe na programy i projekty realizowane ze środków pochodzących z budżetu Unii Europejskiej oraz innych źródeł zagranicznych, niepodlegających zwrotowi na 2010 rok</t>
  </si>
  <si>
    <t>5.</t>
  </si>
  <si>
    <t>6.</t>
  </si>
  <si>
    <t>7.</t>
  </si>
  <si>
    <t>8.</t>
  </si>
  <si>
    <t>Kwota dotacji</t>
  </si>
  <si>
    <t>Dotacje celowe w 2010 r.</t>
  </si>
  <si>
    <t>Jednostka otrzymująca dotację</t>
  </si>
  <si>
    <t>I. Dotacje dla jednostek sektora finansów publicznych</t>
  </si>
  <si>
    <t>01005</t>
  </si>
  <si>
    <t>Przebudowa ciągu dróg powiatowych o nr 0743T i 0767T na odcinku Stodoły - Podgrochocice - Bidziny - Stodoły Wieś (2008-2011).</t>
  </si>
  <si>
    <t xml:space="preserve">A.      
B.390 096 
C.
D. </t>
  </si>
  <si>
    <t>ZDP w Opatowie</t>
  </si>
  <si>
    <t>A.      
B.
C.
D.</t>
  </si>
  <si>
    <t>Zespół Szkół Nr 1 Opatów</t>
  </si>
  <si>
    <t>Zarząd Dróg Powiatowych w Opatowie</t>
  </si>
  <si>
    <t xml:space="preserve">Program: operacyjny Kapitał Ludzki  </t>
  </si>
  <si>
    <t>Priorytet: VII Promocja integracji społecznej</t>
  </si>
  <si>
    <t>Działanie 7. 1 Rozwój</t>
  </si>
  <si>
    <t>Poddziałanie: 7.1,2 Rozwój i upowszechnianie aktywnej integracji poprzez powiatowe centra pomocy rodzinie</t>
  </si>
  <si>
    <t>Projekt: Droga do sukcesu</t>
  </si>
  <si>
    <t>2008-2011</t>
  </si>
  <si>
    <t>Zarząd Dróg Powiatowy-ch w Opatowie</t>
  </si>
  <si>
    <t xml:space="preserve">Ogółem wydatki majątkowe </t>
  </si>
  <si>
    <t>-środki z budżetu j.t.s.</t>
  </si>
  <si>
    <t>-środki z budżetu krajowego</t>
  </si>
  <si>
    <t>Zespół Szkół Nr 1 w Opatowie</t>
  </si>
  <si>
    <t>Zespół Szkół w Ożarowie</t>
  </si>
  <si>
    <t>Zespół Szkół Nr 2 w Opatowie</t>
  </si>
  <si>
    <t>Spec. Ośrodek Szkolno-Wychow. w Niemienicach</t>
  </si>
  <si>
    <t>Spec. Ośrodek Szkolno-Wychow. w Sulejowie</t>
  </si>
  <si>
    <t>Spec.Ośrodek Szkolno-Wychow. w Jałwęsach</t>
  </si>
  <si>
    <t>Projekt na drogę Nr 754</t>
  </si>
  <si>
    <t>Województwo Świętokrzyskie</t>
  </si>
  <si>
    <t>Projekt "Nad Czarną Kamienną- nieodkryte piękno północnej części województwa świętokrzyskiego"</t>
  </si>
  <si>
    <t>Powiat Starachowice</t>
  </si>
  <si>
    <t>Wyposażenie Szpitala Powiatowego w Opatowie</t>
  </si>
  <si>
    <t>SPZZOZ w Opatowie</t>
  </si>
  <si>
    <t>Zwrot kosztów utrzymania dzieci</t>
  </si>
  <si>
    <t>Powiaty w których przebywają dzieci w placówkach wychowawczych</t>
  </si>
  <si>
    <t xml:space="preserve">Zwrot kosztów utrzymania dzieci </t>
  </si>
  <si>
    <t>Powiaty w których przebywają dzieci w rodzinach zastepczych</t>
  </si>
  <si>
    <t>Dofinansowanie utrzymania biblioteki</t>
  </si>
  <si>
    <t>Urząd Miasta i Gminy w Opatowie</t>
  </si>
  <si>
    <t>Rozdz</t>
  </si>
  <si>
    <t>ZS Nr 1 Opatów</t>
  </si>
  <si>
    <t>Starostwo Powiatowe w Opatowie</t>
  </si>
  <si>
    <t>Projekt Pl 0197 " Termomodernizacja budynków użytecznosci publicznej na terenie powiatu opatowskiego".(2005-2010)</t>
  </si>
  <si>
    <t>Budowa Szpitala Powiatowego</t>
  </si>
  <si>
    <t>Dofinansowanie samochodu z podnośnikiem hydraulicznym typu SHD - 25</t>
  </si>
  <si>
    <t xml:space="preserve">A.
B. 
C.
D. </t>
  </si>
  <si>
    <t>Termomodernizacja budynku Specjalnego Ośrodka Szkolno Wychowawczego w Dębnie</t>
  </si>
  <si>
    <t>2005- 2010</t>
  </si>
  <si>
    <t>Powiatowe Centrum Pomocy Rodzinie</t>
  </si>
  <si>
    <t>Komenda Powiatowa Państwowej Straży Pożarnej w Opatowie</t>
  </si>
  <si>
    <t>-środki z UE oraz innych źródeł zagranicznych</t>
  </si>
  <si>
    <t>Poradnia Psychologiczno - Pedagogiczna w Opatowie</t>
  </si>
  <si>
    <t>Pomoc dla powiatów dotkniętych klęską powodzi</t>
  </si>
  <si>
    <t xml:space="preserve">do uchwały Nr          Rady Powiatu w Opatowie                                             </t>
  </si>
  <si>
    <t>2009 do 2011</t>
  </si>
  <si>
    <t>Starostwo Powiatowe w Sandomierzu, Starostwo Powiatowe w Staszowie</t>
  </si>
  <si>
    <t xml:space="preserve">Zakup ciągnika rolniczego Zetor 11741Forterra 4x4 o mocy 120 KW z rocznika 2007 - współpracującego z kosiarką oraz z pługiem przednim: strzałowym lub bocznym i ładowaczem czołowym. </t>
  </si>
  <si>
    <t xml:space="preserve">Zakup samochodu osobowego </t>
  </si>
  <si>
    <t>Dofinansowanie zakupu windy  w celu dostosowania budynku do potrzeb osób niepełnosprawnych</t>
  </si>
  <si>
    <t>POKL</t>
  </si>
  <si>
    <t xml:space="preserve"> A.
B. 
C.
D. </t>
  </si>
  <si>
    <t xml:space="preserve"> -    </t>
  </si>
  <si>
    <t>Wartość projektu "Droga do sukcesu" została zwiększona udziałem środków PFRON w kwocie</t>
  </si>
  <si>
    <t>Wartość projektu "Droga do sukcesu" została zwiększona udziałem środków PFRON w kwocie:</t>
  </si>
  <si>
    <t>EFRR</t>
  </si>
  <si>
    <t>Program: Projekt  " e-świętokrzyskie Rozbudowa Infrastruktury Informatycznej JTS" w ramach Regionalnego Progrmu OperacyjnegoWojewództwa Swiętokrzyskiego na lata (2007-2013)                                          Działanie 2.2: "Budowa infrastruktury społeczeństwa informatycznego"                                                                                                                                                                                                                                                                                                                                   Priorytet 2: "Wsparcie innowacyjności, budowa społeczeństwa informacyjnego oraz wzrost potencjału inwestycyjnego regionu".</t>
  </si>
  <si>
    <t xml:space="preserve">A.      
B.
C.
D. </t>
  </si>
  <si>
    <t xml:space="preserve">Przebudowa drogi pow. 0696T odc. Ożarów - Czachów   na odc. Podole - Opatów od km 0+0000 do km 2+740 i od km4+460 do km 5+060 o łącz. dłg. 3.340 km (z inspektorem nadzoru)  </t>
  </si>
  <si>
    <t>Poszerzenie jezdni od km o+840 do km 2+740 o dłg. 1900 km</t>
  </si>
  <si>
    <t xml:space="preserve"> A.864 337
B.529 231 
C.
D. </t>
  </si>
  <si>
    <t xml:space="preserve">A.
B.97 328 
C.
D. </t>
  </si>
  <si>
    <t xml:space="preserve">Opracowanie dokumentacji projektowej pn."Przebudowa ciagu dróg pow. nr 0743 T odc. Podgrochocice - Pisary- gr. Pow. dł. 7,818 km (2009-2010) . </t>
  </si>
  <si>
    <t>Opracowanie dokumentacji technicznej Przebudowa drogi pow. 0726T odc. Bodzechów  - Opatów na odc. Podole - Opatów o łącznej dłg. 4882 km  określonym kilometrażem roboczym od km 6+226-11+108 wraz z przebudową obiektu mostowego. 2009-2010</t>
  </si>
  <si>
    <t>Projekt  " e-świętokrzyskie Rozbudowa Infrastruktury Informatycznej JTS" w ramach Regionalnego Progrmu Operacyjnego na lata (2010-2012).</t>
  </si>
  <si>
    <t>Rozbudowa budynku Zespołu Szkół Nr 1w Opatowie.Odnowa potencjału sportowo - dydaktycznego(2008-2012)</t>
  </si>
  <si>
    <t>A.   
B.
C. 
D.</t>
  </si>
  <si>
    <t>2010-2012</t>
  </si>
  <si>
    <t>2008-2012</t>
  </si>
  <si>
    <t>Program: Operacyjny dla wykorzystania środków finansowych Mechanizmu Finansowanego Europejskiego Obszaru Gospodarczego oraz Norweskiego mechanizmu Finansowego                                             Działanie: 2.2 "Budowa infrastruktury społeczeństwa                                                                                                                                                                                                                                                                                                                                    Projekt PL 0197 " Termomodernizacja budynków użyteczności publlicznej na terenie powiatu opatowskiego".</t>
  </si>
  <si>
    <t>2010-2011</t>
  </si>
  <si>
    <t xml:space="preserve">z dnia           września 2010 r. </t>
  </si>
  <si>
    <t>Priorytet: Poprawa struktury obszarowej gospodarstw rolnych itd..</t>
  </si>
  <si>
    <t>Działanie: poprawianie i rozwijanie infrastruktury związanej z dostosowaniem rolnictwa i leśnictwa</t>
  </si>
  <si>
    <t>Poddziałanie: Scalanie gruntów</t>
  </si>
  <si>
    <t>Projekt: Scalanie gruntów wsi Biedrzychów, Dębno,Nowe na obszarze 1059 ha</t>
  </si>
  <si>
    <t>2010-2013</t>
  </si>
  <si>
    <t>Starostwo powiatowe w Opatowie</t>
  </si>
  <si>
    <t xml:space="preserve">Program: Projekt  "e-świętokrzyskie Budowa Systemu Informacji Przestrzennej Województwa Świętokrzyskiego" w ramach Regionalnego Progrmu OperacyjnegoWojewództwa Swiętokrzyskiego na lata (2007-2013)                                          Działanie 2.2: "Budowa infrastruktury społeczeństwa informatycznego"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</si>
  <si>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Program: Regionalny Program Operacyjny Województwa Świętokrzyskiego na lata 2007-2013  RPOWŚ                                Priorytet: OŚ 5" Wzrost jakości frastruktury społecznej oraz inwestycje w dziedzictwo kulturowe, sport i turystyke"                                 Działanie: 5.2. Podniesienie jakości usług  publicznych, wspieranie placówek edukacyjnych i kulturalnych.                              Projekt: Rozbudowa budynku Zespołu Szkół  Nr 1 w Opatowie - odnowienie potencjału   sportowo - dydaktycznego</t>
  </si>
  <si>
    <t xml:space="preserve">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</si>
  <si>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Program: Regionalny Program Operacyjny Województwa Świętokrzyskiego na lata 2007 - 2013 RPOWŚ                                                           Oś Priorytetowa: 3 Podniesienie jakości systemu komunikacyjnego regionu.                                                                                       Działanie: 3.2. Rozwój systemów lokalnej infrastruktury komunikacjnej.                      Projekt: Przebudowa ciągu dróg powiatowych o nr 0743T i 0767T na odcinku Stodoły - Podgrochocice - Bidziny - Stodoły Wieś.</t>
  </si>
  <si>
    <t xml:space="preserve">Program: Rozwój obszarów wiejskich na lata 2007-2013  </t>
  </si>
  <si>
    <t>Zakup wind dla Starostwa Powiatowego w Opatowie</t>
  </si>
  <si>
    <t xml:space="preserve">Przebudowa węzła cieplnego na kotłownię gazową wraz z opracowaniem dokumentacji w Zespole Szkół  w Ożarowie. </t>
  </si>
  <si>
    <t>Zakup wyposażenia stacji diagnostycznej w Zesple Szkół Nr 1 w Opatowie</t>
  </si>
  <si>
    <t>Powiatowy Urząd Pracy w Opatowie</t>
  </si>
  <si>
    <t>Komenda Powiatowa policji w Opatowie</t>
  </si>
  <si>
    <t>Program: Regionalny Program Operacyjny Województwa Świętokrzyskiego na lata 2007 - 2013 RPOWŚ                                                           Oś Priorytetowa: 3 Podniesienie jakości systemu komunikacyjnego regionu.                                                                                       Działanie: 3.2. Rozwój systemów lokalnej infrastruktury komunikacjnej                      Projekt: Przebudowa ciągu dróg powiatowych o nr 0743T  na odcinku Podgrochocice - Pisary - gr. Powiatu o długości 7,818 km.</t>
  </si>
  <si>
    <t>Klasztor OO Bernardynów w Opatowie</t>
  </si>
  <si>
    <t>dofinansowanie prac konserwatorskich</t>
  </si>
  <si>
    <t>Dofinansowanie zakupu bramy segmentowej uchylnej do pomieszczeń myjni samochodowej i "Karschera"</t>
  </si>
  <si>
    <t>Zainstalowanie monitoringu budynku Urzędu Pracy w Opatowie</t>
  </si>
  <si>
    <t>Partner Powiat Opatowski</t>
  </si>
  <si>
    <t>Zakup traktorka - kosiarki do koszenia trawy</t>
  </si>
  <si>
    <t>dom Pomocy społecznej w Sobowie</t>
  </si>
  <si>
    <t>Program Operacyjny Kapitał Ludzki  Priorytet: VI Rynek pracy otwarty dla wszystkich.                                              Działanie: 6.2. Wsparcie oraz promocja przedsiebiorczości i samozatrudnienia                        Projekt: Tu zostaję i zakładam własną firmę</t>
  </si>
  <si>
    <t>Program Operacyjny Kapitał Ludzki  Priorytet: VI Rynek pracy otwarty dla wszystkich.                                              Działanie: 6.1. poprawa dostępu do zatrudnienia oraz wspieranie aktywności zawodowej w regionie                          Poddziałanie: 6.1.3. Poprawa zdolności do zatrudnienia oraz podnoszenie poziomu aktywności zaweodowej osób bezrobotnych   Projekt: Gotowi do zmian</t>
  </si>
  <si>
    <t>Program: operacyjny Kapitał Ludzki  Priorytet: VII Promocja integracji społecznej                              Działanie 7. 1 Rozwój                Poddziałanie: 7.1,2 Rozwój i upowszechnianie aktywnej integracji poprzez powiatowe centra pomocy rodzinie</t>
  </si>
  <si>
    <t>Załącznik Nr 6</t>
  </si>
  <si>
    <t>Projekt  " e-świętokrzyskie Budowa systemu informacji przestrzennej Województwa Świętokrzyskiego" w ramach Regionalnego Programu OperacyjnegoWojewództwa Swiętokrzyskiego na lata(2010-2011)</t>
  </si>
  <si>
    <t>A.2 768
B. 
C.                 D.</t>
  </si>
  <si>
    <t xml:space="preserve">A.867 105
B.626 559
C.
D. </t>
  </si>
  <si>
    <t>2009-2010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</si>
</sst>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  <numFmt numFmtId="169" formatCode="_-* #,##0\ _z_ł_-;\-* #,##0\ _z_ł_-;_-* &quot;-&quot;??\ _z_ł_-;_-@_-"/>
    <numFmt numFmtId="170" formatCode="#,##0_ ;\-#,##0\ "/>
    <numFmt numFmtId="171" formatCode="0.00_ ;[Red]\-0.00\ 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3" xfId="0" applyFont="1" applyBorder="1" applyAlignment="1" quotePrefix="1">
      <alignment/>
    </xf>
    <xf numFmtId="0" fontId="16" fillId="0" borderId="14" xfId="0" applyFont="1" applyBorder="1" applyAlignment="1">
      <alignment/>
    </xf>
    <xf numFmtId="0" fontId="16" fillId="0" borderId="14" xfId="0" applyFont="1" applyBorder="1" applyAlignment="1" quotePrefix="1">
      <alignment/>
    </xf>
    <xf numFmtId="0" fontId="1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41" fontId="0" fillId="0" borderId="10" xfId="0" applyNumberForma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 wrapText="1"/>
    </xf>
    <xf numFmtId="41" fontId="4" fillId="0" borderId="14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1" fontId="0" fillId="0" borderId="14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vertical="center" wrapText="1"/>
    </xf>
    <xf numFmtId="41" fontId="0" fillId="0" borderId="10" xfId="0" applyNumberFormat="1" applyBorder="1" applyAlignment="1">
      <alignment horizontal="center" vertical="center" wrapText="1"/>
    </xf>
    <xf numFmtId="41" fontId="0" fillId="0" borderId="13" xfId="0" applyNumberForma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/>
    </xf>
    <xf numFmtId="170" fontId="4" fillId="0" borderId="17" xfId="0" applyNumberFormat="1" applyFont="1" applyBorder="1" applyAlignment="1">
      <alignment horizontal="center" vertical="center"/>
    </xf>
    <xf numFmtId="170" fontId="4" fillId="0" borderId="18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/>
    </xf>
    <xf numFmtId="170" fontId="4" fillId="0" borderId="11" xfId="0" applyNumberFormat="1" applyFont="1" applyBorder="1" applyAlignment="1">
      <alignment horizontal="center" vertical="center" wrapText="1"/>
    </xf>
    <xf numFmtId="170" fontId="4" fillId="0" borderId="13" xfId="0" applyNumberFormat="1" applyFont="1" applyBorder="1" applyAlignment="1">
      <alignment horizontal="center" vertical="center" wrapText="1"/>
    </xf>
    <xf numFmtId="170" fontId="4" fillId="0" borderId="19" xfId="0" applyNumberFormat="1" applyFont="1" applyBorder="1" applyAlignment="1">
      <alignment horizontal="center" vertical="center" wrapText="1"/>
    </xf>
    <xf numFmtId="170" fontId="4" fillId="0" borderId="17" xfId="0" applyNumberFormat="1" applyFont="1" applyBorder="1" applyAlignment="1">
      <alignment horizontal="center" vertical="center" wrapText="1"/>
    </xf>
    <xf numFmtId="170" fontId="4" fillId="0" borderId="20" xfId="0" applyNumberFormat="1" applyFont="1" applyBorder="1" applyAlignment="1">
      <alignment horizontal="center" vertical="center" wrapText="1"/>
    </xf>
    <xf numFmtId="170" fontId="4" fillId="0" borderId="18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1" fontId="4" fillId="0" borderId="11" xfId="0" applyNumberFormat="1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left" vertical="center" wrapText="1"/>
    </xf>
    <xf numFmtId="17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16" fillId="0" borderId="11" xfId="0" applyNumberFormat="1" applyFont="1" applyBorder="1" applyAlignment="1">
      <alignment horizontal="right" vertical="center"/>
    </xf>
    <xf numFmtId="41" fontId="16" fillId="0" borderId="13" xfId="0" applyNumberFormat="1" applyFont="1" applyBorder="1" applyAlignment="1">
      <alignment horizontal="right" vertical="center"/>
    </xf>
    <xf numFmtId="41" fontId="16" fillId="0" borderId="21" xfId="0" applyNumberFormat="1" applyFont="1" applyBorder="1" applyAlignment="1">
      <alignment horizontal="right" vertical="center"/>
    </xf>
    <xf numFmtId="41" fontId="16" fillId="0" borderId="18" xfId="0" applyNumberFormat="1" applyFont="1" applyBorder="1" applyAlignment="1">
      <alignment horizontal="right" vertical="center"/>
    </xf>
    <xf numFmtId="41" fontId="16" fillId="0" borderId="14" xfId="0" applyNumberFormat="1" applyFont="1" applyBorder="1" applyAlignment="1">
      <alignment horizontal="right" vertical="center"/>
    </xf>
    <xf numFmtId="41" fontId="16" fillId="0" borderId="0" xfId="0" applyNumberFormat="1" applyFont="1" applyAlignment="1">
      <alignment/>
    </xf>
    <xf numFmtId="170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1" fontId="16" fillId="0" borderId="22" xfId="0" applyNumberFormat="1" applyFont="1" applyBorder="1" applyAlignment="1">
      <alignment horizontal="right" vertical="center"/>
    </xf>
    <xf numFmtId="0" fontId="16" fillId="0" borderId="0" xfId="0" applyFont="1" applyAlignment="1">
      <alignment wrapText="1"/>
    </xf>
    <xf numFmtId="170" fontId="4" fillId="0" borderId="10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 wrapText="1"/>
    </xf>
    <xf numFmtId="170" fontId="4" fillId="0" borderId="10" xfId="0" applyNumberFormat="1" applyFont="1" applyBorder="1" applyAlignment="1">
      <alignment horizontal="center" vertical="center"/>
    </xf>
    <xf numFmtId="170" fontId="4" fillId="0" borderId="25" xfId="0" applyNumberFormat="1" applyFont="1" applyBorder="1" applyAlignment="1">
      <alignment horizontal="center" vertical="center"/>
    </xf>
    <xf numFmtId="170" fontId="4" fillId="0" borderId="24" xfId="0" applyNumberFormat="1" applyFont="1" applyBorder="1" applyAlignment="1">
      <alignment horizontal="center" vertical="center" wrapText="1"/>
    </xf>
    <xf numFmtId="170" fontId="4" fillId="0" borderId="25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left" vertical="center" wrapText="1"/>
    </xf>
    <xf numFmtId="41" fontId="16" fillId="0" borderId="16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 horizontal="center" vertical="top"/>
    </xf>
    <xf numFmtId="0" fontId="18" fillId="0" borderId="17" xfId="0" applyFont="1" applyBorder="1" applyAlignment="1">
      <alignment vertical="center"/>
    </xf>
    <xf numFmtId="0" fontId="18" fillId="0" borderId="13" xfId="0" applyFont="1" applyBorder="1" applyAlignment="1">
      <alignment horizontal="center" vertical="top"/>
    </xf>
    <xf numFmtId="0" fontId="18" fillId="0" borderId="21" xfId="0" applyFont="1" applyBorder="1" applyAlignment="1" quotePrefix="1">
      <alignment vertical="center"/>
    </xf>
    <xf numFmtId="0" fontId="18" fillId="0" borderId="14" xfId="0" applyFont="1" applyBorder="1" applyAlignment="1" quotePrefix="1">
      <alignment vertical="center" wrapText="1"/>
    </xf>
    <xf numFmtId="0" fontId="18" fillId="0" borderId="13" xfId="0" applyFont="1" applyBorder="1" applyAlignment="1" quotePrefix="1">
      <alignment vertical="center"/>
    </xf>
    <xf numFmtId="0" fontId="18" fillId="0" borderId="14" xfId="0" applyFont="1" applyBorder="1" applyAlignment="1">
      <alignment horizontal="center" vertical="top"/>
    </xf>
    <xf numFmtId="0" fontId="18" fillId="0" borderId="18" xfId="0" applyFont="1" applyBorder="1" applyAlignment="1">
      <alignment vertical="center"/>
    </xf>
    <xf numFmtId="0" fontId="15" fillId="0" borderId="17" xfId="0" applyFont="1" applyBorder="1" applyAlignment="1" quotePrefix="1">
      <alignment vertic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wrapText="1"/>
    </xf>
    <xf numFmtId="41" fontId="18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18" fillId="0" borderId="21" xfId="0" applyFont="1" applyBorder="1" applyAlignment="1" quotePrefix="1">
      <alignment vertical="top" wrapText="1"/>
    </xf>
    <xf numFmtId="0" fontId="18" fillId="0" borderId="13" xfId="0" applyFont="1" applyBorder="1" applyAlignment="1" quotePrefix="1">
      <alignment vertical="top" wrapText="1"/>
    </xf>
    <xf numFmtId="0" fontId="18" fillId="0" borderId="18" xfId="0" applyFont="1" applyBorder="1" applyAlignment="1" quotePrefix="1">
      <alignment vertical="top" wrapText="1"/>
    </xf>
    <xf numFmtId="41" fontId="18" fillId="0" borderId="11" xfId="0" applyNumberFormat="1" applyFont="1" applyBorder="1" applyAlignment="1">
      <alignment horizontal="center" vertical="center"/>
    </xf>
    <xf numFmtId="41" fontId="18" fillId="0" borderId="13" xfId="0" applyNumberFormat="1" applyFont="1" applyBorder="1" applyAlignment="1">
      <alignment horizontal="center" vertical="center"/>
    </xf>
    <xf numFmtId="41" fontId="18" fillId="0" borderId="13" xfId="0" applyNumberFormat="1" applyFont="1" applyBorder="1" applyAlignment="1">
      <alignment horizontal="center" vertical="top"/>
    </xf>
    <xf numFmtId="41" fontId="18" fillId="0" borderId="22" xfId="0" applyNumberFormat="1" applyFont="1" applyBorder="1" applyAlignment="1">
      <alignment horizontal="center" vertical="top"/>
    </xf>
    <xf numFmtId="41" fontId="18" fillId="0" borderId="15" xfId="0" applyNumberFormat="1" applyFont="1" applyBorder="1" applyAlignment="1">
      <alignment horizontal="center" vertical="center"/>
    </xf>
    <xf numFmtId="41" fontId="18" fillId="0" borderId="17" xfId="0" applyNumberFormat="1" applyFont="1" applyBorder="1" applyAlignment="1">
      <alignment horizontal="center" vertical="center"/>
    </xf>
    <xf numFmtId="41" fontId="18" fillId="0" borderId="22" xfId="0" applyNumberFormat="1" applyFont="1" applyBorder="1" applyAlignment="1">
      <alignment horizontal="center" vertical="center"/>
    </xf>
    <xf numFmtId="41" fontId="18" fillId="0" borderId="21" xfId="0" applyNumberFormat="1" applyFont="1" applyBorder="1" applyAlignment="1">
      <alignment horizontal="center" vertical="center"/>
    </xf>
    <xf numFmtId="41" fontId="18" fillId="0" borderId="14" xfId="0" applyNumberFormat="1" applyFont="1" applyBorder="1" applyAlignment="1">
      <alignment horizontal="center" vertical="center"/>
    </xf>
    <xf numFmtId="41" fontId="18" fillId="0" borderId="18" xfId="0" applyNumberFormat="1" applyFont="1" applyBorder="1" applyAlignment="1">
      <alignment horizontal="center" vertical="center"/>
    </xf>
    <xf numFmtId="41" fontId="18" fillId="0" borderId="21" xfId="0" applyNumberFormat="1" applyFont="1" applyBorder="1" applyAlignment="1">
      <alignment horizontal="center" vertical="top"/>
    </xf>
    <xf numFmtId="41" fontId="15" fillId="0" borderId="11" xfId="0" applyNumberFormat="1" applyFont="1" applyBorder="1" applyAlignment="1">
      <alignment horizontal="center" vertical="center"/>
    </xf>
    <xf numFmtId="41" fontId="15" fillId="0" borderId="17" xfId="0" applyNumberFormat="1" applyFont="1" applyBorder="1" applyAlignment="1">
      <alignment horizontal="center" vertical="center"/>
    </xf>
    <xf numFmtId="41" fontId="15" fillId="0" borderId="13" xfId="0" applyNumberFormat="1" applyFont="1" applyBorder="1" applyAlignment="1">
      <alignment horizontal="center" vertical="center"/>
    </xf>
    <xf numFmtId="41" fontId="15" fillId="0" borderId="21" xfId="0" applyNumberFormat="1" applyFont="1" applyBorder="1" applyAlignment="1">
      <alignment horizontal="center" vertical="center"/>
    </xf>
    <xf numFmtId="41" fontId="15" fillId="0" borderId="15" xfId="0" applyNumberFormat="1" applyFont="1" applyBorder="1" applyAlignment="1">
      <alignment horizontal="center" vertical="center"/>
    </xf>
    <xf numFmtId="41" fontId="15" fillId="0" borderId="22" xfId="0" applyNumberFormat="1" applyFont="1" applyBorder="1" applyAlignment="1">
      <alignment horizontal="center" vertical="center"/>
    </xf>
    <xf numFmtId="41" fontId="18" fillId="0" borderId="14" xfId="0" applyNumberFormat="1" applyFont="1" applyBorder="1" applyAlignment="1">
      <alignment horizontal="center" vertical="top"/>
    </xf>
    <xf numFmtId="41" fontId="18" fillId="0" borderId="16" xfId="0" applyNumberFormat="1" applyFont="1" applyBorder="1" applyAlignment="1">
      <alignment horizontal="center" vertical="top"/>
    </xf>
    <xf numFmtId="41" fontId="18" fillId="0" borderId="18" xfId="0" applyNumberFormat="1" applyFont="1" applyBorder="1" applyAlignment="1">
      <alignment horizontal="center" vertical="top"/>
    </xf>
    <xf numFmtId="41" fontId="18" fillId="0" borderId="0" xfId="0" applyNumberFormat="1" applyFont="1" applyBorder="1" applyAlignment="1">
      <alignment horizontal="center" vertical="center"/>
    </xf>
    <xf numFmtId="41" fontId="15" fillId="0" borderId="14" xfId="0" applyNumberFormat="1" applyFont="1" applyBorder="1" applyAlignment="1">
      <alignment horizontal="center" vertical="top"/>
    </xf>
    <xf numFmtId="41" fontId="15" fillId="0" borderId="18" xfId="0" applyNumberFormat="1" applyFont="1" applyBorder="1" applyAlignment="1">
      <alignment horizontal="center" vertical="top"/>
    </xf>
    <xf numFmtId="41" fontId="15" fillId="0" borderId="16" xfId="0" applyNumberFormat="1" applyFont="1" applyBorder="1" applyAlignment="1">
      <alignment horizontal="center" vertical="top"/>
    </xf>
    <xf numFmtId="41" fontId="0" fillId="0" borderId="13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41" fontId="4" fillId="0" borderId="1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0" fontId="15" fillId="0" borderId="13" xfId="0" applyFont="1" applyBorder="1" applyAlignment="1" quotePrefix="1">
      <alignment horizontal="left"/>
    </xf>
    <xf numFmtId="0" fontId="15" fillId="0" borderId="14" xfId="0" applyFont="1" applyBorder="1" applyAlignment="1" quotePrefix="1">
      <alignment horizontal="left" wrapText="1"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 quotePrefix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 quotePrefix="1">
      <alignment horizontal="left" vertical="center" wrapText="1"/>
    </xf>
    <xf numFmtId="41" fontId="15" fillId="0" borderId="13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 quotePrefix="1">
      <alignment/>
    </xf>
    <xf numFmtId="0" fontId="18" fillId="0" borderId="22" xfId="0" applyFont="1" applyBorder="1" applyAlignment="1">
      <alignment/>
    </xf>
    <xf numFmtId="0" fontId="18" fillId="0" borderId="14" xfId="0" applyFont="1" applyBorder="1" applyAlignment="1" quotePrefix="1">
      <alignment wrapText="1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 vertical="top"/>
    </xf>
    <xf numFmtId="41" fontId="18" fillId="0" borderId="16" xfId="0" applyNumberFormat="1" applyFont="1" applyBorder="1" applyAlignment="1">
      <alignment horizontal="center" vertical="center"/>
    </xf>
    <xf numFmtId="0" fontId="18" fillId="0" borderId="0" xfId="0" applyFont="1" applyBorder="1" applyAlignment="1" quotePrefix="1">
      <alignment wrapText="1"/>
    </xf>
    <xf numFmtId="41" fontId="15" fillId="0" borderId="21" xfId="0" applyNumberFormat="1" applyFont="1" applyBorder="1" applyAlignment="1">
      <alignment horizontal="center" vertical="top"/>
    </xf>
    <xf numFmtId="41" fontId="15" fillId="0" borderId="22" xfId="0" applyNumberFormat="1" applyFont="1" applyBorder="1" applyAlignment="1">
      <alignment horizontal="center" vertical="top"/>
    </xf>
    <xf numFmtId="41" fontId="15" fillId="0" borderId="11" xfId="0" applyNumberFormat="1" applyFont="1" applyBorder="1" applyAlignment="1">
      <alignment horizontal="center" vertical="top"/>
    </xf>
    <xf numFmtId="41" fontId="15" fillId="0" borderId="17" xfId="0" applyNumberFormat="1" applyFont="1" applyBorder="1" applyAlignment="1">
      <alignment horizontal="center" vertical="top"/>
    </xf>
    <xf numFmtId="41" fontId="15" fillId="0" borderId="15" xfId="0" applyNumberFormat="1" applyFont="1" applyBorder="1" applyAlignment="1">
      <alignment horizontal="center" vertical="top"/>
    </xf>
    <xf numFmtId="0" fontId="15" fillId="0" borderId="11" xfId="0" applyFont="1" applyBorder="1" applyAlignment="1" quotePrefix="1">
      <alignment vertical="center" wrapText="1"/>
    </xf>
    <xf numFmtId="0" fontId="18" fillId="0" borderId="14" xfId="0" applyFont="1" applyBorder="1" applyAlignment="1" quotePrefix="1">
      <alignment vertical="top" wrapText="1"/>
    </xf>
    <xf numFmtId="41" fontId="18" fillId="0" borderId="11" xfId="0" applyNumberFormat="1" applyFont="1" applyBorder="1" applyAlignment="1">
      <alignment horizontal="center" vertical="top"/>
    </xf>
    <xf numFmtId="41" fontId="18" fillId="0" borderId="17" xfId="0" applyNumberFormat="1" applyFont="1" applyBorder="1" applyAlignment="1">
      <alignment horizontal="center" vertical="top"/>
    </xf>
    <xf numFmtId="41" fontId="18" fillId="0" borderId="15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left"/>
    </xf>
    <xf numFmtId="0" fontId="18" fillId="0" borderId="11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4" fillId="0" borderId="11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170" fontId="4" fillId="0" borderId="11" xfId="0" applyNumberFormat="1" applyFont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41" fontId="18" fillId="0" borderId="13" xfId="0" applyNumberFormat="1" applyFont="1" applyBorder="1" applyAlignment="1">
      <alignment horizontal="center" vertical="top"/>
    </xf>
    <xf numFmtId="0" fontId="18" fillId="0" borderId="13" xfId="0" applyFont="1" applyBorder="1" applyAlignment="1" quotePrefix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1" fontId="15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/>
    </xf>
    <xf numFmtId="0" fontId="18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5" fillId="0" borderId="1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1" xfId="0" applyFont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8" fillId="0" borderId="13" xfId="0" applyFont="1" applyBorder="1" applyAlignment="1">
      <alignment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 shrinkToFit="1"/>
    </xf>
    <xf numFmtId="0" fontId="18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="90" zoomScaleNormal="90" zoomScaleSheetLayoutView="80" workbookViewId="0" topLeftCell="A1">
      <selection activeCell="R12" sqref="R12"/>
    </sheetView>
  </sheetViews>
  <sheetFormatPr defaultColWidth="9.00390625" defaultRowHeight="12.75"/>
  <cols>
    <col min="1" max="1" width="4.375" style="1" customWidth="1"/>
    <col min="2" max="2" width="6.625" style="1" customWidth="1"/>
    <col min="3" max="3" width="7.25390625" style="1" customWidth="1"/>
    <col min="4" max="4" width="21.375" style="1" customWidth="1"/>
    <col min="5" max="5" width="11.125" style="1" customWidth="1"/>
    <col min="6" max="6" width="12.00390625" style="1" customWidth="1"/>
    <col min="7" max="7" width="13.00390625" style="1" customWidth="1"/>
    <col min="8" max="8" width="11.25390625" style="1" customWidth="1"/>
    <col min="9" max="9" width="6.25390625" style="1" customWidth="1"/>
    <col min="10" max="10" width="8.875" style="1" customWidth="1"/>
    <col min="11" max="11" width="12.875" style="1" customWidth="1"/>
    <col min="12" max="12" width="12.375" style="1" customWidth="1"/>
    <col min="13" max="13" width="11.625" style="1" customWidth="1"/>
    <col min="14" max="14" width="8.625" style="1" customWidth="1"/>
    <col min="15" max="15" width="23.25390625" style="1" customWidth="1"/>
    <col min="16" max="16384" width="9.125" style="1" customWidth="1"/>
  </cols>
  <sheetData>
    <row r="1" spans="1:15" ht="18">
      <c r="A1" s="191" t="s">
        <v>41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8</v>
      </c>
    </row>
    <row r="3" spans="1:15" s="5" customFormat="1" ht="19.5" customHeight="1">
      <c r="A3" s="192" t="s">
        <v>11</v>
      </c>
      <c r="B3" s="192" t="s">
        <v>1</v>
      </c>
      <c r="C3" s="192" t="s">
        <v>7</v>
      </c>
      <c r="D3" s="193" t="s">
        <v>22</v>
      </c>
      <c r="E3" s="193" t="s">
        <v>12</v>
      </c>
      <c r="F3" s="204" t="s">
        <v>42</v>
      </c>
      <c r="G3" s="207" t="s">
        <v>19</v>
      </c>
      <c r="H3" s="207"/>
      <c r="I3" s="207"/>
      <c r="J3" s="207"/>
      <c r="K3" s="207"/>
      <c r="L3" s="207"/>
      <c r="M3" s="207"/>
      <c r="N3" s="203"/>
      <c r="O3" s="193" t="s">
        <v>13</v>
      </c>
    </row>
    <row r="4" spans="1:15" s="5" customFormat="1" ht="19.5" customHeight="1">
      <c r="A4" s="192"/>
      <c r="B4" s="192"/>
      <c r="C4" s="192"/>
      <c r="D4" s="193"/>
      <c r="E4" s="193"/>
      <c r="F4" s="205"/>
      <c r="G4" s="203" t="s">
        <v>43</v>
      </c>
      <c r="H4" s="193" t="s">
        <v>6</v>
      </c>
      <c r="I4" s="193"/>
      <c r="J4" s="193"/>
      <c r="K4" s="193"/>
      <c r="L4" s="193" t="s">
        <v>28</v>
      </c>
      <c r="M4" s="193" t="s">
        <v>44</v>
      </c>
      <c r="N4" s="204" t="s">
        <v>45</v>
      </c>
      <c r="O4" s="193"/>
    </row>
    <row r="5" spans="1:15" s="5" customFormat="1" ht="29.25" customHeight="1">
      <c r="A5" s="192"/>
      <c r="B5" s="192"/>
      <c r="C5" s="192"/>
      <c r="D5" s="193"/>
      <c r="E5" s="193"/>
      <c r="F5" s="205"/>
      <c r="G5" s="203"/>
      <c r="H5" s="193" t="s">
        <v>24</v>
      </c>
      <c r="I5" s="193" t="s">
        <v>20</v>
      </c>
      <c r="J5" s="193" t="s">
        <v>25</v>
      </c>
      <c r="K5" s="193" t="s">
        <v>21</v>
      </c>
      <c r="L5" s="193"/>
      <c r="M5" s="193"/>
      <c r="N5" s="205"/>
      <c r="O5" s="193"/>
    </row>
    <row r="6" spans="1:15" s="5" customFormat="1" ht="19.5" customHeight="1">
      <c r="A6" s="192"/>
      <c r="B6" s="192"/>
      <c r="C6" s="192"/>
      <c r="D6" s="193"/>
      <c r="E6" s="193"/>
      <c r="F6" s="205"/>
      <c r="G6" s="203"/>
      <c r="H6" s="193"/>
      <c r="I6" s="193"/>
      <c r="J6" s="193"/>
      <c r="K6" s="193"/>
      <c r="L6" s="193"/>
      <c r="M6" s="193"/>
      <c r="N6" s="205"/>
      <c r="O6" s="193"/>
    </row>
    <row r="7" spans="1:15" s="5" customFormat="1" ht="21.75" customHeight="1">
      <c r="A7" s="192"/>
      <c r="B7" s="192"/>
      <c r="C7" s="192"/>
      <c r="D7" s="193"/>
      <c r="E7" s="193"/>
      <c r="F7" s="206"/>
      <c r="G7" s="203"/>
      <c r="H7" s="193"/>
      <c r="I7" s="193"/>
      <c r="J7" s="193"/>
      <c r="K7" s="193"/>
      <c r="L7" s="193"/>
      <c r="M7" s="193"/>
      <c r="N7" s="206"/>
      <c r="O7" s="193"/>
    </row>
    <row r="8" spans="1:15" ht="16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71.25" customHeight="1">
      <c r="A9" s="39">
        <v>1</v>
      </c>
      <c r="B9" s="39">
        <v>600</v>
      </c>
      <c r="C9" s="39">
        <v>60014</v>
      </c>
      <c r="D9" s="30" t="s">
        <v>83</v>
      </c>
      <c r="E9" s="52">
        <v>7589689</v>
      </c>
      <c r="F9" s="52">
        <v>3085882</v>
      </c>
      <c r="G9" s="52">
        <v>1950480</v>
      </c>
      <c r="H9" s="52">
        <v>390096</v>
      </c>
      <c r="I9" s="52">
        <v>0</v>
      </c>
      <c r="J9" s="40" t="s">
        <v>84</v>
      </c>
      <c r="K9" s="57">
        <v>1170288</v>
      </c>
      <c r="L9" s="58">
        <v>2553327</v>
      </c>
      <c r="M9" s="57">
        <v>0</v>
      </c>
      <c r="N9" s="57">
        <v>0</v>
      </c>
      <c r="O9" s="73" t="s">
        <v>85</v>
      </c>
    </row>
    <row r="10" spans="1:15" ht="81.75" customHeight="1">
      <c r="A10" s="93">
        <v>2</v>
      </c>
      <c r="B10" s="94">
        <v>600</v>
      </c>
      <c r="C10" s="94">
        <v>60014</v>
      </c>
      <c r="D10" s="30" t="s">
        <v>149</v>
      </c>
      <c r="E10" s="96">
        <v>100000</v>
      </c>
      <c r="F10" s="96">
        <v>50000</v>
      </c>
      <c r="G10" s="97">
        <v>50000</v>
      </c>
      <c r="H10" s="97">
        <v>50000</v>
      </c>
      <c r="I10" s="97">
        <v>0</v>
      </c>
      <c r="J10" s="91" t="s">
        <v>144</v>
      </c>
      <c r="K10" s="98">
        <v>0</v>
      </c>
      <c r="L10" s="90">
        <v>0</v>
      </c>
      <c r="M10" s="99">
        <v>0</v>
      </c>
      <c r="N10" s="99">
        <v>0</v>
      </c>
      <c r="O10" s="100" t="s">
        <v>85</v>
      </c>
    </row>
    <row r="11" spans="1:15" ht="127.5" customHeight="1">
      <c r="A11" s="93">
        <v>3</v>
      </c>
      <c r="B11" s="94">
        <v>600</v>
      </c>
      <c r="C11" s="94">
        <v>60014</v>
      </c>
      <c r="D11" s="92" t="s">
        <v>150</v>
      </c>
      <c r="E11" s="154">
        <v>99870</v>
      </c>
      <c r="F11" s="96">
        <v>49935</v>
      </c>
      <c r="G11" s="97">
        <v>49935</v>
      </c>
      <c r="H11" s="97">
        <v>49935</v>
      </c>
      <c r="I11" s="97">
        <v>0</v>
      </c>
      <c r="J11" s="91" t="s">
        <v>144</v>
      </c>
      <c r="K11" s="98">
        <v>0</v>
      </c>
      <c r="L11" s="90">
        <v>0</v>
      </c>
      <c r="M11" s="99">
        <v>0</v>
      </c>
      <c r="N11" s="99">
        <v>0</v>
      </c>
      <c r="O11" s="100" t="s">
        <v>85</v>
      </c>
    </row>
    <row r="12" spans="1:15" ht="102" customHeight="1">
      <c r="A12" s="93">
        <v>4</v>
      </c>
      <c r="B12" s="94">
        <v>720</v>
      </c>
      <c r="C12" s="94">
        <v>72095</v>
      </c>
      <c r="D12" s="95" t="s">
        <v>187</v>
      </c>
      <c r="E12" s="154">
        <v>887567</v>
      </c>
      <c r="F12" s="96">
        <v>0</v>
      </c>
      <c r="G12" s="97">
        <v>1000</v>
      </c>
      <c r="H12" s="97">
        <v>1000</v>
      </c>
      <c r="I12" s="97">
        <v>0</v>
      </c>
      <c r="J12" s="91" t="s">
        <v>144</v>
      </c>
      <c r="K12" s="98">
        <v>0</v>
      </c>
      <c r="L12" s="90">
        <v>886567</v>
      </c>
      <c r="M12" s="99">
        <v>0</v>
      </c>
      <c r="N12" s="99">
        <v>0</v>
      </c>
      <c r="O12" s="100" t="s">
        <v>119</v>
      </c>
    </row>
    <row r="13" spans="1:15" ht="74.25" customHeight="1">
      <c r="A13" s="93">
        <v>5</v>
      </c>
      <c r="B13" s="94">
        <v>720</v>
      </c>
      <c r="C13" s="94">
        <v>72095</v>
      </c>
      <c r="D13" s="95" t="s">
        <v>151</v>
      </c>
      <c r="E13" s="96">
        <v>337984</v>
      </c>
      <c r="F13" s="96">
        <v>0</v>
      </c>
      <c r="G13" s="97">
        <v>117358</v>
      </c>
      <c r="H13" s="97">
        <v>21163</v>
      </c>
      <c r="I13" s="97">
        <v>0</v>
      </c>
      <c r="J13" s="91" t="s">
        <v>153</v>
      </c>
      <c r="K13" s="98">
        <v>96195</v>
      </c>
      <c r="L13" s="90">
        <v>167242</v>
      </c>
      <c r="M13" s="99">
        <v>53384</v>
      </c>
      <c r="N13" s="99">
        <v>0</v>
      </c>
      <c r="O13" s="100" t="s">
        <v>119</v>
      </c>
    </row>
    <row r="14" spans="1:15" ht="67.5" customHeight="1">
      <c r="A14" s="196">
        <v>6</v>
      </c>
      <c r="B14" s="64">
        <v>700</v>
      </c>
      <c r="C14" s="42">
        <v>70005</v>
      </c>
      <c r="D14" s="200" t="s">
        <v>120</v>
      </c>
      <c r="E14" s="202">
        <v>4737506</v>
      </c>
      <c r="F14" s="202">
        <v>4051397</v>
      </c>
      <c r="G14" s="53">
        <v>354194</v>
      </c>
      <c r="H14" s="53">
        <v>0</v>
      </c>
      <c r="I14" s="53">
        <v>0</v>
      </c>
      <c r="J14" s="198" t="s">
        <v>86</v>
      </c>
      <c r="K14" s="59">
        <v>354194</v>
      </c>
      <c r="L14" s="60">
        <v>0</v>
      </c>
      <c r="M14" s="60">
        <v>0</v>
      </c>
      <c r="N14" s="60">
        <v>0</v>
      </c>
      <c r="O14" s="194" t="s">
        <v>119</v>
      </c>
    </row>
    <row r="15" spans="1:15" ht="15.75" customHeight="1">
      <c r="A15" s="197"/>
      <c r="B15" s="65">
        <v>900</v>
      </c>
      <c r="C15" s="43">
        <v>90019</v>
      </c>
      <c r="D15" s="201"/>
      <c r="E15" s="197"/>
      <c r="F15" s="197"/>
      <c r="G15" s="54">
        <v>331915</v>
      </c>
      <c r="H15" s="54">
        <v>331915</v>
      </c>
      <c r="I15" s="54"/>
      <c r="J15" s="199"/>
      <c r="K15" s="61"/>
      <c r="L15" s="62"/>
      <c r="M15" s="62"/>
      <c r="N15" s="62"/>
      <c r="O15" s="195"/>
    </row>
    <row r="16" spans="1:15" ht="61.5" customHeight="1">
      <c r="A16" s="32">
        <v>7</v>
      </c>
      <c r="B16" s="32">
        <v>801</v>
      </c>
      <c r="C16" s="32">
        <v>80195</v>
      </c>
      <c r="D16" s="155" t="s">
        <v>152</v>
      </c>
      <c r="E16" s="55">
        <v>4727419</v>
      </c>
      <c r="F16" s="55">
        <v>137860</v>
      </c>
      <c r="G16" s="56">
        <v>85515</v>
      </c>
      <c r="H16" s="55">
        <v>63230</v>
      </c>
      <c r="I16" s="55">
        <v>0</v>
      </c>
      <c r="J16" s="41" t="s">
        <v>86</v>
      </c>
      <c r="K16" s="63">
        <v>22285</v>
      </c>
      <c r="L16" s="63">
        <v>1589934</v>
      </c>
      <c r="M16" s="63">
        <v>2914110</v>
      </c>
      <c r="N16" s="58">
        <v>0</v>
      </c>
      <c r="O16" s="74" t="s">
        <v>87</v>
      </c>
    </row>
    <row r="17" spans="1:15" ht="12.75">
      <c r="A17" s="188" t="s">
        <v>23</v>
      </c>
      <c r="B17" s="189"/>
      <c r="C17" s="189"/>
      <c r="D17" s="190"/>
      <c r="E17" s="75">
        <f>SUM(E9:E16)</f>
        <v>18480035</v>
      </c>
      <c r="F17" s="75">
        <f>SUM(F9:F16)</f>
        <v>7375074</v>
      </c>
      <c r="G17" s="75">
        <f>SUM(G9:G16)</f>
        <v>2940397</v>
      </c>
      <c r="H17" s="75">
        <f>SUM(H9:H16)</f>
        <v>907339</v>
      </c>
      <c r="I17" s="75">
        <f>SUM(I9:I16)</f>
        <v>0</v>
      </c>
      <c r="J17" s="76">
        <v>390096</v>
      </c>
      <c r="K17" s="77">
        <f>SUM(K9:K16)</f>
        <v>1642962</v>
      </c>
      <c r="L17" s="77">
        <f>SUM(L9:L16)</f>
        <v>5197070</v>
      </c>
      <c r="M17" s="78">
        <f>SUM(M9:M16)</f>
        <v>2967494</v>
      </c>
      <c r="N17" s="78">
        <f>SUM(N9:N16)</f>
        <v>0</v>
      </c>
      <c r="O17" s="79" t="s">
        <v>10</v>
      </c>
    </row>
    <row r="19" ht="12.75">
      <c r="A19" s="1" t="s">
        <v>18</v>
      </c>
    </row>
    <row r="20" ht="12.75">
      <c r="A20" s="1" t="s">
        <v>14</v>
      </c>
    </row>
    <row r="21" ht="12.75">
      <c r="A21" s="1" t="s">
        <v>15</v>
      </c>
    </row>
    <row r="22" spans="1:3" ht="12.75">
      <c r="A22" s="1" t="s">
        <v>16</v>
      </c>
      <c r="C22" s="1" t="s">
        <v>142</v>
      </c>
    </row>
    <row r="23" ht="12.75">
      <c r="A23" s="1" t="s">
        <v>17</v>
      </c>
    </row>
  </sheetData>
  <sheetProtection/>
  <mergeCells count="25">
    <mergeCell ref="O3:O7"/>
    <mergeCell ref="G4:G7"/>
    <mergeCell ref="E3:E7"/>
    <mergeCell ref="M4:M7"/>
    <mergeCell ref="F3:F7"/>
    <mergeCell ref="N4:N7"/>
    <mergeCell ref="G3:N3"/>
    <mergeCell ref="A14:A15"/>
    <mergeCell ref="J14:J15"/>
    <mergeCell ref="D14:D15"/>
    <mergeCell ref="I5:I7"/>
    <mergeCell ref="J5:J7"/>
    <mergeCell ref="K5:K7"/>
    <mergeCell ref="E14:E15"/>
    <mergeCell ref="F14:F15"/>
    <mergeCell ref="A17:D17"/>
    <mergeCell ref="A1:O1"/>
    <mergeCell ref="A3:A7"/>
    <mergeCell ref="B3:B7"/>
    <mergeCell ref="C3:C7"/>
    <mergeCell ref="D3:D7"/>
    <mergeCell ref="L4:L7"/>
    <mergeCell ref="H4:K4"/>
    <mergeCell ref="H5:H7"/>
    <mergeCell ref="O14:O15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3       
do uchwały Nr                     .                  
              Rady Powiatu w Opatowie 
z dnia         września 2010r .</oddHeader>
    <oddFooter>&amp;C57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90" workbookViewId="0" topLeftCell="A1">
      <selection activeCell="E35" sqref="E35"/>
    </sheetView>
  </sheetViews>
  <sheetFormatPr defaultColWidth="9.00390625" defaultRowHeight="12.75"/>
  <cols>
    <col min="1" max="1" width="3.75390625" style="1" customWidth="1"/>
    <col min="2" max="2" width="7.375" style="1" customWidth="1"/>
    <col min="3" max="3" width="10.00390625" style="1" customWidth="1"/>
    <col min="4" max="4" width="27.125" style="1" customWidth="1"/>
    <col min="5" max="5" width="13.375" style="1" customWidth="1"/>
    <col min="6" max="6" width="15.00390625" style="1" customWidth="1"/>
    <col min="7" max="7" width="11.75390625" style="1" customWidth="1"/>
    <col min="8" max="8" width="13.125" style="1" customWidth="1"/>
    <col min="9" max="9" width="14.375" style="1" customWidth="1"/>
    <col min="10" max="10" width="19.625" style="1" customWidth="1"/>
    <col min="11" max="16384" width="9.125" style="1" customWidth="1"/>
  </cols>
  <sheetData>
    <row r="1" spans="1:10" ht="18">
      <c r="A1" s="191" t="s">
        <v>47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8</v>
      </c>
    </row>
    <row r="3" spans="1:10" s="5" customFormat="1" ht="19.5" customHeight="1">
      <c r="A3" s="212" t="s">
        <v>11</v>
      </c>
      <c r="B3" s="212" t="s">
        <v>1</v>
      </c>
      <c r="C3" s="212" t="s">
        <v>7</v>
      </c>
      <c r="D3" s="208" t="s">
        <v>27</v>
      </c>
      <c r="E3" s="208" t="s">
        <v>19</v>
      </c>
      <c r="F3" s="208"/>
      <c r="G3" s="208"/>
      <c r="H3" s="208"/>
      <c r="I3" s="208"/>
      <c r="J3" s="208" t="s">
        <v>13</v>
      </c>
    </row>
    <row r="4" spans="1:10" s="5" customFormat="1" ht="19.5" customHeight="1">
      <c r="A4" s="212"/>
      <c r="B4" s="212"/>
      <c r="C4" s="212"/>
      <c r="D4" s="208"/>
      <c r="E4" s="208" t="s">
        <v>46</v>
      </c>
      <c r="F4" s="208" t="s">
        <v>6</v>
      </c>
      <c r="G4" s="208"/>
      <c r="H4" s="208"/>
      <c r="I4" s="208"/>
      <c r="J4" s="208"/>
    </row>
    <row r="5" spans="1:10" s="5" customFormat="1" ht="29.25" customHeight="1">
      <c r="A5" s="212"/>
      <c r="B5" s="212"/>
      <c r="C5" s="212"/>
      <c r="D5" s="208"/>
      <c r="E5" s="208"/>
      <c r="F5" s="208" t="s">
        <v>24</v>
      </c>
      <c r="G5" s="208" t="s">
        <v>20</v>
      </c>
      <c r="H5" s="208" t="s">
        <v>26</v>
      </c>
      <c r="I5" s="208" t="s">
        <v>21</v>
      </c>
      <c r="J5" s="208"/>
    </row>
    <row r="6" spans="1:10" s="5" customFormat="1" ht="19.5" customHeight="1">
      <c r="A6" s="212"/>
      <c r="B6" s="212"/>
      <c r="C6" s="212"/>
      <c r="D6" s="208"/>
      <c r="E6" s="208"/>
      <c r="F6" s="208"/>
      <c r="G6" s="208"/>
      <c r="H6" s="208"/>
      <c r="I6" s="208"/>
      <c r="J6" s="208"/>
    </row>
    <row r="7" spans="1:10" s="5" customFormat="1" ht="19.5" customHeight="1">
      <c r="A7" s="212"/>
      <c r="B7" s="212"/>
      <c r="C7" s="212"/>
      <c r="D7" s="208"/>
      <c r="E7" s="208"/>
      <c r="F7" s="208"/>
      <c r="G7" s="208"/>
      <c r="H7" s="208"/>
      <c r="I7" s="208"/>
      <c r="J7" s="208"/>
    </row>
    <row r="8" spans="1:10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3" ht="93.75" customHeight="1">
      <c r="A9" s="10">
        <v>1</v>
      </c>
      <c r="B9" s="10">
        <v>600</v>
      </c>
      <c r="C9" s="10">
        <v>60014</v>
      </c>
      <c r="D9" s="36" t="s">
        <v>134</v>
      </c>
      <c r="E9" s="47">
        <v>125000</v>
      </c>
      <c r="F9" s="47">
        <v>125000</v>
      </c>
      <c r="G9" s="47">
        <v>0</v>
      </c>
      <c r="H9" s="44" t="s">
        <v>123</v>
      </c>
      <c r="I9" s="47">
        <v>0</v>
      </c>
      <c r="J9" s="38" t="s">
        <v>119</v>
      </c>
      <c r="M9" s="69"/>
    </row>
    <row r="10" spans="1:13" ht="52.5" customHeight="1">
      <c r="A10" s="10">
        <v>2</v>
      </c>
      <c r="B10" s="10">
        <v>600</v>
      </c>
      <c r="C10" s="10">
        <v>60014</v>
      </c>
      <c r="D10" s="36" t="s">
        <v>135</v>
      </c>
      <c r="E10" s="47">
        <v>55000</v>
      </c>
      <c r="F10" s="47">
        <v>55000</v>
      </c>
      <c r="G10" s="47">
        <v>0</v>
      </c>
      <c r="H10" s="86" t="s">
        <v>138</v>
      </c>
      <c r="I10" s="47">
        <v>0</v>
      </c>
      <c r="J10" s="38" t="s">
        <v>88</v>
      </c>
      <c r="M10" s="69"/>
    </row>
    <row r="11" spans="1:13" ht="96.75" customHeight="1">
      <c r="A11" s="10">
        <v>3</v>
      </c>
      <c r="B11" s="10">
        <v>600</v>
      </c>
      <c r="C11" s="10">
        <v>60014</v>
      </c>
      <c r="D11" s="36" t="s">
        <v>145</v>
      </c>
      <c r="E11" s="47">
        <v>1922799</v>
      </c>
      <c r="F11" s="47">
        <v>529231</v>
      </c>
      <c r="G11" s="47">
        <v>0</v>
      </c>
      <c r="H11" s="86" t="s">
        <v>147</v>
      </c>
      <c r="I11" s="47">
        <v>0</v>
      </c>
      <c r="J11" s="38" t="s">
        <v>88</v>
      </c>
      <c r="M11" s="69"/>
    </row>
    <row r="12" spans="1:13" ht="50.25" customHeight="1">
      <c r="A12" s="10">
        <v>4</v>
      </c>
      <c r="B12" s="10">
        <v>600</v>
      </c>
      <c r="C12" s="10">
        <v>60014</v>
      </c>
      <c r="D12" s="36" t="s">
        <v>146</v>
      </c>
      <c r="E12" s="47">
        <v>97328</v>
      </c>
      <c r="F12" s="47">
        <v>0</v>
      </c>
      <c r="G12" s="47">
        <v>0</v>
      </c>
      <c r="H12" s="44" t="s">
        <v>148</v>
      </c>
      <c r="I12" s="47">
        <v>0</v>
      </c>
      <c r="J12" s="38" t="s">
        <v>88</v>
      </c>
      <c r="M12" s="69"/>
    </row>
    <row r="13" spans="1:10" ht="52.5" customHeight="1">
      <c r="A13" s="45">
        <v>5</v>
      </c>
      <c r="B13" s="45">
        <v>754</v>
      </c>
      <c r="C13" s="45">
        <v>75411</v>
      </c>
      <c r="D13" s="87" t="s">
        <v>122</v>
      </c>
      <c r="E13" s="48">
        <v>795100</v>
      </c>
      <c r="F13" s="48">
        <v>795100</v>
      </c>
      <c r="G13" s="48">
        <v>0</v>
      </c>
      <c r="H13" s="149" t="s">
        <v>123</v>
      </c>
      <c r="I13" s="48">
        <v>0</v>
      </c>
      <c r="J13" s="46" t="s">
        <v>127</v>
      </c>
    </row>
    <row r="14" spans="1:10" ht="52.5" customHeight="1">
      <c r="A14" s="10">
        <v>6</v>
      </c>
      <c r="B14" s="10">
        <v>900</v>
      </c>
      <c r="C14" s="10">
        <v>90019</v>
      </c>
      <c r="D14" s="36" t="s">
        <v>122</v>
      </c>
      <c r="E14" s="47">
        <v>100000</v>
      </c>
      <c r="F14" s="47">
        <v>100000</v>
      </c>
      <c r="G14" s="47">
        <v>0</v>
      </c>
      <c r="H14" s="31" t="s">
        <v>123</v>
      </c>
      <c r="I14" s="47">
        <v>0</v>
      </c>
      <c r="J14" s="38" t="s">
        <v>127</v>
      </c>
    </row>
    <row r="15" spans="1:10" ht="52.5" customHeight="1">
      <c r="A15" s="150">
        <v>7</v>
      </c>
      <c r="B15" s="150">
        <v>801</v>
      </c>
      <c r="C15" s="150">
        <v>80195</v>
      </c>
      <c r="D15" s="6" t="s">
        <v>171</v>
      </c>
      <c r="E15" s="151">
        <v>477621</v>
      </c>
      <c r="F15" s="151">
        <v>477621</v>
      </c>
      <c r="G15" s="151">
        <v>0</v>
      </c>
      <c r="H15" s="153" t="s">
        <v>123</v>
      </c>
      <c r="I15" s="151">
        <v>0</v>
      </c>
      <c r="J15" s="152" t="s">
        <v>100</v>
      </c>
    </row>
    <row r="16" spans="1:10" ht="52.5" customHeight="1">
      <c r="A16" s="150">
        <v>8</v>
      </c>
      <c r="B16" s="150">
        <v>852</v>
      </c>
      <c r="C16" s="150">
        <v>85202</v>
      </c>
      <c r="D16" s="6" t="s">
        <v>181</v>
      </c>
      <c r="E16" s="151">
        <v>15000</v>
      </c>
      <c r="F16" s="151">
        <v>15000</v>
      </c>
      <c r="G16" s="151">
        <v>0</v>
      </c>
      <c r="H16" s="31" t="s">
        <v>123</v>
      </c>
      <c r="I16" s="151">
        <v>0</v>
      </c>
      <c r="J16" s="152" t="s">
        <v>182</v>
      </c>
    </row>
    <row r="17" spans="1:10" ht="52.5" customHeight="1">
      <c r="A17" s="10">
        <v>9</v>
      </c>
      <c r="B17" s="10">
        <v>801</v>
      </c>
      <c r="C17" s="10">
        <v>80195</v>
      </c>
      <c r="D17" s="36" t="s">
        <v>172</v>
      </c>
      <c r="E17" s="47">
        <v>100000</v>
      </c>
      <c r="F17" s="47">
        <v>100000</v>
      </c>
      <c r="G17" s="47">
        <v>0</v>
      </c>
      <c r="H17" s="31" t="s">
        <v>123</v>
      </c>
      <c r="I17" s="47">
        <v>0</v>
      </c>
      <c r="J17" s="38" t="s">
        <v>99</v>
      </c>
    </row>
    <row r="18" spans="1:10" ht="52.5" customHeight="1">
      <c r="A18" s="10">
        <v>10</v>
      </c>
      <c r="B18" s="10">
        <v>853</v>
      </c>
      <c r="C18" s="10">
        <v>85333</v>
      </c>
      <c r="D18" s="36" t="s">
        <v>179</v>
      </c>
      <c r="E18" s="47">
        <v>8500</v>
      </c>
      <c r="F18" s="47">
        <v>8500</v>
      </c>
      <c r="G18" s="47">
        <v>0</v>
      </c>
      <c r="H18" s="31" t="s">
        <v>123</v>
      </c>
      <c r="I18" s="47">
        <v>0</v>
      </c>
      <c r="J18" s="38" t="s">
        <v>173</v>
      </c>
    </row>
    <row r="19" spans="1:10" ht="52.5" customHeight="1">
      <c r="A19" s="10">
        <v>11</v>
      </c>
      <c r="B19" s="10">
        <v>852</v>
      </c>
      <c r="C19" s="10">
        <v>85295</v>
      </c>
      <c r="D19" s="36" t="s">
        <v>136</v>
      </c>
      <c r="E19" s="47">
        <v>55050</v>
      </c>
      <c r="F19" s="47">
        <v>0</v>
      </c>
      <c r="G19" s="47">
        <v>0</v>
      </c>
      <c r="H19" s="31" t="s">
        <v>188</v>
      </c>
      <c r="I19" s="47">
        <v>52282</v>
      </c>
      <c r="J19" s="38" t="s">
        <v>126</v>
      </c>
    </row>
    <row r="20" spans="1:10" ht="51" customHeight="1">
      <c r="A20" s="10">
        <v>12</v>
      </c>
      <c r="B20" s="10">
        <v>750</v>
      </c>
      <c r="C20" s="10">
        <v>75020</v>
      </c>
      <c r="D20" s="36" t="s">
        <v>170</v>
      </c>
      <c r="E20" s="47">
        <v>184950</v>
      </c>
      <c r="F20" s="47">
        <v>184950</v>
      </c>
      <c r="G20" s="47">
        <v>0</v>
      </c>
      <c r="H20" s="153" t="s">
        <v>123</v>
      </c>
      <c r="I20" s="47">
        <v>0</v>
      </c>
      <c r="J20" s="38" t="s">
        <v>119</v>
      </c>
    </row>
    <row r="21" spans="1:10" ht="51" customHeight="1">
      <c r="A21" s="10">
        <v>13</v>
      </c>
      <c r="B21" s="10">
        <v>900</v>
      </c>
      <c r="C21" s="10">
        <v>90019</v>
      </c>
      <c r="D21" s="36" t="s">
        <v>124</v>
      </c>
      <c r="E21" s="47">
        <v>100000</v>
      </c>
      <c r="F21" s="47">
        <v>100000</v>
      </c>
      <c r="G21" s="47">
        <v>0</v>
      </c>
      <c r="H21" s="31" t="s">
        <v>123</v>
      </c>
      <c r="I21" s="47">
        <v>0</v>
      </c>
      <c r="J21" s="38" t="s">
        <v>119</v>
      </c>
    </row>
    <row r="22" spans="1:10" ht="51" customHeight="1">
      <c r="A22" s="209" t="s">
        <v>23</v>
      </c>
      <c r="B22" s="210"/>
      <c r="C22" s="210"/>
      <c r="D22" s="211"/>
      <c r="E22" s="49">
        <f>SUM(E9:E21)</f>
        <v>4036348</v>
      </c>
      <c r="F22" s="49">
        <f>SUM(F9:F21)</f>
        <v>2490402</v>
      </c>
      <c r="G22" s="49">
        <v>0</v>
      </c>
      <c r="H22" s="31" t="s">
        <v>189</v>
      </c>
      <c r="I22" s="49">
        <f>SUM(I9:I21)</f>
        <v>52282</v>
      </c>
      <c r="J22" s="33"/>
    </row>
    <row r="24" ht="12.75">
      <c r="A24" s="1" t="s">
        <v>18</v>
      </c>
    </row>
    <row r="25" ht="12.75">
      <c r="A25" s="1" t="s">
        <v>14</v>
      </c>
    </row>
    <row r="26" ht="12.75">
      <c r="A26" s="1" t="s">
        <v>15</v>
      </c>
    </row>
    <row r="27" spans="1:3" ht="12.75">
      <c r="A27" s="1" t="s">
        <v>16</v>
      </c>
      <c r="C27" s="1" t="s">
        <v>137</v>
      </c>
    </row>
    <row r="28" ht="12.75">
      <c r="A28" s="1" t="s">
        <v>17</v>
      </c>
    </row>
  </sheetData>
  <sheetProtection/>
  <mergeCells count="14">
    <mergeCell ref="E3:I3"/>
    <mergeCell ref="J3:J7"/>
    <mergeCell ref="E4:E7"/>
    <mergeCell ref="F4:I4"/>
    <mergeCell ref="F5:F7"/>
    <mergeCell ref="G5:G7"/>
    <mergeCell ref="H5:H7"/>
    <mergeCell ref="I5:I7"/>
    <mergeCell ref="A22:D22"/>
    <mergeCell ref="A1:J1"/>
    <mergeCell ref="A3:A7"/>
    <mergeCell ref="B3:B7"/>
    <mergeCell ref="C3:C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65" r:id="rId1"/>
  <headerFooter alignWithMargins="0">
    <oddHeader>&amp;R&amp;9Załącznik  nr 4                                  
  do uchwały Nr                                       Rady Powiatu w Opatowie               
    z dnia        wrzesnia 2010 r.</oddHeader>
    <oddFooter>&amp;C58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workbookViewId="0" topLeftCell="A1">
      <selection activeCell="I10" sqref="I10"/>
    </sheetView>
  </sheetViews>
  <sheetFormatPr defaultColWidth="9.00390625" defaultRowHeight="12.75"/>
  <cols>
    <col min="1" max="1" width="4.625" style="16" customWidth="1"/>
    <col min="2" max="2" width="43.25390625" style="16" customWidth="1"/>
    <col min="3" max="3" width="12.25390625" style="16" customWidth="1"/>
    <col min="4" max="4" width="11.25390625" style="16" customWidth="1"/>
    <col min="5" max="5" width="11.75390625" style="16" customWidth="1"/>
    <col min="6" max="6" width="12.375" style="16" customWidth="1"/>
    <col min="7" max="16384" width="9.125" style="16" customWidth="1"/>
  </cols>
  <sheetData>
    <row r="2" spans="1:6" ht="25.5" customHeight="1">
      <c r="A2" s="213" t="s">
        <v>51</v>
      </c>
      <c r="B2" s="213"/>
      <c r="C2" s="213"/>
      <c r="D2" s="213"/>
      <c r="E2" s="213"/>
      <c r="F2" s="213"/>
    </row>
    <row r="3" spans="1:6" ht="25.5" customHeight="1">
      <c r="A3" s="15"/>
      <c r="B3" s="15"/>
      <c r="C3" s="15"/>
      <c r="D3" s="15"/>
      <c r="E3" s="15"/>
      <c r="F3" s="15"/>
    </row>
    <row r="4" ht="12.75">
      <c r="F4" s="17" t="s">
        <v>52</v>
      </c>
    </row>
    <row r="5" spans="1:6" ht="35.25" customHeight="1">
      <c r="A5" s="214" t="s">
        <v>29</v>
      </c>
      <c r="B5" s="214" t="s">
        <v>53</v>
      </c>
      <c r="C5" s="214" t="s">
        <v>54</v>
      </c>
      <c r="D5" s="214" t="s">
        <v>55</v>
      </c>
      <c r="E5" s="214"/>
      <c r="F5" s="214"/>
    </row>
    <row r="6" spans="1:6" ht="27.75" customHeight="1">
      <c r="A6" s="214"/>
      <c r="B6" s="214"/>
      <c r="C6" s="214"/>
      <c r="D6" s="18" t="s">
        <v>56</v>
      </c>
      <c r="E6" s="18" t="s">
        <v>57</v>
      </c>
      <c r="F6" s="18" t="s">
        <v>58</v>
      </c>
    </row>
    <row r="7" spans="1:6" ht="12.75">
      <c r="A7" s="19" t="s">
        <v>30</v>
      </c>
      <c r="B7" s="20" t="s">
        <v>59</v>
      </c>
      <c r="C7" s="80">
        <v>788005</v>
      </c>
      <c r="D7" s="80">
        <v>736364</v>
      </c>
      <c r="E7" s="81">
        <v>1468548</v>
      </c>
      <c r="F7" s="81">
        <v>2204912</v>
      </c>
    </row>
    <row r="8" spans="1:6" ht="12.75">
      <c r="A8" s="20"/>
      <c r="B8" s="21" t="s">
        <v>60</v>
      </c>
      <c r="C8" s="81">
        <v>12070</v>
      </c>
      <c r="D8" s="81">
        <v>5775</v>
      </c>
      <c r="E8" s="81">
        <v>0</v>
      </c>
      <c r="F8" s="81">
        <v>5775</v>
      </c>
    </row>
    <row r="9" spans="1:6" ht="12.75">
      <c r="A9" s="20"/>
      <c r="B9" s="21" t="s">
        <v>61</v>
      </c>
      <c r="C9" s="81">
        <v>82598</v>
      </c>
      <c r="D9" s="81">
        <v>168627</v>
      </c>
      <c r="E9" s="81">
        <v>367137</v>
      </c>
      <c r="F9" s="81">
        <f>SUM(F17)</f>
        <v>535764</v>
      </c>
    </row>
    <row r="10" spans="1:6" ht="12.75">
      <c r="A10" s="22"/>
      <c r="B10" s="23" t="s">
        <v>62</v>
      </c>
      <c r="C10" s="81">
        <v>693337</v>
      </c>
      <c r="D10" s="81">
        <v>561962</v>
      </c>
      <c r="E10" s="84">
        <v>1101411</v>
      </c>
      <c r="F10" s="81">
        <v>1663373</v>
      </c>
    </row>
    <row r="11" spans="1:6" ht="12.75">
      <c r="A11" s="19" t="s">
        <v>31</v>
      </c>
      <c r="B11" s="20" t="s">
        <v>63</v>
      </c>
      <c r="C11" s="80">
        <v>2945512</v>
      </c>
      <c r="D11" s="80">
        <v>5197070</v>
      </c>
      <c r="E11" s="88">
        <v>2967494</v>
      </c>
      <c r="F11" s="80">
        <v>8164564</v>
      </c>
    </row>
    <row r="12" spans="1:6" ht="12.75">
      <c r="A12" s="20"/>
      <c r="B12" s="21" t="s">
        <v>60</v>
      </c>
      <c r="C12" s="82">
        <v>1247500</v>
      </c>
      <c r="D12" s="81">
        <v>1875819</v>
      </c>
      <c r="E12" s="88">
        <v>1175271</v>
      </c>
      <c r="F12" s="81">
        <v>3051090</v>
      </c>
    </row>
    <row r="13" spans="1:6" ht="12.75">
      <c r="A13" s="20"/>
      <c r="B13" s="21" t="s">
        <v>61</v>
      </c>
      <c r="C13" s="82">
        <v>2768</v>
      </c>
      <c r="D13" s="81">
        <v>0</v>
      </c>
      <c r="E13" s="88">
        <v>0</v>
      </c>
      <c r="F13" s="81">
        <v>0</v>
      </c>
    </row>
    <row r="14" spans="1:6" ht="12.75">
      <c r="A14" s="22"/>
      <c r="B14" s="23" t="s">
        <v>62</v>
      </c>
      <c r="C14" s="83">
        <v>1695244</v>
      </c>
      <c r="D14" s="84">
        <v>3321251</v>
      </c>
      <c r="E14" s="101">
        <v>1792223</v>
      </c>
      <c r="F14" s="84">
        <v>5113474</v>
      </c>
    </row>
    <row r="15" spans="1:11" ht="12.75">
      <c r="A15" s="19"/>
      <c r="B15" s="20" t="s">
        <v>64</v>
      </c>
      <c r="C15" s="81">
        <f>SUM(C16:C18)</f>
        <v>3733517</v>
      </c>
      <c r="D15" s="81">
        <f>SUM(D16:D18)</f>
        <v>5933434</v>
      </c>
      <c r="E15" s="81">
        <f>SUM(E16:E18)</f>
        <v>4436042</v>
      </c>
      <c r="F15" s="81">
        <f>SUM(F16:F18)</f>
        <v>10369476</v>
      </c>
      <c r="K15" s="70"/>
    </row>
    <row r="16" spans="1:6" ht="12.75">
      <c r="A16" s="20"/>
      <c r="B16" s="21" t="s">
        <v>60</v>
      </c>
      <c r="C16" s="81">
        <f>SUM(C8,C12)</f>
        <v>1259570</v>
      </c>
      <c r="D16" s="81">
        <f>SUM(D8+D12)</f>
        <v>1881594</v>
      </c>
      <c r="E16" s="81">
        <f>SUM(E8,E12)</f>
        <v>1175271</v>
      </c>
      <c r="F16" s="81">
        <f>SUM(F8+F12)</f>
        <v>3056865</v>
      </c>
    </row>
    <row r="17" spans="1:6" ht="12.75">
      <c r="A17" s="20"/>
      <c r="B17" s="21" t="s">
        <v>61</v>
      </c>
      <c r="C17" s="81">
        <v>85366</v>
      </c>
      <c r="D17" s="81">
        <f>SUM(D9)</f>
        <v>168627</v>
      </c>
      <c r="E17" s="81">
        <f>SUM(E9)</f>
        <v>367137</v>
      </c>
      <c r="F17" s="81">
        <v>535764</v>
      </c>
    </row>
    <row r="18" spans="1:6" ht="12.75">
      <c r="A18" s="22"/>
      <c r="B18" s="23" t="s">
        <v>62</v>
      </c>
      <c r="C18" s="84">
        <f>SUM(C10,C14)</f>
        <v>2388581</v>
      </c>
      <c r="D18" s="84">
        <f>SUM(D10,D14)</f>
        <v>3883213</v>
      </c>
      <c r="E18" s="84">
        <f>SUM(E10,E14)</f>
        <v>2893634</v>
      </c>
      <c r="F18" s="84">
        <f>SUM(F10+F14)</f>
        <v>6776847</v>
      </c>
    </row>
    <row r="20" spans="1:6" ht="25.5">
      <c r="A20" s="89"/>
      <c r="B20" s="89" t="s">
        <v>140</v>
      </c>
      <c r="C20" s="85">
        <v>56327</v>
      </c>
      <c r="D20" s="85"/>
      <c r="E20" s="85"/>
      <c r="F20" s="85"/>
    </row>
    <row r="21" spans="2:6" ht="12.75">
      <c r="B21" s="17"/>
      <c r="C21" s="85"/>
      <c r="D21" s="85"/>
      <c r="E21" s="85"/>
      <c r="F21" s="85"/>
    </row>
    <row r="22" spans="2:6" ht="12.75">
      <c r="B22" s="17"/>
      <c r="C22" s="85"/>
      <c r="D22" s="85"/>
      <c r="E22" s="85"/>
      <c r="F22" s="85"/>
    </row>
  </sheetData>
  <sheetProtection/>
  <mergeCells count="5">
    <mergeCell ref="A2:F2"/>
    <mergeCell ref="A5:A6"/>
    <mergeCell ref="B5:B6"/>
    <mergeCell ref="C5:C6"/>
    <mergeCell ref="D5:F5"/>
  </mergeCells>
  <printOptions/>
  <pageMargins left="0.7480314960629921" right="0.7480314960629921" top="1.3385826771653544" bottom="0.984251968503937" header="0.5118110236220472" footer="0.5118110236220472"/>
  <pageSetup fitToHeight="1" fitToWidth="1" horizontalDpi="600" verticalDpi="600" orientation="portrait" paperSize="9" scale="92" r:id="rId1"/>
  <headerFooter alignWithMargins="0">
    <oddHeader xml:space="preserve">&amp;RZałącznik nr 5
do uchwały Nr                 .                 
 Rady Powiatu w Opatowie 
z dnia       wrzesnia  2010 r.          </oddHeader>
    <oddFooter>&amp;C59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0">
      <selection activeCell="Q25" sqref="Q25"/>
    </sheetView>
  </sheetViews>
  <sheetFormatPr defaultColWidth="9.00390625" defaultRowHeight="12.75"/>
  <cols>
    <col min="1" max="1" width="3.625" style="103" customWidth="1"/>
    <col min="2" max="2" width="31.625" style="103" customWidth="1"/>
    <col min="3" max="3" width="6.25390625" style="103" customWidth="1"/>
    <col min="4" max="4" width="9.125" style="103" customWidth="1"/>
    <col min="5" max="5" width="4.375" style="103" customWidth="1"/>
    <col min="6" max="6" width="6.125" style="103" customWidth="1"/>
    <col min="7" max="7" width="21.25390625" style="103" customWidth="1"/>
    <col min="8" max="8" width="12.00390625" style="103" customWidth="1"/>
    <col min="9" max="9" width="9.00390625" style="103" customWidth="1"/>
    <col min="10" max="10" width="10.375" style="103" customWidth="1"/>
    <col min="11" max="11" width="10.875" style="103" customWidth="1"/>
    <col min="12" max="13" width="11.625" style="103" customWidth="1"/>
    <col min="14" max="16384" width="9.125" style="103" customWidth="1"/>
  </cols>
  <sheetData>
    <row r="1" ht="11.25">
      <c r="L1" s="103" t="s">
        <v>186</v>
      </c>
    </row>
    <row r="2" spans="10:13" ht="11.25">
      <c r="J2" s="238" t="s">
        <v>131</v>
      </c>
      <c r="K2" s="239"/>
      <c r="L2" s="239"/>
      <c r="M2" s="239"/>
    </row>
    <row r="3" ht="11.25">
      <c r="J3" s="103" t="s">
        <v>158</v>
      </c>
    </row>
    <row r="6" spans="1:13" ht="11.25">
      <c r="A6" s="240" t="s">
        <v>65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</row>
    <row r="7" spans="1:13" ht="11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ht="11.25">
      <c r="M8" s="105" t="s">
        <v>52</v>
      </c>
    </row>
    <row r="9" spans="1:13" ht="45.75" customHeight="1">
      <c r="A9" s="226" t="s">
        <v>29</v>
      </c>
      <c r="B9" s="226" t="s">
        <v>66</v>
      </c>
      <c r="C9" s="226" t="s">
        <v>67</v>
      </c>
      <c r="D9" s="227" t="s">
        <v>13</v>
      </c>
      <c r="E9" s="226" t="s">
        <v>1</v>
      </c>
      <c r="F9" s="227" t="s">
        <v>117</v>
      </c>
      <c r="G9" s="226" t="s">
        <v>68</v>
      </c>
      <c r="H9" s="226"/>
      <c r="I9" s="227" t="s">
        <v>69</v>
      </c>
      <c r="J9" s="226" t="s">
        <v>54</v>
      </c>
      <c r="K9" s="226" t="s">
        <v>55</v>
      </c>
      <c r="L9" s="226"/>
      <c r="M9" s="226"/>
    </row>
    <row r="10" spans="1:13" ht="33" customHeight="1">
      <c r="A10" s="226"/>
      <c r="B10" s="226"/>
      <c r="C10" s="226"/>
      <c r="D10" s="241"/>
      <c r="E10" s="226"/>
      <c r="F10" s="228"/>
      <c r="G10" s="102" t="s">
        <v>70</v>
      </c>
      <c r="H10" s="102" t="s">
        <v>50</v>
      </c>
      <c r="I10" s="228"/>
      <c r="J10" s="226"/>
      <c r="K10" s="102" t="s">
        <v>56</v>
      </c>
      <c r="L10" s="102" t="s">
        <v>57</v>
      </c>
      <c r="M10" s="102" t="s">
        <v>71</v>
      </c>
    </row>
    <row r="11" spans="1:13" ht="18" customHeight="1">
      <c r="A11" s="229">
        <v>1</v>
      </c>
      <c r="B11" s="159" t="s">
        <v>89</v>
      </c>
      <c r="C11" s="224" t="s">
        <v>132</v>
      </c>
      <c r="D11" s="237" t="s">
        <v>126</v>
      </c>
      <c r="E11" s="224">
        <v>852</v>
      </c>
      <c r="F11" s="224">
        <v>85295</v>
      </c>
      <c r="G11" s="160" t="s">
        <v>72</v>
      </c>
      <c r="H11" s="130">
        <v>650023</v>
      </c>
      <c r="I11" s="125">
        <v>55000</v>
      </c>
      <c r="J11" s="129">
        <v>540023</v>
      </c>
      <c r="K11" s="125">
        <v>55000</v>
      </c>
      <c r="L11" s="125">
        <v>0</v>
      </c>
      <c r="M11" s="125">
        <v>0</v>
      </c>
    </row>
    <row r="12" spans="1:13" ht="11.25">
      <c r="A12" s="230"/>
      <c r="B12" s="161" t="s">
        <v>90</v>
      </c>
      <c r="C12" s="225"/>
      <c r="D12" s="235"/>
      <c r="E12" s="225"/>
      <c r="F12" s="225"/>
      <c r="G12" s="162" t="s">
        <v>60</v>
      </c>
      <c r="H12" s="132">
        <v>23620</v>
      </c>
      <c r="I12" s="126">
        <v>5775</v>
      </c>
      <c r="J12" s="131">
        <v>12070</v>
      </c>
      <c r="K12" s="126">
        <v>5775</v>
      </c>
      <c r="L12" s="126">
        <v>0</v>
      </c>
      <c r="M12" s="126">
        <v>0</v>
      </c>
    </row>
    <row r="13" spans="1:13" ht="15" customHeight="1">
      <c r="A13" s="230"/>
      <c r="B13" s="161" t="s">
        <v>91</v>
      </c>
      <c r="C13" s="225"/>
      <c r="D13" s="235"/>
      <c r="E13" s="225"/>
      <c r="F13" s="225"/>
      <c r="G13" s="162" t="s">
        <v>61</v>
      </c>
      <c r="H13" s="132">
        <v>26545</v>
      </c>
      <c r="I13" s="126">
        <v>0</v>
      </c>
      <c r="J13" s="131">
        <v>26545</v>
      </c>
      <c r="K13" s="126">
        <v>0</v>
      </c>
      <c r="L13" s="126">
        <v>0</v>
      </c>
      <c r="M13" s="126">
        <v>0</v>
      </c>
    </row>
    <row r="14" spans="1:13" ht="33.75">
      <c r="A14" s="230"/>
      <c r="B14" s="161" t="s">
        <v>92</v>
      </c>
      <c r="C14" s="225"/>
      <c r="D14" s="235"/>
      <c r="E14" s="225"/>
      <c r="F14" s="225"/>
      <c r="G14" s="216" t="s">
        <v>62</v>
      </c>
      <c r="H14" s="215">
        <v>599858</v>
      </c>
      <c r="I14" s="215">
        <v>49225</v>
      </c>
      <c r="J14" s="215">
        <v>501408</v>
      </c>
      <c r="K14" s="215">
        <v>49225</v>
      </c>
      <c r="L14" s="215">
        <v>0</v>
      </c>
      <c r="M14" s="215">
        <v>0</v>
      </c>
    </row>
    <row r="15" spans="1:13" ht="15" customHeight="1">
      <c r="A15" s="230"/>
      <c r="B15" s="161" t="s">
        <v>93</v>
      </c>
      <c r="C15" s="225"/>
      <c r="D15" s="235"/>
      <c r="E15" s="225"/>
      <c r="F15" s="225"/>
      <c r="G15" s="223"/>
      <c r="H15" s="215"/>
      <c r="I15" s="215"/>
      <c r="J15" s="215"/>
      <c r="K15" s="215"/>
      <c r="L15" s="215"/>
      <c r="M15" s="215"/>
    </row>
    <row r="16" spans="1:13" ht="15" customHeight="1">
      <c r="A16" s="242">
        <v>2</v>
      </c>
      <c r="B16" s="245" t="s">
        <v>184</v>
      </c>
      <c r="C16" s="248">
        <v>2010</v>
      </c>
      <c r="D16" s="234" t="s">
        <v>173</v>
      </c>
      <c r="E16" s="248">
        <v>853</v>
      </c>
      <c r="F16" s="248">
        <v>85333</v>
      </c>
      <c r="G16" s="181" t="s">
        <v>72</v>
      </c>
      <c r="H16" s="183">
        <v>30000</v>
      </c>
      <c r="I16" s="183">
        <v>0</v>
      </c>
      <c r="J16" s="183">
        <v>30000</v>
      </c>
      <c r="K16" s="184">
        <v>0</v>
      </c>
      <c r="L16" s="183">
        <v>0</v>
      </c>
      <c r="M16" s="185">
        <v>0</v>
      </c>
    </row>
    <row r="17" spans="1:13" ht="15" customHeight="1">
      <c r="A17" s="243"/>
      <c r="B17" s="246"/>
      <c r="C17" s="249"/>
      <c r="D17" s="251"/>
      <c r="E17" s="249"/>
      <c r="F17" s="249"/>
      <c r="G17" s="111" t="s">
        <v>60</v>
      </c>
      <c r="H17" s="127">
        <v>0</v>
      </c>
      <c r="I17" s="127">
        <v>0</v>
      </c>
      <c r="J17" s="127">
        <v>0</v>
      </c>
      <c r="K17" s="135">
        <v>0</v>
      </c>
      <c r="L17" s="127">
        <v>0</v>
      </c>
      <c r="M17" s="128">
        <v>0</v>
      </c>
    </row>
    <row r="18" spans="1:13" ht="15" customHeight="1">
      <c r="A18" s="243"/>
      <c r="B18" s="246"/>
      <c r="C18" s="249"/>
      <c r="D18" s="251"/>
      <c r="E18" s="249"/>
      <c r="F18" s="249"/>
      <c r="G18" s="111" t="s">
        <v>61</v>
      </c>
      <c r="H18" s="127">
        <v>4500</v>
      </c>
      <c r="I18" s="127">
        <v>0</v>
      </c>
      <c r="J18" s="127">
        <v>4500</v>
      </c>
      <c r="K18" s="135">
        <v>0</v>
      </c>
      <c r="L18" s="127">
        <v>0</v>
      </c>
      <c r="M18" s="128">
        <v>0</v>
      </c>
    </row>
    <row r="19" spans="1:13" ht="69" customHeight="1">
      <c r="A19" s="244"/>
      <c r="B19" s="247"/>
      <c r="C19" s="250"/>
      <c r="D19" s="252"/>
      <c r="E19" s="250"/>
      <c r="F19" s="250"/>
      <c r="G19" s="182" t="s">
        <v>62</v>
      </c>
      <c r="H19" s="142">
        <v>25500</v>
      </c>
      <c r="I19" s="142">
        <v>0</v>
      </c>
      <c r="J19" s="142">
        <v>25500</v>
      </c>
      <c r="K19" s="144">
        <v>0</v>
      </c>
      <c r="L19" s="142">
        <v>0</v>
      </c>
      <c r="M19" s="143">
        <v>0</v>
      </c>
    </row>
    <row r="20" spans="1:13" ht="15" customHeight="1">
      <c r="A20" s="242">
        <v>3</v>
      </c>
      <c r="B20" s="245" t="s">
        <v>183</v>
      </c>
      <c r="C20" s="248" t="s">
        <v>157</v>
      </c>
      <c r="D20" s="234" t="s">
        <v>180</v>
      </c>
      <c r="E20" s="248">
        <v>853</v>
      </c>
      <c r="F20" s="248">
        <v>85395</v>
      </c>
      <c r="G20" s="181" t="s">
        <v>72</v>
      </c>
      <c r="H20" s="178">
        <v>46566</v>
      </c>
      <c r="I20" s="178">
        <v>0</v>
      </c>
      <c r="J20" s="178">
        <v>29422</v>
      </c>
      <c r="K20" s="179">
        <v>17144</v>
      </c>
      <c r="L20" s="178">
        <v>0</v>
      </c>
      <c r="M20" s="180">
        <v>0</v>
      </c>
    </row>
    <row r="21" spans="1:13" ht="15" customHeight="1">
      <c r="A21" s="243"/>
      <c r="B21" s="246"/>
      <c r="C21" s="249"/>
      <c r="D21" s="251"/>
      <c r="E21" s="249"/>
      <c r="F21" s="249"/>
      <c r="G21" s="111" t="s">
        <v>60</v>
      </c>
      <c r="H21" s="165">
        <v>0</v>
      </c>
      <c r="I21" s="165">
        <v>0</v>
      </c>
      <c r="J21" s="165">
        <v>0</v>
      </c>
      <c r="K21" s="176">
        <v>0</v>
      </c>
      <c r="L21" s="165">
        <v>0</v>
      </c>
      <c r="M21" s="177">
        <v>0</v>
      </c>
    </row>
    <row r="22" spans="1:13" ht="15" customHeight="1">
      <c r="A22" s="243"/>
      <c r="B22" s="246"/>
      <c r="C22" s="249"/>
      <c r="D22" s="251"/>
      <c r="E22" s="249"/>
      <c r="F22" s="249"/>
      <c r="G22" s="111" t="s">
        <v>61</v>
      </c>
      <c r="H22" s="165">
        <v>6985</v>
      </c>
      <c r="I22" s="165">
        <v>0</v>
      </c>
      <c r="J22" s="165">
        <v>4413</v>
      </c>
      <c r="K22" s="176">
        <v>2572</v>
      </c>
      <c r="L22" s="165">
        <v>0</v>
      </c>
      <c r="M22" s="177">
        <v>0</v>
      </c>
    </row>
    <row r="23" spans="1:13" ht="27" customHeight="1">
      <c r="A23" s="244"/>
      <c r="B23" s="247"/>
      <c r="C23" s="250"/>
      <c r="D23" s="252"/>
      <c r="E23" s="250"/>
      <c r="F23" s="250"/>
      <c r="G23" s="182" t="s">
        <v>62</v>
      </c>
      <c r="H23" s="146">
        <v>39581</v>
      </c>
      <c r="I23" s="146">
        <v>0</v>
      </c>
      <c r="J23" s="146">
        <v>25009</v>
      </c>
      <c r="K23" s="147">
        <v>14572</v>
      </c>
      <c r="L23" s="146">
        <v>0</v>
      </c>
      <c r="M23" s="148">
        <v>0</v>
      </c>
    </row>
    <row r="24" spans="1:13" ht="25.5" customHeight="1">
      <c r="A24" s="229">
        <v>4</v>
      </c>
      <c r="B24" s="159" t="s">
        <v>169</v>
      </c>
      <c r="C24" s="231" t="s">
        <v>163</v>
      </c>
      <c r="D24" s="234" t="s">
        <v>164</v>
      </c>
      <c r="E24" s="231">
        <v>10</v>
      </c>
      <c r="F24" s="220" t="s">
        <v>82</v>
      </c>
      <c r="G24" s="163" t="s">
        <v>72</v>
      </c>
      <c r="H24" s="137">
        <v>6499718</v>
      </c>
      <c r="I24" s="136">
        <v>0</v>
      </c>
      <c r="J24" s="140">
        <v>188560</v>
      </c>
      <c r="K24" s="136">
        <v>664220</v>
      </c>
      <c r="L24" s="136">
        <v>1468548</v>
      </c>
      <c r="M24" s="136">
        <v>4178390</v>
      </c>
    </row>
    <row r="25" spans="1:13" ht="26.25" customHeight="1">
      <c r="A25" s="230"/>
      <c r="B25" s="161" t="s">
        <v>159</v>
      </c>
      <c r="C25" s="232"/>
      <c r="D25" s="235"/>
      <c r="E25" s="232"/>
      <c r="F25" s="221"/>
      <c r="G25" s="164" t="s">
        <v>60</v>
      </c>
      <c r="H25" s="139">
        <v>0</v>
      </c>
      <c r="I25" s="138">
        <v>0</v>
      </c>
      <c r="J25" s="141">
        <v>0</v>
      </c>
      <c r="K25" s="138">
        <v>0</v>
      </c>
      <c r="L25" s="138">
        <v>0</v>
      </c>
      <c r="M25" s="138">
        <v>0</v>
      </c>
    </row>
    <row r="26" spans="1:13" ht="36.75" customHeight="1">
      <c r="A26" s="230"/>
      <c r="B26" s="161" t="s">
        <v>160</v>
      </c>
      <c r="C26" s="232"/>
      <c r="D26" s="235"/>
      <c r="E26" s="232"/>
      <c r="F26" s="221"/>
      <c r="G26" s="162" t="s">
        <v>61</v>
      </c>
      <c r="H26" s="139">
        <v>1624930</v>
      </c>
      <c r="I26" s="138">
        <v>0</v>
      </c>
      <c r="J26" s="141">
        <v>47140</v>
      </c>
      <c r="K26" s="138">
        <v>166055</v>
      </c>
      <c r="L26" s="138">
        <v>367137</v>
      </c>
      <c r="M26" s="138">
        <v>1044598</v>
      </c>
    </row>
    <row r="27" spans="1:13" ht="16.5" customHeight="1">
      <c r="A27" s="230"/>
      <c r="B27" s="161" t="s">
        <v>161</v>
      </c>
      <c r="C27" s="232"/>
      <c r="D27" s="235"/>
      <c r="E27" s="232"/>
      <c r="F27" s="221"/>
      <c r="G27" s="216" t="s">
        <v>62</v>
      </c>
      <c r="H27" s="218">
        <v>4874788</v>
      </c>
      <c r="I27" s="218">
        <v>0</v>
      </c>
      <c r="J27" s="218">
        <v>141420</v>
      </c>
      <c r="K27" s="218">
        <v>498165</v>
      </c>
      <c r="L27" s="218">
        <v>1101411</v>
      </c>
      <c r="M27" s="218">
        <v>3133792</v>
      </c>
    </row>
    <row r="28" spans="1:13" ht="27" customHeight="1">
      <c r="A28" s="219"/>
      <c r="B28" s="161" t="s">
        <v>162</v>
      </c>
      <c r="C28" s="233"/>
      <c r="D28" s="236"/>
      <c r="E28" s="233"/>
      <c r="F28" s="222"/>
      <c r="G28" s="217"/>
      <c r="H28" s="219"/>
      <c r="I28" s="219"/>
      <c r="J28" s="219"/>
      <c r="K28" s="219"/>
      <c r="L28" s="219"/>
      <c r="M28" s="219"/>
    </row>
    <row r="29" spans="1:13" ht="18" customHeight="1">
      <c r="A29" s="166"/>
      <c r="B29" s="166" t="s">
        <v>59</v>
      </c>
      <c r="C29" s="167"/>
      <c r="D29" s="166"/>
      <c r="E29" s="166"/>
      <c r="F29" s="166"/>
      <c r="G29" s="160" t="s">
        <v>72</v>
      </c>
      <c r="H29" s="130">
        <f>SUM(H30:H32)</f>
        <v>7226307</v>
      </c>
      <c r="I29" s="125">
        <f>SUM(I30:I33)</f>
        <v>55000</v>
      </c>
      <c r="J29" s="129">
        <f>SUM(J30:J33)</f>
        <v>788005</v>
      </c>
      <c r="K29" s="125">
        <f>SUM(K30:K33)</f>
        <v>736364</v>
      </c>
      <c r="L29" s="125">
        <f>SUM(L31:L33)</f>
        <v>1468548</v>
      </c>
      <c r="M29" s="125">
        <f>SUM(M30:M33)</f>
        <v>4178390</v>
      </c>
    </row>
    <row r="30" spans="1:13" ht="11.25">
      <c r="A30" s="168"/>
      <c r="B30" s="169" t="s">
        <v>60</v>
      </c>
      <c r="C30" s="170"/>
      <c r="D30" s="115"/>
      <c r="E30" s="115"/>
      <c r="F30" s="115"/>
      <c r="G30" s="169" t="s">
        <v>60</v>
      </c>
      <c r="H30" s="132">
        <f>SUM(H12)</f>
        <v>23620</v>
      </c>
      <c r="I30" s="126">
        <v>5775</v>
      </c>
      <c r="J30" s="131">
        <f>SUM(J12)</f>
        <v>12070</v>
      </c>
      <c r="K30" s="126">
        <v>5775</v>
      </c>
      <c r="L30" s="126">
        <v>0</v>
      </c>
      <c r="M30" s="126">
        <v>0</v>
      </c>
    </row>
    <row r="31" spans="1:13" ht="11.25">
      <c r="A31" s="115"/>
      <c r="B31" s="169" t="s">
        <v>61</v>
      </c>
      <c r="C31" s="170"/>
      <c r="D31" s="115"/>
      <c r="E31" s="115"/>
      <c r="F31" s="115"/>
      <c r="G31" s="169" t="s">
        <v>61</v>
      </c>
      <c r="H31" s="132">
        <f>SUM(H18+H22+H26+H13)</f>
        <v>1662960</v>
      </c>
      <c r="I31" s="126">
        <v>0</v>
      </c>
      <c r="J31" s="131">
        <f>SUM(J13+J18+J22+J26)</f>
        <v>82598</v>
      </c>
      <c r="K31" s="126">
        <f>SUM(K22+K26)</f>
        <v>168627</v>
      </c>
      <c r="L31" s="126">
        <f>SUM(L26)</f>
        <v>367137</v>
      </c>
      <c r="M31" s="126">
        <f>SUM(M26)</f>
        <v>1044598</v>
      </c>
    </row>
    <row r="32" spans="1:13" ht="23.25" customHeight="1">
      <c r="A32" s="116"/>
      <c r="B32" s="171" t="s">
        <v>62</v>
      </c>
      <c r="C32" s="172"/>
      <c r="D32" s="173"/>
      <c r="E32" s="116"/>
      <c r="F32" s="116"/>
      <c r="G32" s="171" t="s">
        <v>62</v>
      </c>
      <c r="H32" s="134">
        <f>SUM(H14+H19+H23+H27)</f>
        <v>5539727</v>
      </c>
      <c r="I32" s="133">
        <f>SUM(I14)</f>
        <v>49225</v>
      </c>
      <c r="J32" s="174">
        <f>SUM(J14+J19+J23+J27)</f>
        <v>693337</v>
      </c>
      <c r="K32" s="133">
        <f>SUM(K14+K23+K27)</f>
        <v>561962</v>
      </c>
      <c r="L32" s="133">
        <f>SUM(L27)</f>
        <v>1101411</v>
      </c>
      <c r="M32" s="133">
        <f>SUM(M27)</f>
        <v>3133792</v>
      </c>
    </row>
    <row r="33" spans="1:13" ht="15.75" customHeight="1">
      <c r="A33" s="168"/>
      <c r="B33" s="175"/>
      <c r="C33" s="168"/>
      <c r="D33" s="168"/>
      <c r="E33" s="168"/>
      <c r="F33" s="168"/>
      <c r="G33" s="168"/>
      <c r="H33" s="145"/>
      <c r="I33" s="145"/>
      <c r="J33" s="145"/>
      <c r="K33" s="145"/>
      <c r="L33" s="145"/>
      <c r="M33" s="145"/>
    </row>
    <row r="34" spans="2:13" ht="33.75">
      <c r="B34" s="119" t="s">
        <v>141</v>
      </c>
      <c r="H34" s="120"/>
      <c r="I34" s="120"/>
      <c r="J34" s="120">
        <v>56327</v>
      </c>
      <c r="K34" s="120"/>
      <c r="L34" s="120"/>
      <c r="M34" s="120"/>
    </row>
    <row r="35" spans="2:13" ht="11.25">
      <c r="B35" s="119"/>
      <c r="H35" s="120"/>
      <c r="I35" s="120"/>
      <c r="J35" s="120"/>
      <c r="K35" s="120"/>
      <c r="L35" s="120"/>
      <c r="M35" s="120"/>
    </row>
    <row r="36" spans="8:13" ht="11.25">
      <c r="H36" s="120"/>
      <c r="I36" s="120"/>
      <c r="J36" s="120"/>
      <c r="K36" s="120"/>
      <c r="L36" s="120"/>
      <c r="M36" s="120"/>
    </row>
  </sheetData>
  <sheetProtection/>
  <mergeCells count="48">
    <mergeCell ref="B16:B19"/>
    <mergeCell ref="A16:A19"/>
    <mergeCell ref="C16:C19"/>
    <mergeCell ref="D16:D19"/>
    <mergeCell ref="E16:E19"/>
    <mergeCell ref="F16:F19"/>
    <mergeCell ref="A20:A23"/>
    <mergeCell ref="B20:B23"/>
    <mergeCell ref="C20:C23"/>
    <mergeCell ref="D20:D23"/>
    <mergeCell ref="E20:E23"/>
    <mergeCell ref="F20:F23"/>
    <mergeCell ref="J2:M2"/>
    <mergeCell ref="J9:J10"/>
    <mergeCell ref="K9:M9"/>
    <mergeCell ref="A6:M6"/>
    <mergeCell ref="A9:A10"/>
    <mergeCell ref="B9:B10"/>
    <mergeCell ref="C9:C10"/>
    <mergeCell ref="D9:D10"/>
    <mergeCell ref="G9:H9"/>
    <mergeCell ref="I9:I10"/>
    <mergeCell ref="E9:E10"/>
    <mergeCell ref="F9:F10"/>
    <mergeCell ref="A24:A28"/>
    <mergeCell ref="A11:A15"/>
    <mergeCell ref="C24:C28"/>
    <mergeCell ref="E24:E28"/>
    <mergeCell ref="D24:D28"/>
    <mergeCell ref="C11:C15"/>
    <mergeCell ref="D11:D15"/>
    <mergeCell ref="E11:E15"/>
    <mergeCell ref="F24:F28"/>
    <mergeCell ref="M14:M15"/>
    <mergeCell ref="G14:G15"/>
    <mergeCell ref="H14:H15"/>
    <mergeCell ref="I14:I15"/>
    <mergeCell ref="J14:J15"/>
    <mergeCell ref="K27:K28"/>
    <mergeCell ref="L27:L28"/>
    <mergeCell ref="M27:M28"/>
    <mergeCell ref="F11:F15"/>
    <mergeCell ref="K14:K15"/>
    <mergeCell ref="L14:L15"/>
    <mergeCell ref="G27:G28"/>
    <mergeCell ref="H27:H28"/>
    <mergeCell ref="I27:I28"/>
    <mergeCell ref="J27:J28"/>
  </mergeCells>
  <printOptions/>
  <pageMargins left="0.4724409448818898" right="0.7480314960629921" top="0.7874015748031497" bottom="0.984251968503937" header="0.5118110236220472" footer="0.5118110236220472"/>
  <pageSetup horizontalDpi="600" verticalDpi="600" orientation="landscape" paperSize="9" scale="92" r:id="rId1"/>
  <headerFooter alignWithMargins="0">
    <oddFooter>&amp;C60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90" workbookViewId="0" topLeftCell="A22">
      <selection activeCell="P32" sqref="P32"/>
    </sheetView>
  </sheetViews>
  <sheetFormatPr defaultColWidth="9.00390625" defaultRowHeight="12.75"/>
  <cols>
    <col min="1" max="1" width="3.875" style="103" customWidth="1"/>
    <col min="2" max="2" width="25.00390625" style="103" customWidth="1"/>
    <col min="3" max="3" width="4.875" style="103" customWidth="1"/>
    <col min="4" max="4" width="8.125" style="103" customWidth="1"/>
    <col min="5" max="5" width="4.125" style="103" customWidth="1"/>
    <col min="6" max="6" width="5.25390625" style="103" customWidth="1"/>
    <col min="7" max="7" width="19.125" style="103" customWidth="1"/>
    <col min="8" max="8" width="13.00390625" style="103" customWidth="1"/>
    <col min="9" max="9" width="10.375" style="103" customWidth="1"/>
    <col min="10" max="10" width="10.25390625" style="103" customWidth="1"/>
    <col min="11" max="11" width="11.00390625" style="103" customWidth="1"/>
    <col min="12" max="12" width="10.25390625" style="103" customWidth="1"/>
    <col min="13" max="13" width="6.375" style="103" customWidth="1"/>
    <col min="14" max="16384" width="9.125" style="103" customWidth="1"/>
  </cols>
  <sheetData>
    <row r="2" spans="1:13" ht="11.25">
      <c r="A2" s="240" t="s">
        <v>73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1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ht="11.25">
      <c r="M4" s="105" t="s">
        <v>52</v>
      </c>
    </row>
    <row r="5" spans="1:13" ht="45.75" customHeight="1">
      <c r="A5" s="226" t="s">
        <v>29</v>
      </c>
      <c r="B5" s="226" t="s">
        <v>66</v>
      </c>
      <c r="C5" s="226" t="s">
        <v>67</v>
      </c>
      <c r="D5" s="227" t="s">
        <v>13</v>
      </c>
      <c r="E5" s="226" t="s">
        <v>1</v>
      </c>
      <c r="F5" s="227" t="s">
        <v>117</v>
      </c>
      <c r="G5" s="226" t="s">
        <v>68</v>
      </c>
      <c r="H5" s="226"/>
      <c r="I5" s="227" t="s">
        <v>69</v>
      </c>
      <c r="J5" s="226" t="s">
        <v>54</v>
      </c>
      <c r="K5" s="226" t="s">
        <v>55</v>
      </c>
      <c r="L5" s="226"/>
      <c r="M5" s="226"/>
    </row>
    <row r="6" spans="1:13" ht="21.75" customHeight="1">
      <c r="A6" s="227"/>
      <c r="B6" s="226"/>
      <c r="C6" s="226"/>
      <c r="D6" s="228"/>
      <c r="E6" s="226"/>
      <c r="F6" s="228"/>
      <c r="G6" s="102" t="s">
        <v>70</v>
      </c>
      <c r="H6" s="121" t="s">
        <v>50</v>
      </c>
      <c r="I6" s="228"/>
      <c r="J6" s="226"/>
      <c r="K6" s="102" t="s">
        <v>56</v>
      </c>
      <c r="L6" s="102" t="s">
        <v>57</v>
      </c>
      <c r="M6" s="102" t="s">
        <v>71</v>
      </c>
    </row>
    <row r="7" spans="1:13" ht="16.5" customHeight="1">
      <c r="A7" s="229" t="s">
        <v>3</v>
      </c>
      <c r="B7" s="265" t="s">
        <v>168</v>
      </c>
      <c r="C7" s="224" t="s">
        <v>94</v>
      </c>
      <c r="D7" s="237" t="s">
        <v>95</v>
      </c>
      <c r="E7" s="229">
        <v>600</v>
      </c>
      <c r="F7" s="229">
        <v>60014</v>
      </c>
      <c r="G7" s="107" t="s">
        <v>72</v>
      </c>
      <c r="H7" s="125">
        <v>7589689</v>
      </c>
      <c r="I7" s="125">
        <v>3085882</v>
      </c>
      <c r="J7" s="125">
        <v>1950480</v>
      </c>
      <c r="K7" s="125">
        <v>2553327</v>
      </c>
      <c r="L7" s="126">
        <v>0</v>
      </c>
      <c r="M7" s="126">
        <v>0</v>
      </c>
    </row>
    <row r="8" spans="1:13" ht="16.5" customHeight="1">
      <c r="A8" s="230"/>
      <c r="B8" s="256"/>
      <c r="C8" s="253"/>
      <c r="D8" s="263"/>
      <c r="E8" s="266"/>
      <c r="F8" s="266"/>
      <c r="G8" s="109" t="s">
        <v>60</v>
      </c>
      <c r="H8" s="126">
        <v>3113761</v>
      </c>
      <c r="I8" s="126">
        <v>1312238</v>
      </c>
      <c r="J8" s="126">
        <v>780192</v>
      </c>
      <c r="K8" s="126">
        <v>1021331</v>
      </c>
      <c r="L8" s="126">
        <v>0</v>
      </c>
      <c r="M8" s="126">
        <v>0</v>
      </c>
    </row>
    <row r="9" spans="1:13" ht="16.5" customHeight="1">
      <c r="A9" s="230"/>
      <c r="B9" s="256"/>
      <c r="C9" s="253"/>
      <c r="D9" s="263"/>
      <c r="E9" s="266"/>
      <c r="F9" s="266"/>
      <c r="G9" s="109" t="s">
        <v>61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</row>
    <row r="10" spans="1:13" ht="107.25" customHeight="1">
      <c r="A10" s="230"/>
      <c r="B10" s="256"/>
      <c r="C10" s="253"/>
      <c r="D10" s="263"/>
      <c r="E10" s="266"/>
      <c r="F10" s="266"/>
      <c r="G10" s="122" t="s">
        <v>62</v>
      </c>
      <c r="H10" s="127">
        <v>4475928</v>
      </c>
      <c r="I10" s="128">
        <v>1773644</v>
      </c>
      <c r="J10" s="127">
        <v>1170288</v>
      </c>
      <c r="K10" s="127">
        <v>1531996</v>
      </c>
      <c r="L10" s="127">
        <v>0</v>
      </c>
      <c r="M10" s="127">
        <v>0</v>
      </c>
    </row>
    <row r="11" spans="1:13" ht="18.75" customHeight="1">
      <c r="A11" s="242" t="s">
        <v>4</v>
      </c>
      <c r="B11" s="265" t="s">
        <v>175</v>
      </c>
      <c r="C11" s="224" t="s">
        <v>190</v>
      </c>
      <c r="D11" s="237" t="s">
        <v>95</v>
      </c>
      <c r="E11" s="229">
        <v>600</v>
      </c>
      <c r="F11" s="229">
        <v>60014</v>
      </c>
      <c r="G11" s="107" t="s">
        <v>72</v>
      </c>
      <c r="H11" s="125">
        <v>100000</v>
      </c>
      <c r="I11" s="129">
        <v>50000</v>
      </c>
      <c r="J11" s="125">
        <v>50000</v>
      </c>
      <c r="K11" s="130">
        <v>0</v>
      </c>
      <c r="L11" s="130">
        <v>0</v>
      </c>
      <c r="M11" s="125">
        <v>0</v>
      </c>
    </row>
    <row r="12" spans="1:13" ht="20.25" customHeight="1">
      <c r="A12" s="243"/>
      <c r="B12" s="256"/>
      <c r="C12" s="249"/>
      <c r="D12" s="263"/>
      <c r="E12" s="243"/>
      <c r="F12" s="243"/>
      <c r="G12" s="109" t="s">
        <v>60</v>
      </c>
      <c r="H12" s="126">
        <v>100000</v>
      </c>
      <c r="I12" s="131">
        <v>50000</v>
      </c>
      <c r="J12" s="126">
        <v>50000</v>
      </c>
      <c r="K12" s="132">
        <v>0</v>
      </c>
      <c r="L12" s="132">
        <v>0</v>
      </c>
      <c r="M12" s="126">
        <v>0</v>
      </c>
    </row>
    <row r="13" spans="1:13" ht="18" customHeight="1">
      <c r="A13" s="243"/>
      <c r="B13" s="256"/>
      <c r="C13" s="249"/>
      <c r="D13" s="263"/>
      <c r="E13" s="243"/>
      <c r="F13" s="243"/>
      <c r="G13" s="109" t="s">
        <v>61</v>
      </c>
      <c r="H13" s="126">
        <v>0</v>
      </c>
      <c r="I13" s="131">
        <v>0</v>
      </c>
      <c r="J13" s="126">
        <v>0</v>
      </c>
      <c r="K13" s="132">
        <v>0</v>
      </c>
      <c r="L13" s="132">
        <v>0</v>
      </c>
      <c r="M13" s="126">
        <v>0</v>
      </c>
    </row>
    <row r="14" spans="1:13" ht="96" customHeight="1">
      <c r="A14" s="244"/>
      <c r="B14" s="257"/>
      <c r="C14" s="250"/>
      <c r="D14" s="268"/>
      <c r="E14" s="244"/>
      <c r="F14" s="244"/>
      <c r="G14" s="124" t="s">
        <v>62</v>
      </c>
      <c r="H14" s="142">
        <v>0</v>
      </c>
      <c r="I14" s="143">
        <v>0</v>
      </c>
      <c r="J14" s="142">
        <v>0</v>
      </c>
      <c r="K14" s="144">
        <v>0</v>
      </c>
      <c r="L14" s="144">
        <v>0</v>
      </c>
      <c r="M14" s="142">
        <v>0</v>
      </c>
    </row>
    <row r="15" spans="1:13" ht="19.5" customHeight="1">
      <c r="A15" s="258" t="s">
        <v>5</v>
      </c>
      <c r="B15" s="254" t="s">
        <v>143</v>
      </c>
      <c r="C15" s="224" t="s">
        <v>154</v>
      </c>
      <c r="D15" s="237" t="s">
        <v>119</v>
      </c>
      <c r="E15" s="229">
        <v>720</v>
      </c>
      <c r="F15" s="229">
        <v>72095</v>
      </c>
      <c r="G15" s="107" t="s">
        <v>72</v>
      </c>
      <c r="H15" s="125">
        <v>337984</v>
      </c>
      <c r="I15" s="129">
        <v>0</v>
      </c>
      <c r="J15" s="125">
        <v>117358</v>
      </c>
      <c r="K15" s="130">
        <v>167242</v>
      </c>
      <c r="L15" s="130">
        <v>53384</v>
      </c>
      <c r="M15" s="125">
        <v>0</v>
      </c>
    </row>
    <row r="16" spans="1:13" ht="17.25" customHeight="1">
      <c r="A16" s="243"/>
      <c r="B16" s="255"/>
      <c r="C16" s="249"/>
      <c r="D16" s="259"/>
      <c r="E16" s="243"/>
      <c r="F16" s="243"/>
      <c r="G16" s="109" t="s">
        <v>60</v>
      </c>
      <c r="H16" s="126">
        <v>69018</v>
      </c>
      <c r="I16" s="131">
        <v>0</v>
      </c>
      <c r="J16" s="126">
        <v>21163</v>
      </c>
      <c r="K16" s="132">
        <v>38228</v>
      </c>
      <c r="L16" s="132">
        <v>9627</v>
      </c>
      <c r="M16" s="126">
        <v>0</v>
      </c>
    </row>
    <row r="17" spans="1:13" ht="16.5" customHeight="1">
      <c r="A17" s="243"/>
      <c r="B17" s="255"/>
      <c r="C17" s="249"/>
      <c r="D17" s="259"/>
      <c r="E17" s="243"/>
      <c r="F17" s="243"/>
      <c r="G17" s="109" t="s">
        <v>61</v>
      </c>
      <c r="H17" s="126">
        <v>0</v>
      </c>
      <c r="I17" s="131">
        <v>0</v>
      </c>
      <c r="J17" s="126">
        <v>0</v>
      </c>
      <c r="K17" s="132">
        <v>0</v>
      </c>
      <c r="L17" s="132">
        <v>0</v>
      </c>
      <c r="M17" s="126">
        <v>0</v>
      </c>
    </row>
    <row r="18" spans="1:13" ht="104.25" customHeight="1">
      <c r="A18" s="244"/>
      <c r="B18" s="255"/>
      <c r="C18" s="250"/>
      <c r="D18" s="260"/>
      <c r="E18" s="244"/>
      <c r="F18" s="244"/>
      <c r="G18" s="122" t="s">
        <v>62</v>
      </c>
      <c r="H18" s="127">
        <v>268966</v>
      </c>
      <c r="I18" s="128">
        <v>0</v>
      </c>
      <c r="J18" s="127">
        <v>96195</v>
      </c>
      <c r="K18" s="135">
        <v>129014</v>
      </c>
      <c r="L18" s="135">
        <v>43757</v>
      </c>
      <c r="M18" s="127">
        <v>0</v>
      </c>
    </row>
    <row r="19" spans="1:13" ht="20.25" customHeight="1">
      <c r="A19" s="258" t="s">
        <v>0</v>
      </c>
      <c r="B19" s="254" t="s">
        <v>165</v>
      </c>
      <c r="C19" s="231" t="s">
        <v>157</v>
      </c>
      <c r="D19" s="237" t="s">
        <v>119</v>
      </c>
      <c r="E19" s="258">
        <v>720</v>
      </c>
      <c r="F19" s="258">
        <v>72095</v>
      </c>
      <c r="G19" s="107" t="s">
        <v>72</v>
      </c>
      <c r="H19" s="125">
        <v>887567</v>
      </c>
      <c r="I19" s="125">
        <v>0</v>
      </c>
      <c r="J19" s="125">
        <v>1000</v>
      </c>
      <c r="K19" s="130">
        <v>886567</v>
      </c>
      <c r="L19" s="130">
        <v>0</v>
      </c>
      <c r="M19" s="125">
        <v>0</v>
      </c>
    </row>
    <row r="20" spans="1:13" ht="15.75" customHeight="1">
      <c r="A20" s="243"/>
      <c r="B20" s="256"/>
      <c r="C20" s="249"/>
      <c r="D20" s="259"/>
      <c r="E20" s="261"/>
      <c r="F20" s="261"/>
      <c r="G20" s="109" t="s">
        <v>60</v>
      </c>
      <c r="H20" s="126">
        <v>181286</v>
      </c>
      <c r="I20" s="126">
        <v>0</v>
      </c>
      <c r="J20" s="126">
        <v>1000</v>
      </c>
      <c r="K20" s="132">
        <v>180286</v>
      </c>
      <c r="L20" s="132">
        <v>0</v>
      </c>
      <c r="M20" s="126">
        <v>0</v>
      </c>
    </row>
    <row r="21" spans="1:13" ht="16.5" customHeight="1">
      <c r="A21" s="243"/>
      <c r="B21" s="256"/>
      <c r="C21" s="249"/>
      <c r="D21" s="259"/>
      <c r="E21" s="261"/>
      <c r="F21" s="261"/>
      <c r="G21" s="109" t="s">
        <v>61</v>
      </c>
      <c r="H21" s="126">
        <v>0</v>
      </c>
      <c r="I21" s="126">
        <v>0</v>
      </c>
      <c r="J21" s="126">
        <v>0</v>
      </c>
      <c r="K21" s="132">
        <v>0</v>
      </c>
      <c r="L21" s="132">
        <v>0</v>
      </c>
      <c r="M21" s="126">
        <v>0</v>
      </c>
    </row>
    <row r="22" spans="1:13" ht="61.5" customHeight="1">
      <c r="A22" s="244"/>
      <c r="B22" s="257"/>
      <c r="C22" s="250"/>
      <c r="D22" s="260"/>
      <c r="E22" s="262"/>
      <c r="F22" s="262"/>
      <c r="G22" s="123" t="s">
        <v>62</v>
      </c>
      <c r="H22" s="127">
        <v>706281</v>
      </c>
      <c r="I22" s="127">
        <v>0</v>
      </c>
      <c r="J22" s="127">
        <v>0</v>
      </c>
      <c r="K22" s="127">
        <v>706281</v>
      </c>
      <c r="L22" s="127">
        <v>0</v>
      </c>
      <c r="M22" s="127">
        <v>0</v>
      </c>
    </row>
    <row r="23" spans="1:13" ht="15.75" customHeight="1">
      <c r="A23" s="229" t="s">
        <v>74</v>
      </c>
      <c r="B23" s="254" t="s">
        <v>156</v>
      </c>
      <c r="C23" s="224" t="s">
        <v>125</v>
      </c>
      <c r="D23" s="237" t="s">
        <v>119</v>
      </c>
      <c r="E23" s="106"/>
      <c r="F23" s="106"/>
      <c r="G23" s="107" t="s">
        <v>72</v>
      </c>
      <c r="H23" s="125">
        <v>4737506</v>
      </c>
      <c r="I23" s="125">
        <v>4051397</v>
      </c>
      <c r="J23" s="125">
        <v>686109</v>
      </c>
      <c r="K23" s="130">
        <v>0</v>
      </c>
      <c r="L23" s="130">
        <v>0</v>
      </c>
      <c r="M23" s="125">
        <v>0</v>
      </c>
    </row>
    <row r="24" spans="1:13" ht="15.75" customHeight="1">
      <c r="A24" s="243"/>
      <c r="B24" s="264"/>
      <c r="C24" s="225"/>
      <c r="D24" s="235"/>
      <c r="E24" s="108">
        <v>700</v>
      </c>
      <c r="F24" s="108">
        <v>70005</v>
      </c>
      <c r="G24" s="109" t="s">
        <v>60</v>
      </c>
      <c r="H24" s="126">
        <v>1111168</v>
      </c>
      <c r="I24" s="126">
        <v>779253</v>
      </c>
      <c r="J24" s="126">
        <v>0</v>
      </c>
      <c r="K24" s="132">
        <v>0</v>
      </c>
      <c r="L24" s="132">
        <v>0</v>
      </c>
      <c r="M24" s="126">
        <v>0</v>
      </c>
    </row>
    <row r="25" spans="1:13" ht="15" customHeight="1">
      <c r="A25" s="243"/>
      <c r="B25" s="246"/>
      <c r="C25" s="225"/>
      <c r="D25" s="235"/>
      <c r="E25" s="253"/>
      <c r="F25" s="253"/>
      <c r="G25" s="109" t="s">
        <v>61</v>
      </c>
      <c r="H25" s="126">
        <v>0</v>
      </c>
      <c r="I25" s="126">
        <v>0</v>
      </c>
      <c r="J25" s="126">
        <v>0</v>
      </c>
      <c r="K25" s="132">
        <v>0</v>
      </c>
      <c r="L25" s="132">
        <v>0</v>
      </c>
      <c r="M25" s="126">
        <v>0</v>
      </c>
    </row>
    <row r="26" spans="1:13" ht="27.75" customHeight="1">
      <c r="A26" s="243"/>
      <c r="B26" s="246"/>
      <c r="C26" s="225"/>
      <c r="D26" s="235"/>
      <c r="E26" s="253"/>
      <c r="F26" s="253"/>
      <c r="G26" s="122" t="s">
        <v>62</v>
      </c>
      <c r="H26" s="127">
        <v>3626338</v>
      </c>
      <c r="I26" s="127">
        <v>3272144</v>
      </c>
      <c r="J26" s="127">
        <v>354194</v>
      </c>
      <c r="K26" s="135">
        <v>0</v>
      </c>
      <c r="L26" s="135">
        <v>0</v>
      </c>
      <c r="M26" s="127">
        <v>0</v>
      </c>
    </row>
    <row r="27" spans="1:13" ht="12" customHeight="1">
      <c r="A27" s="243"/>
      <c r="B27" s="246"/>
      <c r="C27" s="225"/>
      <c r="D27" s="235"/>
      <c r="E27" s="108">
        <v>900</v>
      </c>
      <c r="F27" s="108">
        <v>90019</v>
      </c>
      <c r="G27" s="109" t="s">
        <v>60</v>
      </c>
      <c r="H27" s="126">
        <v>0</v>
      </c>
      <c r="I27" s="126">
        <v>0</v>
      </c>
      <c r="J27" s="126">
        <v>331915</v>
      </c>
      <c r="K27" s="132">
        <v>0</v>
      </c>
      <c r="L27" s="132">
        <v>0</v>
      </c>
      <c r="M27" s="126">
        <v>0</v>
      </c>
    </row>
    <row r="28" spans="1:13" ht="52.5" customHeight="1">
      <c r="A28" s="244"/>
      <c r="B28" s="247"/>
      <c r="C28" s="267"/>
      <c r="D28" s="236"/>
      <c r="E28" s="112"/>
      <c r="F28" s="112"/>
      <c r="G28" s="113"/>
      <c r="H28" s="133"/>
      <c r="I28" s="133"/>
      <c r="J28" s="133"/>
      <c r="K28" s="134"/>
      <c r="L28" s="134"/>
      <c r="M28" s="133"/>
    </row>
    <row r="29" spans="1:13" ht="17.25" customHeight="1">
      <c r="A29" s="224" t="s">
        <v>167</v>
      </c>
      <c r="B29" s="245" t="s">
        <v>166</v>
      </c>
      <c r="C29" s="224" t="s">
        <v>155</v>
      </c>
      <c r="D29" s="237" t="s">
        <v>118</v>
      </c>
      <c r="E29" s="224">
        <v>801</v>
      </c>
      <c r="F29" s="224">
        <v>80195</v>
      </c>
      <c r="G29" s="107" t="s">
        <v>72</v>
      </c>
      <c r="H29" s="125">
        <v>4727419</v>
      </c>
      <c r="I29" s="125">
        <v>137860</v>
      </c>
      <c r="J29" s="125">
        <v>85515</v>
      </c>
      <c r="K29" s="130">
        <v>1589934</v>
      </c>
      <c r="L29" s="125">
        <v>2914110</v>
      </c>
      <c r="M29" s="131">
        <v>0</v>
      </c>
    </row>
    <row r="30" spans="1:13" ht="18" customHeight="1">
      <c r="A30" s="249"/>
      <c r="B30" s="246"/>
      <c r="C30" s="253"/>
      <c r="D30" s="263"/>
      <c r="E30" s="253"/>
      <c r="F30" s="253"/>
      <c r="G30" s="109" t="s">
        <v>60</v>
      </c>
      <c r="H30" s="126">
        <v>1919992</v>
      </c>
      <c r="I30" s="126">
        <v>55144</v>
      </c>
      <c r="J30" s="126">
        <v>63230</v>
      </c>
      <c r="K30" s="132">
        <v>635974</v>
      </c>
      <c r="L30" s="126">
        <v>1165644</v>
      </c>
      <c r="M30" s="131">
        <v>0</v>
      </c>
    </row>
    <row r="31" spans="1:13" ht="18.75" customHeight="1">
      <c r="A31" s="249"/>
      <c r="B31" s="246"/>
      <c r="C31" s="253"/>
      <c r="D31" s="263"/>
      <c r="E31" s="253"/>
      <c r="F31" s="253"/>
      <c r="G31" s="109" t="s">
        <v>61</v>
      </c>
      <c r="H31" s="126">
        <v>0</v>
      </c>
      <c r="I31" s="126">
        <v>0</v>
      </c>
      <c r="J31" s="126">
        <v>0</v>
      </c>
      <c r="K31" s="132">
        <v>0</v>
      </c>
      <c r="L31" s="126">
        <v>0</v>
      </c>
      <c r="M31" s="131">
        <v>0</v>
      </c>
    </row>
    <row r="32" spans="1:13" ht="131.25" customHeight="1">
      <c r="A32" s="250"/>
      <c r="B32" s="246"/>
      <c r="C32" s="253"/>
      <c r="D32" s="263"/>
      <c r="E32" s="253"/>
      <c r="F32" s="253"/>
      <c r="G32" s="123" t="s">
        <v>62</v>
      </c>
      <c r="H32" s="127">
        <v>2807427</v>
      </c>
      <c r="I32" s="127">
        <v>82716</v>
      </c>
      <c r="J32" s="127">
        <v>22285</v>
      </c>
      <c r="K32" s="127">
        <v>953960</v>
      </c>
      <c r="L32" s="127">
        <v>1748466</v>
      </c>
      <c r="M32" s="127">
        <v>0</v>
      </c>
    </row>
    <row r="33" spans="1:13" ht="18" customHeight="1">
      <c r="A33" s="258" t="s">
        <v>76</v>
      </c>
      <c r="B33" s="245" t="s">
        <v>185</v>
      </c>
      <c r="C33" s="231">
        <v>2010</v>
      </c>
      <c r="D33" s="234" t="s">
        <v>126</v>
      </c>
      <c r="E33" s="231">
        <v>852</v>
      </c>
      <c r="F33" s="231">
        <v>85295</v>
      </c>
      <c r="G33" s="114" t="s">
        <v>72</v>
      </c>
      <c r="H33" s="136">
        <v>55050</v>
      </c>
      <c r="I33" s="136">
        <v>0</v>
      </c>
      <c r="J33" s="136">
        <v>55050</v>
      </c>
      <c r="K33" s="137">
        <v>0</v>
      </c>
      <c r="L33" s="136">
        <v>0</v>
      </c>
      <c r="M33" s="140" t="s">
        <v>139</v>
      </c>
    </row>
    <row r="34" spans="1:13" ht="15.75" customHeight="1">
      <c r="A34" s="230"/>
      <c r="B34" s="246"/>
      <c r="C34" s="225"/>
      <c r="D34" s="235"/>
      <c r="E34" s="225"/>
      <c r="F34" s="225"/>
      <c r="G34" s="109" t="s">
        <v>60</v>
      </c>
      <c r="H34" s="138">
        <v>0</v>
      </c>
      <c r="I34" s="138">
        <v>0</v>
      </c>
      <c r="J34" s="138">
        <v>0</v>
      </c>
      <c r="K34" s="139">
        <v>0</v>
      </c>
      <c r="L34" s="138">
        <v>0</v>
      </c>
      <c r="M34" s="141" t="s">
        <v>139</v>
      </c>
    </row>
    <row r="35" spans="1:13" ht="17.25" customHeight="1">
      <c r="A35" s="230"/>
      <c r="B35" s="246"/>
      <c r="C35" s="225"/>
      <c r="D35" s="235"/>
      <c r="E35" s="225"/>
      <c r="F35" s="225"/>
      <c r="G35" s="109" t="s">
        <v>61</v>
      </c>
      <c r="H35" s="138">
        <v>2768</v>
      </c>
      <c r="I35" s="138">
        <v>0</v>
      </c>
      <c r="J35" s="138">
        <v>2768</v>
      </c>
      <c r="K35" s="139">
        <v>0</v>
      </c>
      <c r="L35" s="138">
        <v>0</v>
      </c>
      <c r="M35" s="141" t="s">
        <v>139</v>
      </c>
    </row>
    <row r="36" spans="1:13" ht="39.75" customHeight="1">
      <c r="A36" s="230"/>
      <c r="B36" s="246"/>
      <c r="C36" s="225"/>
      <c r="D36" s="235"/>
      <c r="E36" s="225"/>
      <c r="F36" s="225"/>
      <c r="G36" s="122" t="s">
        <v>62</v>
      </c>
      <c r="H36" s="165">
        <v>52282</v>
      </c>
      <c r="I36" s="165">
        <v>0</v>
      </c>
      <c r="J36" s="165">
        <v>52282</v>
      </c>
      <c r="K36" s="176">
        <v>0</v>
      </c>
      <c r="L36" s="165">
        <v>0</v>
      </c>
      <c r="M36" s="177" t="s">
        <v>139</v>
      </c>
    </row>
    <row r="37" spans="1:13" ht="11.25">
      <c r="A37" s="229"/>
      <c r="B37" s="186" t="s">
        <v>96</v>
      </c>
      <c r="C37" s="106"/>
      <c r="D37" s="166"/>
      <c r="E37" s="106"/>
      <c r="F37" s="106"/>
      <c r="G37" s="187"/>
      <c r="H37" s="125">
        <f>SUM(H38:H40)</f>
        <v>18435215</v>
      </c>
      <c r="I37" s="125">
        <f>SUM(I40+I38)</f>
        <v>7325139</v>
      </c>
      <c r="J37" s="125">
        <f>SUM(J38:J40)</f>
        <v>2945512</v>
      </c>
      <c r="K37" s="125">
        <f>SUM(K40+K38)</f>
        <v>5197070</v>
      </c>
      <c r="L37" s="125">
        <f>SUM(L40+L38)</f>
        <v>2967494</v>
      </c>
      <c r="M37" s="125">
        <v>0</v>
      </c>
    </row>
    <row r="38" spans="1:13" ht="11.25">
      <c r="A38" s="243"/>
      <c r="B38" s="156" t="s">
        <v>97</v>
      </c>
      <c r="C38" s="108"/>
      <c r="D38" s="115"/>
      <c r="E38" s="108"/>
      <c r="F38" s="108"/>
      <c r="G38" s="111"/>
      <c r="H38" s="132">
        <f>SUM(H8+H12+H16+H20+H24+H27+H30+H34)</f>
        <v>6495225</v>
      </c>
      <c r="I38" s="132">
        <f>SUM(I8+I12+I24+I30+I34)</f>
        <v>2196635</v>
      </c>
      <c r="J38" s="132">
        <f>SUM(J8+J12+J16+J20+J27+J30+J34)</f>
        <v>1247500</v>
      </c>
      <c r="K38" s="132">
        <f>SUM(K8+K16+K20+K30)</f>
        <v>1875819</v>
      </c>
      <c r="L38" s="126">
        <f>SUM(L16+L30)</f>
        <v>1175271</v>
      </c>
      <c r="M38" s="126">
        <v>0</v>
      </c>
    </row>
    <row r="39" spans="1:13" ht="11.25">
      <c r="A39" s="243"/>
      <c r="B39" s="156" t="s">
        <v>98</v>
      </c>
      <c r="C39" s="108"/>
      <c r="D39" s="115"/>
      <c r="E39" s="108"/>
      <c r="F39" s="108"/>
      <c r="G39" s="111"/>
      <c r="H39" s="132">
        <f>SUM(H35)</f>
        <v>2768</v>
      </c>
      <c r="I39" s="126">
        <v>0</v>
      </c>
      <c r="J39" s="145">
        <f>SUM(J35)</f>
        <v>2768</v>
      </c>
      <c r="K39" s="126">
        <v>0</v>
      </c>
      <c r="L39" s="126">
        <v>0</v>
      </c>
      <c r="M39" s="126">
        <v>0</v>
      </c>
    </row>
    <row r="40" spans="1:13" ht="22.5" customHeight="1">
      <c r="A40" s="244"/>
      <c r="B40" s="157" t="s">
        <v>128</v>
      </c>
      <c r="C40" s="112"/>
      <c r="D40" s="116"/>
      <c r="E40" s="112"/>
      <c r="F40" s="112"/>
      <c r="G40" s="110"/>
      <c r="H40" s="134">
        <f>SUM(H10+H18+H22+H26+H32+H36)</f>
        <v>11937222</v>
      </c>
      <c r="I40" s="134">
        <f>SUM(I10+I26+I32+I36)</f>
        <v>5128504</v>
      </c>
      <c r="J40" s="134">
        <f>SUM(J10+J18+J22+J26+J32+J36)</f>
        <v>1695244</v>
      </c>
      <c r="K40" s="134">
        <f>SUM(K10+K18+K22+K32)</f>
        <v>3321251</v>
      </c>
      <c r="L40" s="133">
        <f>SUM(L18+L32)</f>
        <v>1792223</v>
      </c>
      <c r="M40" s="133">
        <v>0</v>
      </c>
    </row>
    <row r="41" spans="2:13" ht="11.25">
      <c r="B41" s="158"/>
      <c r="H41" s="117"/>
      <c r="I41" s="117"/>
      <c r="J41" s="117"/>
      <c r="K41" s="117"/>
      <c r="L41" s="117"/>
      <c r="M41" s="117"/>
    </row>
    <row r="42" spans="1:10" ht="33.75" customHeight="1">
      <c r="A42" s="118"/>
      <c r="B42" s="119"/>
      <c r="J42" s="120"/>
    </row>
  </sheetData>
  <sheetProtection/>
  <mergeCells count="57">
    <mergeCell ref="A37:A40"/>
    <mergeCell ref="F5:F6"/>
    <mergeCell ref="G5:H5"/>
    <mergeCell ref="A11:A14"/>
    <mergeCell ref="B11:B14"/>
    <mergeCell ref="C11:C14"/>
    <mergeCell ref="D11:D14"/>
    <mergeCell ref="E11:E14"/>
    <mergeCell ref="F11:F14"/>
    <mergeCell ref="E25:E26"/>
    <mergeCell ref="E5:E6"/>
    <mergeCell ref="I5:I6"/>
    <mergeCell ref="J5:J6"/>
    <mergeCell ref="K5:M5"/>
    <mergeCell ref="A2:M2"/>
    <mergeCell ref="A5:A6"/>
    <mergeCell ref="B5:B6"/>
    <mergeCell ref="C5:C6"/>
    <mergeCell ref="D5:D6"/>
    <mergeCell ref="A7:A10"/>
    <mergeCell ref="A33:A36"/>
    <mergeCell ref="F7:F10"/>
    <mergeCell ref="E33:E36"/>
    <mergeCell ref="F33:F36"/>
    <mergeCell ref="B33:B36"/>
    <mergeCell ref="D23:D28"/>
    <mergeCell ref="C33:C36"/>
    <mergeCell ref="E29:E32"/>
    <mergeCell ref="F29:F32"/>
    <mergeCell ref="D33:D36"/>
    <mergeCell ref="F25:F26"/>
    <mergeCell ref="D29:D32"/>
    <mergeCell ref="B23:B28"/>
    <mergeCell ref="B7:B10"/>
    <mergeCell ref="C7:C10"/>
    <mergeCell ref="D7:D10"/>
    <mergeCell ref="E7:E10"/>
    <mergeCell ref="C23:C28"/>
    <mergeCell ref="D15:D18"/>
    <mergeCell ref="C15:C18"/>
    <mergeCell ref="F15:F18"/>
    <mergeCell ref="E15:E18"/>
    <mergeCell ref="A19:A22"/>
    <mergeCell ref="D19:D22"/>
    <mergeCell ref="E19:E22"/>
    <mergeCell ref="F19:F22"/>
    <mergeCell ref="C29:C32"/>
    <mergeCell ref="A23:A28"/>
    <mergeCell ref="A29:A32"/>
    <mergeCell ref="C19:C22"/>
    <mergeCell ref="B15:B18"/>
    <mergeCell ref="B19:B22"/>
    <mergeCell ref="B29:B32"/>
    <mergeCell ref="A15:A1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&amp;R&amp;"Times New Roman,Normalny"Załącznik nr 7     
do uchwały Nr                        Rady Powiatu  w Opatowie     
z dnia        września 2010 r .</oddHeader>
    <oddFooter>&amp;C61</oddFooter>
  </headerFooter>
  <rowBreaks count="2" manualBreakCount="2">
    <brk id="14" max="12" man="1"/>
    <brk id="2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M16" sqref="M1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0.375" style="0" customWidth="1"/>
    <col min="5" max="5" width="15.00390625" style="0" customWidth="1"/>
    <col min="6" max="6" width="11.75390625" style="0" customWidth="1"/>
    <col min="7" max="7" width="9.25390625" style="0" customWidth="1"/>
    <col min="8" max="8" width="10.625" style="0" customWidth="1"/>
    <col min="9" max="9" width="9.75390625" style="0" customWidth="1"/>
    <col min="10" max="10" width="13.375" style="0" customWidth="1"/>
  </cols>
  <sheetData>
    <row r="1" spans="1:10" ht="16.5">
      <c r="A1" s="275" t="s">
        <v>48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6.5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3.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2" t="s">
        <v>8</v>
      </c>
    </row>
    <row r="5" spans="1:10" ht="15" customHeight="1">
      <c r="A5" s="212" t="s">
        <v>11</v>
      </c>
      <c r="B5" s="212" t="s">
        <v>32</v>
      </c>
      <c r="C5" s="208" t="s">
        <v>1</v>
      </c>
      <c r="D5" s="272" t="s">
        <v>2</v>
      </c>
      <c r="E5" s="208" t="s">
        <v>33</v>
      </c>
      <c r="F5" s="208" t="s">
        <v>39</v>
      </c>
      <c r="G5" s="208"/>
      <c r="H5" s="208" t="s">
        <v>34</v>
      </c>
      <c r="I5" s="208"/>
      <c r="J5" s="208" t="s">
        <v>35</v>
      </c>
    </row>
    <row r="6" spans="1:10" ht="15" customHeight="1">
      <c r="A6" s="212"/>
      <c r="B6" s="212"/>
      <c r="C6" s="208"/>
      <c r="D6" s="273"/>
      <c r="E6" s="208"/>
      <c r="F6" s="208" t="s">
        <v>36</v>
      </c>
      <c r="G6" s="208" t="s">
        <v>37</v>
      </c>
      <c r="H6" s="208" t="s">
        <v>36</v>
      </c>
      <c r="I6" s="208" t="s">
        <v>38</v>
      </c>
      <c r="J6" s="208"/>
    </row>
    <row r="7" spans="1:10" ht="15" customHeight="1">
      <c r="A7" s="212"/>
      <c r="B7" s="212"/>
      <c r="C7" s="208"/>
      <c r="D7" s="273"/>
      <c r="E7" s="208"/>
      <c r="F7" s="208"/>
      <c r="G7" s="208"/>
      <c r="H7" s="208"/>
      <c r="I7" s="208"/>
      <c r="J7" s="208"/>
    </row>
    <row r="8" spans="1:10" ht="21" customHeight="1">
      <c r="A8" s="212"/>
      <c r="B8" s="212"/>
      <c r="C8" s="208"/>
      <c r="D8" s="274"/>
      <c r="E8" s="208"/>
      <c r="F8" s="208"/>
      <c r="G8" s="208"/>
      <c r="H8" s="208"/>
      <c r="I8" s="208"/>
      <c r="J8" s="208"/>
    </row>
    <row r="9" spans="1:10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27.75" customHeight="1">
      <c r="A10" s="10" t="s">
        <v>3</v>
      </c>
      <c r="B10" s="37" t="s">
        <v>99</v>
      </c>
      <c r="C10" s="10">
        <v>801</v>
      </c>
      <c r="D10" s="10">
        <v>80197</v>
      </c>
      <c r="E10" s="35">
        <v>3950</v>
      </c>
      <c r="F10" s="35">
        <v>170000</v>
      </c>
      <c r="G10" s="35">
        <v>0</v>
      </c>
      <c r="H10" s="35">
        <v>170000</v>
      </c>
      <c r="I10" s="35">
        <v>0</v>
      </c>
      <c r="J10" s="35">
        <v>3950</v>
      </c>
    </row>
    <row r="11" spans="1:10" ht="21.75" customHeight="1">
      <c r="A11" s="10" t="s">
        <v>4</v>
      </c>
      <c r="B11" s="37" t="s">
        <v>100</v>
      </c>
      <c r="C11" s="10">
        <v>801</v>
      </c>
      <c r="D11" s="10">
        <v>80197</v>
      </c>
      <c r="E11" s="35">
        <v>31494</v>
      </c>
      <c r="F11" s="35">
        <v>38000</v>
      </c>
      <c r="G11" s="35">
        <v>0</v>
      </c>
      <c r="H11" s="35">
        <v>38000</v>
      </c>
      <c r="I11" s="35">
        <v>0</v>
      </c>
      <c r="J11" s="35">
        <v>31494</v>
      </c>
    </row>
    <row r="12" spans="1:10" ht="21.75" customHeight="1">
      <c r="A12" s="269" t="s">
        <v>23</v>
      </c>
      <c r="B12" s="270"/>
      <c r="C12" s="270"/>
      <c r="D12" s="271"/>
      <c r="E12" s="34">
        <f aca="true" t="shared" si="0" ref="E12:J12">SUM(E10:E11)</f>
        <v>35444</v>
      </c>
      <c r="F12" s="34">
        <f t="shared" si="0"/>
        <v>208000</v>
      </c>
      <c r="G12" s="34">
        <f t="shared" si="0"/>
        <v>0</v>
      </c>
      <c r="H12" s="34">
        <f t="shared" si="0"/>
        <v>208000</v>
      </c>
      <c r="I12" s="34">
        <f t="shared" si="0"/>
        <v>0</v>
      </c>
      <c r="J12" s="34">
        <f t="shared" si="0"/>
        <v>35444</v>
      </c>
    </row>
    <row r="13" ht="4.5" customHeight="1"/>
  </sheetData>
  <sheetProtection/>
  <mergeCells count="15">
    <mergeCell ref="A12:D12"/>
    <mergeCell ref="D5:D8"/>
    <mergeCell ref="A1:J1"/>
    <mergeCell ref="A2:J2"/>
    <mergeCell ref="A5:A8"/>
    <mergeCell ref="B5:B8"/>
    <mergeCell ref="C5:C8"/>
    <mergeCell ref="E5:E8"/>
    <mergeCell ref="F5:G5"/>
    <mergeCell ref="H5:I5"/>
    <mergeCell ref="J5:J8"/>
    <mergeCell ref="F6:F8"/>
    <mergeCell ref="G6:G8"/>
    <mergeCell ref="H6:H8"/>
    <mergeCell ref="I6:I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>&amp;R&amp;9Załącznik nr 8     
do uchwały Nr     ......................                                    
 Rady w Opatowie Powiatu 
z dnia         września 2010r.</oddHeader>
    <oddFooter>&amp;C67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B12" sqref="B1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0.125" style="0" customWidth="1"/>
    <col min="5" max="5" width="12.00390625" style="0" customWidth="1"/>
    <col min="6" max="6" width="11.125" style="0" customWidth="1"/>
    <col min="7" max="7" width="11.375" style="0" customWidth="1"/>
    <col min="8" max="8" width="11.75390625" style="0" customWidth="1"/>
  </cols>
  <sheetData>
    <row r="1" spans="1:8" ht="16.5">
      <c r="A1" s="275" t="s">
        <v>49</v>
      </c>
      <c r="B1" s="275"/>
      <c r="C1" s="275"/>
      <c r="D1" s="275"/>
      <c r="E1" s="275"/>
      <c r="F1" s="275"/>
      <c r="G1" s="275"/>
      <c r="H1" s="275"/>
    </row>
    <row r="2" spans="1:8" ht="16.5">
      <c r="A2" s="275"/>
      <c r="B2" s="275"/>
      <c r="C2" s="275"/>
      <c r="D2" s="275"/>
      <c r="E2" s="275"/>
      <c r="F2" s="275"/>
      <c r="G2" s="275"/>
      <c r="H2" s="275"/>
    </row>
    <row r="3" spans="1:8" ht="13.5" customHeight="1">
      <c r="A3" s="8"/>
      <c r="B3" s="8"/>
      <c r="C3" s="8"/>
      <c r="D3" s="8"/>
      <c r="E3" s="8"/>
      <c r="F3" s="8"/>
      <c r="G3" s="8"/>
      <c r="H3" s="8"/>
    </row>
    <row r="4" spans="1:8" ht="12.75">
      <c r="A4" s="1"/>
      <c r="B4" s="1"/>
      <c r="C4" s="1"/>
      <c r="D4" s="1"/>
      <c r="E4" s="1"/>
      <c r="F4" s="1"/>
      <c r="G4" s="1"/>
      <c r="H4" s="2" t="s">
        <v>8</v>
      </c>
    </row>
    <row r="5" spans="1:8" s="11" customFormat="1" ht="55.5" customHeight="1">
      <c r="A5" s="24" t="s">
        <v>11</v>
      </c>
      <c r="B5" s="24" t="s">
        <v>32</v>
      </c>
      <c r="C5" s="14" t="s">
        <v>1</v>
      </c>
      <c r="D5" s="13" t="s">
        <v>2</v>
      </c>
      <c r="E5" s="14" t="s">
        <v>33</v>
      </c>
      <c r="F5" s="14" t="s">
        <v>40</v>
      </c>
      <c r="G5" s="14" t="s">
        <v>34</v>
      </c>
      <c r="H5" s="14" t="s">
        <v>35</v>
      </c>
    </row>
    <row r="6" spans="1:8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ht="26.25" customHeight="1">
      <c r="A7" s="10" t="s">
        <v>3</v>
      </c>
      <c r="B7" s="71" t="s">
        <v>99</v>
      </c>
      <c r="C7" s="10">
        <v>801</v>
      </c>
      <c r="D7" s="10">
        <v>80130</v>
      </c>
      <c r="E7" s="47">
        <v>0</v>
      </c>
      <c r="F7" s="47">
        <v>70000</v>
      </c>
      <c r="G7" s="47">
        <v>70000</v>
      </c>
      <c r="H7" s="47">
        <v>0</v>
      </c>
    </row>
    <row r="8" spans="1:8" ht="27" customHeight="1">
      <c r="A8" s="10" t="s">
        <v>4</v>
      </c>
      <c r="B8" s="71" t="s">
        <v>101</v>
      </c>
      <c r="C8" s="10">
        <v>801</v>
      </c>
      <c r="D8" s="10">
        <v>80120</v>
      </c>
      <c r="E8" s="47">
        <v>10547</v>
      </c>
      <c r="F8" s="47">
        <v>170567</v>
      </c>
      <c r="G8" s="47">
        <v>181114</v>
      </c>
      <c r="H8" s="47">
        <f>-H9</f>
        <v>0</v>
      </c>
    </row>
    <row r="9" spans="1:8" ht="27" customHeight="1">
      <c r="A9" s="10" t="s">
        <v>5</v>
      </c>
      <c r="B9" s="71" t="s">
        <v>100</v>
      </c>
      <c r="C9" s="10">
        <v>801</v>
      </c>
      <c r="D9" s="10">
        <v>80130</v>
      </c>
      <c r="E9" s="47">
        <v>331</v>
      </c>
      <c r="F9" s="47">
        <v>96500</v>
      </c>
      <c r="G9" s="47">
        <v>96831</v>
      </c>
      <c r="H9" s="47">
        <v>0</v>
      </c>
    </row>
    <row r="10" spans="1:8" ht="28.5" customHeight="1">
      <c r="A10" s="10" t="s">
        <v>0</v>
      </c>
      <c r="B10" s="71" t="s">
        <v>99</v>
      </c>
      <c r="C10" s="10">
        <v>854</v>
      </c>
      <c r="D10" s="10">
        <v>85410</v>
      </c>
      <c r="E10" s="47">
        <v>0</v>
      </c>
      <c r="F10" s="47">
        <v>230000</v>
      </c>
      <c r="G10" s="47">
        <v>230000</v>
      </c>
      <c r="H10" s="47">
        <v>0</v>
      </c>
    </row>
    <row r="11" spans="1:8" s="7" customFormat="1" ht="29.25" customHeight="1">
      <c r="A11" s="10" t="s">
        <v>74</v>
      </c>
      <c r="B11" s="71" t="s">
        <v>129</v>
      </c>
      <c r="C11" s="9">
        <v>854</v>
      </c>
      <c r="D11" s="10">
        <v>85406</v>
      </c>
      <c r="E11" s="47">
        <v>234</v>
      </c>
      <c r="F11" s="47">
        <v>3000</v>
      </c>
      <c r="G11" s="47">
        <v>3234</v>
      </c>
      <c r="H11" s="47">
        <v>0</v>
      </c>
    </row>
    <row r="12" spans="1:8" ht="28.5" customHeight="1">
      <c r="A12" s="10" t="s">
        <v>75</v>
      </c>
      <c r="B12" s="72" t="s">
        <v>102</v>
      </c>
      <c r="C12" s="9">
        <v>854</v>
      </c>
      <c r="D12" s="10">
        <v>85403</v>
      </c>
      <c r="E12" s="47">
        <v>2140</v>
      </c>
      <c r="F12" s="47">
        <v>25054</v>
      </c>
      <c r="G12" s="47">
        <v>27194</v>
      </c>
      <c r="H12" s="47">
        <v>0</v>
      </c>
    </row>
    <row r="13" spans="1:8" ht="27" customHeight="1">
      <c r="A13" s="10" t="s">
        <v>76</v>
      </c>
      <c r="B13" s="72" t="s">
        <v>103</v>
      </c>
      <c r="C13" s="9">
        <v>854</v>
      </c>
      <c r="D13" s="10">
        <v>85403</v>
      </c>
      <c r="E13" s="47">
        <v>4448</v>
      </c>
      <c r="F13" s="47">
        <v>11700</v>
      </c>
      <c r="G13" s="47">
        <v>16148</v>
      </c>
      <c r="H13" s="47">
        <v>0</v>
      </c>
    </row>
    <row r="14" spans="1:8" ht="25.5">
      <c r="A14" s="10" t="s">
        <v>77</v>
      </c>
      <c r="B14" s="72" t="s">
        <v>104</v>
      </c>
      <c r="C14" s="9">
        <v>854</v>
      </c>
      <c r="D14" s="10">
        <v>85403</v>
      </c>
      <c r="E14" s="47">
        <v>2550</v>
      </c>
      <c r="F14" s="47">
        <v>8000</v>
      </c>
      <c r="G14" s="47">
        <v>10550</v>
      </c>
      <c r="H14" s="47">
        <v>0</v>
      </c>
    </row>
    <row r="15" spans="1:8" ht="12.75">
      <c r="A15" s="269" t="s">
        <v>23</v>
      </c>
      <c r="B15" s="270"/>
      <c r="C15" s="276"/>
      <c r="D15" s="277"/>
      <c r="E15" s="50">
        <f>SUM(E7:E14)</f>
        <v>20250</v>
      </c>
      <c r="F15" s="50">
        <f>SUM(F7:F14)</f>
        <v>614821</v>
      </c>
      <c r="G15" s="50">
        <f>SUM(G7:G14)</f>
        <v>635071</v>
      </c>
      <c r="H15" s="50">
        <v>0</v>
      </c>
    </row>
  </sheetData>
  <sheetProtection/>
  <mergeCells count="3">
    <mergeCell ref="A1:H1"/>
    <mergeCell ref="A2:H2"/>
    <mergeCell ref="A15:D15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r:id="rId1"/>
  <headerFooter alignWithMargins="0">
    <oddHeader>&amp;R&amp;9Załącznik nr 9 
do uchwały Nr                   Rady Powiatu w Opatowie  
z dnia            września 2010 r.</oddHeader>
    <oddFooter>&amp;C68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Layout" workbookViewId="0" topLeftCell="A1">
      <selection activeCell="G3" sqref="G3"/>
    </sheetView>
  </sheetViews>
  <sheetFormatPr defaultColWidth="9.00390625" defaultRowHeight="12.75"/>
  <cols>
    <col min="1" max="1" width="3.875" style="11" bestFit="1" customWidth="1"/>
    <col min="2" max="2" width="5.125" style="11" bestFit="1" customWidth="1"/>
    <col min="3" max="3" width="7.75390625" style="11" bestFit="1" customWidth="1"/>
    <col min="4" max="4" width="34.875" style="11" customWidth="1"/>
    <col min="5" max="5" width="27.125" style="11" customWidth="1"/>
    <col min="6" max="6" width="13.625" style="11" bestFit="1" customWidth="1"/>
    <col min="7" max="16384" width="9.125" style="11" customWidth="1"/>
  </cols>
  <sheetData>
    <row r="1" spans="1:5" ht="25.5" customHeight="1">
      <c r="A1" s="278" t="s">
        <v>79</v>
      </c>
      <c r="B1" s="279"/>
      <c r="C1" s="279"/>
      <c r="D1" s="279"/>
      <c r="E1" s="279"/>
    </row>
    <row r="2" spans="4:6" ht="19.5" customHeight="1">
      <c r="D2" s="12"/>
      <c r="E2" s="26"/>
      <c r="F2" s="26" t="s">
        <v>8</v>
      </c>
    </row>
    <row r="3" spans="1:6" ht="30" customHeight="1">
      <c r="A3" s="24" t="s">
        <v>11</v>
      </c>
      <c r="B3" s="24" t="s">
        <v>1</v>
      </c>
      <c r="C3" s="24" t="s">
        <v>2</v>
      </c>
      <c r="D3" s="24" t="s">
        <v>9</v>
      </c>
      <c r="E3" s="14" t="s">
        <v>80</v>
      </c>
      <c r="F3" s="24" t="s">
        <v>78</v>
      </c>
    </row>
    <row r="4" spans="1:6" s="28" customFormat="1" ht="7.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</row>
    <row r="5" spans="1:6" ht="21" customHeight="1">
      <c r="A5" s="280" t="s">
        <v>81</v>
      </c>
      <c r="B5" s="281"/>
      <c r="C5" s="281"/>
      <c r="D5" s="281"/>
      <c r="E5" s="281"/>
      <c r="F5" s="282"/>
    </row>
    <row r="6" spans="1:6" ht="26.25" customHeight="1">
      <c r="A6" s="66">
        <v>1</v>
      </c>
      <c r="B6" s="66">
        <v>600</v>
      </c>
      <c r="C6" s="66">
        <v>60013</v>
      </c>
      <c r="D6" s="67" t="s">
        <v>105</v>
      </c>
      <c r="E6" s="68" t="s">
        <v>106</v>
      </c>
      <c r="F6" s="51">
        <v>49243</v>
      </c>
    </row>
    <row r="7" spans="1:6" ht="38.25" customHeight="1">
      <c r="A7" s="66">
        <v>2</v>
      </c>
      <c r="B7" s="66">
        <v>750</v>
      </c>
      <c r="C7" s="66">
        <v>75075</v>
      </c>
      <c r="D7" s="67" t="s">
        <v>107</v>
      </c>
      <c r="E7" s="37" t="s">
        <v>108</v>
      </c>
      <c r="F7" s="51">
        <v>81167</v>
      </c>
    </row>
    <row r="8" spans="1:6" ht="29.25" customHeight="1">
      <c r="A8" s="66">
        <v>3</v>
      </c>
      <c r="B8" s="66">
        <v>851</v>
      </c>
      <c r="C8" s="66">
        <v>85111</v>
      </c>
      <c r="D8" s="67" t="s">
        <v>109</v>
      </c>
      <c r="E8" s="68" t="s">
        <v>110</v>
      </c>
      <c r="F8" s="51">
        <v>701468</v>
      </c>
    </row>
    <row r="9" spans="1:6" ht="24" customHeight="1">
      <c r="A9" s="66">
        <v>4</v>
      </c>
      <c r="B9" s="66">
        <v>851</v>
      </c>
      <c r="C9" s="66">
        <v>85111</v>
      </c>
      <c r="D9" s="67" t="s">
        <v>121</v>
      </c>
      <c r="E9" s="68" t="s">
        <v>110</v>
      </c>
      <c r="F9" s="51">
        <v>480941</v>
      </c>
    </row>
    <row r="10" spans="1:6" ht="24.75" customHeight="1">
      <c r="A10" s="66">
        <v>5</v>
      </c>
      <c r="B10" s="66">
        <v>852</v>
      </c>
      <c r="C10" s="66">
        <v>85201</v>
      </c>
      <c r="D10" s="67" t="s">
        <v>111</v>
      </c>
      <c r="E10" s="67" t="s">
        <v>112</v>
      </c>
      <c r="F10" s="51">
        <v>268000</v>
      </c>
    </row>
    <row r="11" spans="1:6" s="29" customFormat="1" ht="33" customHeight="1">
      <c r="A11" s="66">
        <v>6</v>
      </c>
      <c r="B11" s="66">
        <v>852</v>
      </c>
      <c r="C11" s="66">
        <v>85204</v>
      </c>
      <c r="D11" s="67" t="s">
        <v>113</v>
      </c>
      <c r="E11" s="67" t="s">
        <v>114</v>
      </c>
      <c r="F11" s="51">
        <v>50000</v>
      </c>
    </row>
    <row r="12" spans="1:6" s="29" customFormat="1" ht="40.5" customHeight="1">
      <c r="A12" s="66">
        <v>7</v>
      </c>
      <c r="B12" s="66">
        <v>754</v>
      </c>
      <c r="C12" s="66">
        <v>75478</v>
      </c>
      <c r="D12" s="67" t="s">
        <v>130</v>
      </c>
      <c r="E12" s="67" t="s">
        <v>133</v>
      </c>
      <c r="F12" s="51">
        <v>10000</v>
      </c>
    </row>
    <row r="13" spans="1:6" s="29" customFormat="1" ht="39.75" customHeight="1">
      <c r="A13" s="66">
        <v>8</v>
      </c>
      <c r="B13" s="66">
        <v>754</v>
      </c>
      <c r="C13" s="66">
        <v>75404</v>
      </c>
      <c r="D13" s="67" t="s">
        <v>178</v>
      </c>
      <c r="E13" s="67" t="s">
        <v>174</v>
      </c>
      <c r="F13" s="51">
        <v>8000</v>
      </c>
    </row>
    <row r="14" spans="1:6" ht="32.25" customHeight="1">
      <c r="A14" s="66">
        <v>9</v>
      </c>
      <c r="B14" s="66">
        <v>921</v>
      </c>
      <c r="C14" s="66">
        <v>92120</v>
      </c>
      <c r="D14" s="67" t="s">
        <v>177</v>
      </c>
      <c r="E14" s="67" t="s">
        <v>176</v>
      </c>
      <c r="F14" s="51">
        <v>35000</v>
      </c>
    </row>
    <row r="15" spans="1:6" ht="27.75" customHeight="1">
      <c r="A15" s="66">
        <v>10</v>
      </c>
      <c r="B15" s="66">
        <v>921</v>
      </c>
      <c r="C15" s="66">
        <v>92116</v>
      </c>
      <c r="D15" s="67" t="s">
        <v>115</v>
      </c>
      <c r="E15" s="67" t="s">
        <v>116</v>
      </c>
      <c r="F15" s="51">
        <v>32000</v>
      </c>
    </row>
    <row r="16" spans="1:6" ht="12.75">
      <c r="A16" s="209" t="s">
        <v>23</v>
      </c>
      <c r="B16" s="210"/>
      <c r="C16" s="210"/>
      <c r="D16" s="211"/>
      <c r="E16" s="25"/>
      <c r="F16" s="50">
        <f>SUM(F6:F15)</f>
        <v>1715819</v>
      </c>
    </row>
  </sheetData>
  <sheetProtection/>
  <mergeCells count="3">
    <mergeCell ref="A1:E1"/>
    <mergeCell ref="A5:F5"/>
    <mergeCell ref="A16:D16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 xml:space="preserve">&amp;R&amp;9Załącznik nr 10
do uchwały Nr                     .              
         Rady Powiatu w Opatowie
z dnia           września  2010 r            </oddHeader>
    <oddFooter>&amp;C71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fihgra</cp:lastModifiedBy>
  <cp:lastPrinted>2010-09-20T12:00:03Z</cp:lastPrinted>
  <dcterms:created xsi:type="dcterms:W3CDTF">1998-12-09T13:02:10Z</dcterms:created>
  <dcterms:modified xsi:type="dcterms:W3CDTF">2010-09-20T12:01:38Z</dcterms:modified>
  <cp:category/>
  <cp:version/>
  <cp:contentType/>
  <cp:contentStatus/>
</cp:coreProperties>
</file>