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<sst xmlns="http://schemas.openxmlformats.org/spreadsheetml/2006/main" count="409" uniqueCount="242">
  <si>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</si>
  <si>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</si>
  <si>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</si>
  <si>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</si>
  <si>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</si>
  <si>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</si>
  <si>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</si>
  <si>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</si>
  <si>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</si>
  <si>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</si>
  <si>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</si>
  <si>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</si>
  <si>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</si>
  <si>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</si>
  <si>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</si>
  <si>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</si>
  <si>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</si>
  <si>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</si>
  <si>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</si>
  <si>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</si>
  <si>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</si>
  <si>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</si>
  <si>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</si>
  <si>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</si>
  <si>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</si>
  <si>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</si>
  <si>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</si>
  <si>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</si>
  <si>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</si>
  <si>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</si>
  <si>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</si>
  <si>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</si>
  <si>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</si>
  <si>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</si>
  <si>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</si>
  <si>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</si>
  <si>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</si>
  <si>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</si>
  <si>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</si>
  <si>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</si>
  <si>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</si>
  <si>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</si>
  <si>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</si>
  <si>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</si>
  <si>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</si>
  <si>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</si>
  <si>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</si>
  <si>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w złotych</t>
  </si>
  <si>
    <t>Zmiany w planie wydatków budżetowych w 2020 roku</t>
  </si>
  <si>
    <t>Ogółem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</si>
  <si>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</si>
  <si>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</si>
  <si>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</si>
  <si>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</si>
  <si>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</si>
  <si>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</si>
  <si>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Starostwo Powiatowe w Opatowie</t>
  </si>
  <si>
    <t xml:space="preserve">A.      
B.
C.
D. </t>
  </si>
  <si>
    <t>Opracowanie dokumentacji, zakup i instalacja pawilonu gastronomicznego na potrzeby działalności PCKTiR w Opatowie</t>
  </si>
  <si>
    <t>50.</t>
  </si>
  <si>
    <t xml:space="preserve">A.  250 000,00    
B.
C.
D. </t>
  </si>
  <si>
    <t>Nowe oblicze oferty edukacyjno - kulturalnej Powiatowego Centrum Kultury, Turystyki i Rekreacji w Opatowie</t>
  </si>
  <si>
    <t>49.</t>
  </si>
  <si>
    <t>Opracowanie dokumentacji projektowej dla zadania ,,Podniesienie świadomości społecznej uczniów i społeczności lokalnej powiatu opatowskiego poprzez działania minimalizujące skutki zmian klimatu oraz wzmocnienie bioróżnorodności</t>
  </si>
  <si>
    <t>48.</t>
  </si>
  <si>
    <t>Termomodernizacja budynku Szpitala Św. Leona przy ul. Szpitalnej 4 w Opatowie (była pralnia, laboratorium i kotłownia)</t>
  </si>
  <si>
    <t>47.</t>
  </si>
  <si>
    <t>Rozbudowa oraz przebudowa istniejącego budynku mieszkalnego jednorodzinnego wraz ze zmianą sposobu użytkowania na budynek placówki opiekuńczo - wychowawczej</t>
  </si>
  <si>
    <t>46.</t>
  </si>
  <si>
    <t xml:space="preserve">A. 
B. 61 324,00
C. 
D. </t>
  </si>
  <si>
    <t>Dostosowanie budynku dla osób niepełnosprawnych w Specjalnym Ośrodku Szkolno - Wychowawczym w Dębnie</t>
  </si>
  <si>
    <t>45.</t>
  </si>
  <si>
    <t xml:space="preserve">A.      
B. 107 996,00
C.
D. </t>
  </si>
  <si>
    <t>Dostosowanie pomieszczeń higieniczno - sanitarnych dla potrzeb niepełnosprawnych wychowanków SOSW w Niemienicach</t>
  </si>
  <si>
    <t>44.</t>
  </si>
  <si>
    <t xml:space="preserve">A. 6 776,68     
B. 
C.
D. </t>
  </si>
  <si>
    <t>Budowa infrastruktury terenowej służącej edukacji ekologicznej przy Specjalnym Ośrodku Szkolno - Wychowawczym - Centrum Autyzmu i Całościowych Zaburzeń Rozwojowych w Niemienicach</t>
  </si>
  <si>
    <t>43.</t>
  </si>
  <si>
    <t>Powiatowy Urząd Pracy w Opatowie</t>
  </si>
  <si>
    <t xml:space="preserve">A. 
B.
C. 
D. </t>
  </si>
  <si>
    <t>Zakup i montaż klimatyzatorów w pomieszczeniach PUP w Opatowie</t>
  </si>
  <si>
    <t>42.</t>
  </si>
  <si>
    <t>Dom Pomocy Społecznej w Sobowie</t>
  </si>
  <si>
    <t>Zakup samochodu służbowego na potrzeby WTZ przy DPS w Sobowie</t>
  </si>
  <si>
    <t>41.</t>
  </si>
  <si>
    <t>Dom Pomocy Społecznej w Zochcinku</t>
  </si>
  <si>
    <t>Opracowanie dokumentacji projektowo - kosztorysowej w zakresie modernizacji kotłowni Warsztatu Terapii Zajęciowej Nr 1 w Opatowie</t>
  </si>
  <si>
    <t>40.</t>
  </si>
  <si>
    <t xml:space="preserve">A. 1 700 000,00
B.
C. 
D. </t>
  </si>
  <si>
    <t>Rozbudowa, nadbudowa oraz przebudowa istniejącego budynku pralni wraz ze zmianą sposobu użytkowania na budynek Środowiskowego Domu Samopomocy w Opatowie – ETAP I</t>
  </si>
  <si>
    <t>39.</t>
  </si>
  <si>
    <t xml:space="preserve">A.      
B. 200 000 
C.
D. </t>
  </si>
  <si>
    <t xml:space="preserve">Projekt pn. ,,Pszczeli świat - baza edukacji ekologicznej'' </t>
  </si>
  <si>
    <t>38.</t>
  </si>
  <si>
    <t xml:space="preserve">A.      
B. 
C.
D. </t>
  </si>
  <si>
    <t>Zakup prasy do odpadów komunalnych</t>
  </si>
  <si>
    <t>37.</t>
  </si>
  <si>
    <t>Wymiana pokrycia dachowego na budynku gospodarczym w DPS Zochcinek</t>
  </si>
  <si>
    <t>36.</t>
  </si>
  <si>
    <t>Rozbudowa paneli fotowoltaicznych do 50 kW</t>
  </si>
  <si>
    <t>35.</t>
  </si>
  <si>
    <t>Utwardzenie terenu pod parkingi dla samochodów osobowych</t>
  </si>
  <si>
    <t>34.</t>
  </si>
  <si>
    <t>Zakup patelni gazowej</t>
  </si>
  <si>
    <t>33.</t>
  </si>
  <si>
    <t>Zakup kotła warzelnego gazowego</t>
  </si>
  <si>
    <t>32.</t>
  </si>
  <si>
    <t>Wykonanie klimatyzacji w pomieszczeniach biurowych DPS w Sobowie oraz pomieszczeniach WTZ - budynek nr 5 DPS w Sobowie</t>
  </si>
  <si>
    <t>31.</t>
  </si>
  <si>
    <t>Zakup aparatu typu Combo wieloterapiowego</t>
  </si>
  <si>
    <t>30.</t>
  </si>
  <si>
    <t xml:space="preserve">A.      
B. 90 000,00
C.
D. </t>
  </si>
  <si>
    <t>Zakup samochodu do przewozu osób niepełnosprawnych</t>
  </si>
  <si>
    <t>29.</t>
  </si>
  <si>
    <t>Objęcie udziałów Szpital św. Leona Sp. z o.o. w Opatowie</t>
  </si>
  <si>
    <t>28.</t>
  </si>
  <si>
    <t>Przebudowa dróg wewnętrznych na terenie Zespołu Szkół Nr 1 w Opatowie</t>
  </si>
  <si>
    <t>27.</t>
  </si>
  <si>
    <t>Zespół Szkół Nr 2 w Opatowie</t>
  </si>
  <si>
    <t>Utwardzenie terenu przy budynku użytkowym przy ul. Sempołowskiej 3</t>
  </si>
  <si>
    <t>26.</t>
  </si>
  <si>
    <t>Opracowanie dokumentacji projektowej w celu realizacji zadania ,,Przebudowa oraz rozbudowa istniejącego budynku użytkowego przy ul. Sempołowskiej 3 o platformę dla osób niepełnosprawnych''</t>
  </si>
  <si>
    <t>25.</t>
  </si>
  <si>
    <t>Wymiana dachu na budynku użytkowym przy ZS Nr 2 w Opatowie</t>
  </si>
  <si>
    <t>24.</t>
  </si>
  <si>
    <t>Zespół Szkół w Ożarowie</t>
  </si>
  <si>
    <t xml:space="preserve">A.      
B. 75 271,00
C.
D. </t>
  </si>
  <si>
    <t>Montaż windy dla osób niepełnosprawnych w budynku ZS w Ożarowie</t>
  </si>
  <si>
    <t>23.</t>
  </si>
  <si>
    <t>Przebudowa pomieszczeń warsztatów szkolnych z przeznaczeniem na poradnię psychologiczno - pedagogiczną</t>
  </si>
  <si>
    <t>22.</t>
  </si>
  <si>
    <t>Zespół Szkół Nr 1 w Opatowie</t>
  </si>
  <si>
    <t>Opracowanie projektu i kosztorysu remontu łazienek w budynku dydaktycznym ZS Nr 1 w Opatowie</t>
  </si>
  <si>
    <t>21.</t>
  </si>
  <si>
    <t xml:space="preserve">Projekt ,,Zabezpieczenie mieszkańców Powiatu Opatowskiego w walce z COVID-19 oraz podmiotów zaangażowanych w walkę z epidemią’' </t>
  </si>
  <si>
    <t>20.</t>
  </si>
  <si>
    <t>Komenda Powiatowa Państwowej Straży Pożarnej w Opatowie</t>
  </si>
  <si>
    <t xml:space="preserve">Zakup pieców centralnego ogrzewania’’ </t>
  </si>
  <si>
    <t>19.</t>
  </si>
  <si>
    <t>Przedsięwzięcie ,,Sprzęt informatyki i łączności'' w ramach ,,Programu modernizacji Policji, Straży Granicznej, Państwowej Straży Pożarnej i Służby Ochrony Państwa w latach 2017 - 2020''</t>
  </si>
  <si>
    <t>18.</t>
  </si>
  <si>
    <t>Zakup samochodu służbowego</t>
  </si>
  <si>
    <t>17.</t>
  </si>
  <si>
    <t>Wykonanie klimatyzacji w sali konferencyjnej SP w Opatowie</t>
  </si>
  <si>
    <t>16.</t>
  </si>
  <si>
    <t>Zakup urządzeń wielofunkcyjnych, komputerów oraz wymiana serwera głównego i urządzeń podtrzymania zasilania</t>
  </si>
  <si>
    <t>15.</t>
  </si>
  <si>
    <t>Zakup nieruchomości położonych w obrębie Włostów, Gm. Lipnik - działki o nr ewid. 40/56 i 40/119 oraz nabycie prawa własności lokali w działce nr 40/120 wraz z udziałem w powierzchni</t>
  </si>
  <si>
    <t>14.</t>
  </si>
  <si>
    <t>Wykonanie dokumentacji projektowej na zadanie ,,Przebudowa wraz ze zmianą sposobu użytkowania części pomieszczeń zlokalizowanych na I piętrze budynku Szpitala Segmentu C położonego przy ul. Szpitalnej 4 w Opatowie na potrzeby Hospicjum''</t>
  </si>
  <si>
    <t>13.</t>
  </si>
  <si>
    <t>Wykonanie dokumentacji projektowej termomodernizacji budynków DPS w Czachowie</t>
  </si>
  <si>
    <t>12.</t>
  </si>
  <si>
    <t>Wykonanie studium wykonalności oraz wniosku aplikacyjnego dla zadania pn. ,,Termomodernizacja budynków użyteczności publicznej na terenie Powiatu Opatowskiego''</t>
  </si>
  <si>
    <t>11.</t>
  </si>
  <si>
    <t>Zarząd Dróg Powiatowych  w Opatowie</t>
  </si>
  <si>
    <t xml:space="preserve">A. 72 300,00
B. 10 000,00
C. 
D. </t>
  </si>
  <si>
    <t>Modernizacja przejść dla pieszych w obrębie szkół podstawowych na terenie miasta Opatów</t>
  </si>
  <si>
    <t>10.</t>
  </si>
  <si>
    <t>Opracowanie dokumentacji projektowej na zadanie ,,Przebudowa DP nr 0698T Rżuchów - Drzenkowice - Brzóstowa - dr. woj. nr 755, polegająca na budowie chodnika w m. Wszechświęte o dł. ok. 0,635 km''</t>
  </si>
  <si>
    <t>9.</t>
  </si>
  <si>
    <t>Opracowanie dokumentacji projektowej na zadanie ,,Przebudowa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 oraz przebudowa obiektu mostowego w ciągu DP nr 0730T w m. Malice Kościelne o nr ewid. (JNI): 30000625 w km 0+709''</t>
  </si>
  <si>
    <t>8.</t>
  </si>
  <si>
    <t xml:space="preserve">A. 
B. 30 000,00
C. 
D. </t>
  </si>
  <si>
    <t>Budowa zatoki autobusowej na ul. M. Kopernika w Opatowie</t>
  </si>
  <si>
    <t>7.</t>
  </si>
  <si>
    <t xml:space="preserve">A. 507 133,00
B.
C. 
D. </t>
  </si>
  <si>
    <t>Przebudowa drogi powiatowej nr 0711T Dziewiątle – Ujazdek – Łagówka – Łagowica – Pipała – Jastrzębska Wola - Skolankowska Wola - Zielonka - Iwaniska w m. Iwaniska, polegająca na budowie chodnika w km 11+048 - 11+669 oraz w km 11+755 - 11+969 o łącznej dł. 0, 835 km</t>
  </si>
  <si>
    <t>6.</t>
  </si>
  <si>
    <t xml:space="preserve">A. 252 742,00
B. 65 815,00
C. 
D. </t>
  </si>
  <si>
    <t>Przebudowa drogi powiatowej nr 0737T Gołębiów – Usarzów – Zdanów – Jugoszów – Krobielice – Nasławice w m. Gołębiów w km 0+000 – 0+853 odc. dł. 0, 853 km</t>
  </si>
  <si>
    <t>5.</t>
  </si>
  <si>
    <t xml:space="preserve">A. 509 301,00
B. 101 861,00
C. 
D. </t>
  </si>
  <si>
    <t>Przebudowa obiektu mostowego o nr ewid. (JNI): 30000631 zlokalizowanego w m. Baćkowice w km 0+709 w ciągu drogi powiatowej nr 0716T Baćkowice - Baranówek - Zaldów - Iwaniska</t>
  </si>
  <si>
    <t>4.</t>
  </si>
  <si>
    <t>Zakup posypywarki (piaskarki) do ciągnika</t>
  </si>
  <si>
    <t>3.</t>
  </si>
  <si>
    <t>Zakup zamiatarki</t>
  </si>
  <si>
    <t>2.</t>
  </si>
  <si>
    <t>Zakup samochodu ciężarowego 2 lub 3 osiowego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</si>
  <si>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</si>
  <si>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</si>
  <si>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</si>
  <si>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</si>
  <si>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</si>
  <si>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</si>
  <si>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</si>
  <si>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rok budżetowy 2020 (7+8+9+10)</t>
  </si>
  <si>
    <t>Jednostka org. realizująca zadanie lub koordynująca program</t>
  </si>
  <si>
    <t>Planowane wydatki</t>
  </si>
  <si>
    <t>Nazwa zadania inwestycyjnego</t>
  </si>
  <si>
    <t>Rozdz.</t>
  </si>
  <si>
    <t>Lp.</t>
  </si>
  <si>
    <t>Zadania inwestycyjne roczne w 2020 r.</t>
  </si>
  <si>
    <t xml:space="preserve">A. 617 061,85      
B.
C.
D. </t>
  </si>
  <si>
    <t>801</t>
  </si>
  <si>
    <t>Oświata i wychowanie</t>
  </si>
  <si>
    <t>600</t>
  </si>
  <si>
    <t>Transport i łączność</t>
  </si>
  <si>
    <t>60014</t>
  </si>
  <si>
    <t>Drogi publiczne powiatowe</t>
  </si>
  <si>
    <t>80134</t>
  </si>
  <si>
    <t>Szkoły zawodowe specjalne</t>
  </si>
  <si>
    <t>80148</t>
  </si>
  <si>
    <t>Stołówki szkolne i przedszkolne</t>
  </si>
  <si>
    <t>854</t>
  </si>
  <si>
    <t>Edukacyjna opieka wychowawcza</t>
  </si>
  <si>
    <t>85403</t>
  </si>
  <si>
    <t>Specjalne ośrodki szkolno-wychowawcze</t>
  </si>
  <si>
    <t>53.</t>
  </si>
  <si>
    <t>52.</t>
  </si>
  <si>
    <t>51.</t>
  </si>
  <si>
    <t xml:space="preserve">A. 956 627      
B.
C.
D. </t>
  </si>
  <si>
    <t>Wymiana pokrycia dachowego oraz modernizacja budynku gospodarczego DPS w Zochcinku</t>
  </si>
  <si>
    <t>Zakup kontenera socjalnego</t>
  </si>
  <si>
    <t>Zakup urządzeń wielofunkcyjnych dla Wydziału Geodezji, Kartografii, Katastru i Gospodarki Mieniem</t>
  </si>
  <si>
    <t>710</t>
  </si>
  <si>
    <t>Działalność usługowa</t>
  </si>
  <si>
    <t>71015</t>
  </si>
  <si>
    <t>Nadzór budowlany</t>
  </si>
  <si>
    <t>80195</t>
  </si>
  <si>
    <t>Pozostała działalność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</si>
  <si>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</si>
  <si>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</si>
  <si>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</si>
  <si>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</si>
  <si>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</si>
  <si>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</si>
  <si>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</si>
  <si>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</si>
  <si>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</si>
  <si>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</si>
  <si>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2020 r.</t>
  </si>
  <si>
    <t>Dotacje ogółem</t>
  </si>
  <si>
    <t>§</t>
  </si>
  <si>
    <t>w  złotych</t>
  </si>
  <si>
    <t>Dochody i wydatki związane z realizacją zadań z zakresu administracji rządowej i innych zadań zleconych odrębnymi ustawami w  2020 r.</t>
  </si>
  <si>
    <t>Załącznik Nr 1                                                                                                                                        do uchwały Zarządu Powiatu w Opatowie Nr 106.140.2020                                                                              z dnia 30 listopada 2020 r.</t>
  </si>
  <si>
    <t>853</t>
  </si>
  <si>
    <t>Pozostałe zadania w zakresie polityki społecznej</t>
  </si>
  <si>
    <t>85311</t>
  </si>
  <si>
    <t>Rehabilitacja zawodowa i społeczna osób niepełnosprawnych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</si>
</sst>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  <numFmt numFmtId="170" formatCode="#,##0.00;\-#,##0.00"/>
  </numFmts>
  <fonts count="7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name val="Arial CE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0"/>
      <name val="Arial"/>
      <family val="2"/>
    </font>
    <font>
      <sz val="5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6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5"/>
      <color indexed="8"/>
      <name val="Arial"/>
      <family val="0"/>
    </font>
    <font>
      <b/>
      <sz val="6"/>
      <color indexed="8"/>
      <name val="Arial"/>
      <family val="2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6"/>
      <color rgb="FF000000"/>
      <name val="Arial"/>
      <family val="2"/>
    </font>
    <font>
      <b/>
      <sz val="5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0" fillId="27" borderId="1" applyNumberFormat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5" fillId="32" borderId="0" applyNumberFormat="0" applyBorder="0" applyAlignment="0" applyProtection="0"/>
  </cellStyleXfs>
  <cellXfs count="10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50" applyAlignment="1">
      <alignment vertical="center"/>
      <protection/>
    </xf>
    <xf numFmtId="0" fontId="4" fillId="0" borderId="0" xfId="50" applyFont="1" applyAlignment="1">
      <alignment vertical="center"/>
      <protection/>
    </xf>
    <xf numFmtId="41" fontId="4" fillId="0" borderId="0" xfId="50" applyNumberFormat="1" applyFont="1" applyAlignment="1">
      <alignment vertical="center"/>
      <protection/>
    </xf>
    <xf numFmtId="0" fontId="4" fillId="33" borderId="0" xfId="50" applyFont="1" applyFill="1" applyAlignment="1">
      <alignment vertical="center"/>
      <protection/>
    </xf>
    <xf numFmtId="0" fontId="9" fillId="33" borderId="10" xfId="50" applyFont="1" applyFill="1" applyBorder="1" applyAlignment="1">
      <alignment horizontal="center" vertical="center"/>
      <protection/>
    </xf>
    <xf numFmtId="43" fontId="10" fillId="33" borderId="10" xfId="50" applyNumberFormat="1" applyFont="1" applyFill="1" applyBorder="1" applyAlignment="1">
      <alignment vertical="center"/>
      <protection/>
    </xf>
    <xf numFmtId="43" fontId="9" fillId="33" borderId="10" xfId="50" applyNumberFormat="1" applyFont="1" applyFill="1" applyBorder="1" applyAlignment="1">
      <alignment vertical="center" wrapText="1"/>
      <protection/>
    </xf>
    <xf numFmtId="168" fontId="9" fillId="33" borderId="10" xfId="50" applyNumberFormat="1" applyFont="1" applyFill="1" applyBorder="1" applyAlignment="1">
      <alignment vertical="center"/>
      <protection/>
    </xf>
    <xf numFmtId="41" fontId="12" fillId="33" borderId="10" xfId="50" applyNumberFormat="1" applyFont="1" applyFill="1" applyBorder="1" applyAlignment="1">
      <alignment horizontal="left" vertical="center" wrapText="1"/>
      <protection/>
    </xf>
    <xf numFmtId="43" fontId="12" fillId="33" borderId="10" xfId="50" applyNumberFormat="1" applyFont="1" applyFill="1" applyBorder="1" applyAlignment="1">
      <alignment vertical="center" wrapText="1"/>
      <protection/>
    </xf>
    <xf numFmtId="0" fontId="12" fillId="33" borderId="10" xfId="50" applyFont="1" applyFill="1" applyBorder="1" applyAlignment="1">
      <alignment vertical="center" wrapText="1"/>
      <protection/>
    </xf>
    <xf numFmtId="168" fontId="12" fillId="33" borderId="10" xfId="50" applyNumberFormat="1" applyFont="1" applyFill="1" applyBorder="1" applyAlignment="1">
      <alignment vertical="center"/>
      <protection/>
    </xf>
    <xf numFmtId="0" fontId="13" fillId="33" borderId="10" xfId="50" applyFont="1" applyFill="1" applyBorder="1" applyAlignment="1">
      <alignment horizontal="center" vertical="center"/>
      <protection/>
    </xf>
    <xf numFmtId="0" fontId="13" fillId="33" borderId="10" xfId="50" applyFont="1" applyFill="1" applyBorder="1" applyAlignment="1">
      <alignment vertical="center" wrapText="1"/>
      <protection/>
    </xf>
    <xf numFmtId="0" fontId="4" fillId="33" borderId="0" xfId="50" applyFill="1" applyAlignment="1">
      <alignment vertical="center"/>
      <protection/>
    </xf>
    <xf numFmtId="43" fontId="14" fillId="33" borderId="10" xfId="50" applyNumberFormat="1" applyFont="1" applyFill="1" applyBorder="1" applyAlignment="1">
      <alignment vertical="center" wrapText="1"/>
      <protection/>
    </xf>
    <xf numFmtId="0" fontId="14" fillId="33" borderId="10" xfId="50" applyFont="1" applyFill="1" applyBorder="1" applyAlignment="1">
      <alignment vertical="center" wrapText="1"/>
      <protection/>
    </xf>
    <xf numFmtId="0" fontId="14" fillId="33" borderId="10" xfId="50" applyFont="1" applyFill="1" applyBorder="1" applyAlignment="1">
      <alignment horizontal="center" vertical="center"/>
      <protection/>
    </xf>
    <xf numFmtId="0" fontId="11" fillId="33" borderId="11" xfId="50" applyFont="1" applyFill="1" applyBorder="1" applyAlignment="1">
      <alignment horizontal="center" vertical="center" wrapText="1"/>
      <protection/>
    </xf>
    <xf numFmtId="0" fontId="13" fillId="33" borderId="0" xfId="50" applyFont="1" applyFill="1" applyAlignment="1">
      <alignment horizontal="right" vertical="center"/>
      <protection/>
    </xf>
    <xf numFmtId="0" fontId="8" fillId="33" borderId="0" xfId="50" applyFont="1" applyFill="1" applyAlignment="1">
      <alignment horizontal="center" vertical="center" wrapText="1"/>
      <protection/>
    </xf>
    <xf numFmtId="0" fontId="4" fillId="0" borderId="0" xfId="50">
      <alignment/>
      <protection/>
    </xf>
    <xf numFmtId="41" fontId="4" fillId="0" borderId="0" xfId="50" applyNumberFormat="1" applyAlignment="1">
      <alignment vertical="center"/>
      <protection/>
    </xf>
    <xf numFmtId="0" fontId="66" fillId="0" borderId="0" xfId="50" applyFont="1">
      <alignment/>
      <protection/>
    </xf>
    <xf numFmtId="0" fontId="66" fillId="0" borderId="0" xfId="50" applyFont="1" applyAlignment="1">
      <alignment vertical="center"/>
      <protection/>
    </xf>
    <xf numFmtId="0" fontId="4" fillId="0" borderId="0" xfId="50" applyFont="1">
      <alignment/>
      <protection/>
    </xf>
    <xf numFmtId="0" fontId="4" fillId="0" borderId="0" xfId="50" applyFont="1" applyAlignment="1">
      <alignment vertical="center"/>
      <protection/>
    </xf>
    <xf numFmtId="41" fontId="4" fillId="0" borderId="0" xfId="50" applyNumberFormat="1" applyFont="1" applyAlignment="1">
      <alignment vertical="center"/>
      <protection/>
    </xf>
    <xf numFmtId="0" fontId="4" fillId="33" borderId="0" xfId="50" applyFont="1" applyFill="1">
      <alignment/>
      <protection/>
    </xf>
    <xf numFmtId="0" fontId="4" fillId="33" borderId="0" xfId="50" applyFont="1" applyFill="1" applyAlignment="1">
      <alignment vertical="center"/>
      <protection/>
    </xf>
    <xf numFmtId="0" fontId="4" fillId="33" borderId="0" xfId="50" applyFont="1" applyFill="1" applyAlignment="1">
      <alignment horizontal="center" vertical="center"/>
      <protection/>
    </xf>
    <xf numFmtId="168" fontId="15" fillId="33" borderId="10" xfId="50" applyNumberFormat="1" applyFont="1" applyFill="1" applyBorder="1" applyAlignment="1">
      <alignment vertical="center"/>
      <protection/>
    </xf>
    <xf numFmtId="168" fontId="17" fillId="33" borderId="10" xfId="50" applyNumberFormat="1" applyFont="1" applyFill="1" applyBorder="1" applyAlignment="1">
      <alignment vertical="center"/>
      <protection/>
    </xf>
    <xf numFmtId="0" fontId="17" fillId="33" borderId="10" xfId="50" applyFont="1" applyFill="1" applyBorder="1" applyAlignment="1">
      <alignment horizontal="center" vertical="center"/>
      <protection/>
    </xf>
    <xf numFmtId="0" fontId="17" fillId="33" borderId="10" xfId="50" applyFont="1" applyFill="1" applyBorder="1" applyAlignment="1">
      <alignment horizontal="center" vertical="center" wrapText="1"/>
      <protection/>
    </xf>
    <xf numFmtId="0" fontId="18" fillId="33" borderId="10" xfId="50" applyFont="1" applyFill="1" applyBorder="1" applyAlignment="1">
      <alignment horizontal="center" vertical="center" wrapText="1"/>
      <protection/>
    </xf>
    <xf numFmtId="0" fontId="15" fillId="33" borderId="10" xfId="50" applyFont="1" applyFill="1" applyBorder="1" applyAlignment="1">
      <alignment horizontal="center" vertical="center"/>
      <protection/>
    </xf>
    <xf numFmtId="0" fontId="15" fillId="33" borderId="10" xfId="50" applyFont="1" applyFill="1" applyBorder="1" applyAlignment="1">
      <alignment horizontal="center" vertical="center" wrapText="1"/>
      <protection/>
    </xf>
    <xf numFmtId="0" fontId="19" fillId="33" borderId="10" xfId="50" applyFont="1" applyFill="1" applyBorder="1" applyAlignment="1">
      <alignment horizontal="center" vertical="center" wrapText="1"/>
      <protection/>
    </xf>
    <xf numFmtId="41" fontId="13" fillId="0" borderId="0" xfId="50" applyNumberFormat="1" applyFont="1" applyBorder="1">
      <alignment/>
      <protection/>
    </xf>
    <xf numFmtId="0" fontId="20" fillId="33" borderId="10" xfId="50" applyFont="1" applyFill="1" applyBorder="1" applyAlignment="1">
      <alignment horizontal="center" vertical="center" wrapText="1"/>
      <protection/>
    </xf>
    <xf numFmtId="0" fontId="21" fillId="0" borderId="0" xfId="50" applyFont="1" applyAlignment="1">
      <alignment horizontal="center" vertical="center"/>
      <protection/>
    </xf>
    <xf numFmtId="0" fontId="21" fillId="0" borderId="0" xfId="50" applyFont="1">
      <alignment/>
      <protection/>
    </xf>
    <xf numFmtId="0" fontId="21" fillId="0" borderId="0" xfId="50" applyFont="1" applyBorder="1">
      <alignment/>
      <protection/>
    </xf>
    <xf numFmtId="49" fontId="15" fillId="33" borderId="10" xfId="50" applyNumberFormat="1" applyFont="1" applyFill="1" applyBorder="1" applyAlignment="1">
      <alignment horizontal="center" vertical="center" wrapText="1"/>
      <protection/>
    </xf>
    <xf numFmtId="49" fontId="19" fillId="33" borderId="10" xfId="50" applyNumberFormat="1" applyFont="1" applyFill="1" applyBorder="1" applyAlignment="1">
      <alignment horizontal="center" vertical="center" wrapText="1"/>
      <protection/>
    </xf>
    <xf numFmtId="49" fontId="17" fillId="33" borderId="10" xfId="50" applyNumberFormat="1" applyFont="1" applyFill="1" applyBorder="1" applyAlignment="1">
      <alignment horizontal="center" vertical="center" wrapText="1"/>
      <protection/>
    </xf>
    <xf numFmtId="49" fontId="18" fillId="33" borderId="10" xfId="50" applyNumberFormat="1" applyFont="1" applyFill="1" applyBorder="1" applyAlignment="1">
      <alignment horizontal="center" vertical="center" wrapText="1"/>
      <protection/>
    </xf>
    <xf numFmtId="49" fontId="20" fillId="33" borderId="10" xfId="50" applyNumberFormat="1" applyFont="1" applyFill="1" applyBorder="1" applyAlignment="1">
      <alignment horizontal="center" vertical="center" wrapText="1"/>
      <protection/>
    </xf>
    <xf numFmtId="0" fontId="22" fillId="0" borderId="12" xfId="50" applyFont="1" applyFill="1" applyBorder="1" applyAlignment="1">
      <alignment horizontal="center" vertical="center" wrapText="1"/>
      <protection/>
    </xf>
    <xf numFmtId="0" fontId="24" fillId="0" borderId="10" xfId="50" applyFont="1" applyFill="1" applyBorder="1" applyAlignment="1">
      <alignment horizontal="center" vertical="center" wrapText="1"/>
      <protection/>
    </xf>
    <xf numFmtId="0" fontId="23" fillId="0" borderId="13" xfId="50" applyFont="1" applyFill="1" applyBorder="1" applyAlignment="1">
      <alignment horizontal="center" vertical="center" wrapText="1"/>
      <protection/>
    </xf>
    <xf numFmtId="0" fontId="23" fillId="0" borderId="11" xfId="50" applyFont="1" applyFill="1" applyBorder="1" applyAlignment="1">
      <alignment horizontal="center" vertical="center" wrapText="1"/>
      <protection/>
    </xf>
    <xf numFmtId="0" fontId="26" fillId="0" borderId="0" xfId="50" applyFont="1" applyAlignment="1">
      <alignment horizontal="center"/>
      <protection/>
    </xf>
    <xf numFmtId="0" fontId="18" fillId="0" borderId="0" xfId="50" applyFont="1">
      <alignment/>
      <protection/>
    </xf>
    <xf numFmtId="0" fontId="18" fillId="0" borderId="0" xfId="50" applyFont="1" applyAlignment="1">
      <alignment vertical="center"/>
      <protection/>
    </xf>
    <xf numFmtId="0" fontId="18" fillId="0" borderId="0" xfId="50" applyFont="1" applyAlignment="1">
      <alignment horizontal="center" vertical="center"/>
      <protection/>
    </xf>
    <xf numFmtId="0" fontId="8" fillId="0" borderId="0" xfId="50" applyFont="1" applyAlignment="1">
      <alignment vertical="center" wrapText="1"/>
      <protection/>
    </xf>
    <xf numFmtId="0" fontId="67" fillId="34" borderId="14" xfId="0" applyFont="1" applyFill="1" applyBorder="1" applyAlignment="1">
      <alignment horizontal="center" vertical="center" wrapText="1"/>
    </xf>
    <xf numFmtId="0" fontId="68" fillId="34" borderId="14" xfId="0" applyFont="1" applyFill="1" applyBorder="1" applyAlignment="1">
      <alignment horizontal="center" vertical="center" wrapText="1"/>
    </xf>
    <xf numFmtId="170" fontId="68" fillId="34" borderId="14" xfId="0" applyNumberFormat="1" applyFont="1" applyFill="1" applyBorder="1" applyAlignment="1">
      <alignment horizontal="center" vertical="center" wrapText="1"/>
    </xf>
    <xf numFmtId="170" fontId="69" fillId="34" borderId="14" xfId="0" applyNumberFormat="1" applyFont="1" applyFill="1" applyBorder="1" applyAlignment="1">
      <alignment horizontal="center" vertical="center" wrapText="1"/>
    </xf>
    <xf numFmtId="0" fontId="27" fillId="34" borderId="0" xfId="0" applyFont="1" applyFill="1" applyAlignment="1">
      <alignment horizontal="left" vertical="top" wrapText="1"/>
    </xf>
    <xf numFmtId="0" fontId="67" fillId="34" borderId="14" xfId="0" applyFont="1" applyFill="1" applyBorder="1" applyAlignment="1">
      <alignment horizontal="left" vertical="center" wrapText="1"/>
    </xf>
    <xf numFmtId="170" fontId="68" fillId="34" borderId="14" xfId="0" applyNumberFormat="1" applyFont="1" applyFill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8" fillId="34" borderId="14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 wrapText="1"/>
      <protection locked="0"/>
    </xf>
    <xf numFmtId="170" fontId="69" fillId="34" borderId="14" xfId="0" applyNumberFormat="1" applyFont="1" applyFill="1" applyBorder="1" applyAlignment="1">
      <alignment horizontal="center" vertical="center" wrapText="1"/>
    </xf>
    <xf numFmtId="0" fontId="70" fillId="34" borderId="14" xfId="0" applyFont="1" applyFill="1" applyBorder="1" applyAlignment="1">
      <alignment horizontal="center" vertical="center" wrapText="1"/>
    </xf>
    <xf numFmtId="0" fontId="11" fillId="33" borderId="15" xfId="50" applyFont="1" applyFill="1" applyBorder="1" applyAlignment="1">
      <alignment horizontal="center" vertical="center"/>
      <protection/>
    </xf>
    <xf numFmtId="0" fontId="11" fillId="33" borderId="16" xfId="50" applyFont="1" applyFill="1" applyBorder="1" applyAlignment="1">
      <alignment horizontal="center" vertical="center"/>
      <protection/>
    </xf>
    <xf numFmtId="0" fontId="11" fillId="33" borderId="11" xfId="50" applyFont="1" applyFill="1" applyBorder="1" applyAlignment="1">
      <alignment horizontal="center" vertical="center"/>
      <protection/>
    </xf>
    <xf numFmtId="0" fontId="11" fillId="33" borderId="17" xfId="50" applyFont="1" applyFill="1" applyBorder="1" applyAlignment="1">
      <alignment horizontal="center" vertical="center" wrapText="1"/>
      <protection/>
    </xf>
    <xf numFmtId="0" fontId="11" fillId="33" borderId="12" xfId="50" applyFont="1" applyFill="1" applyBorder="1" applyAlignment="1">
      <alignment horizontal="center" vertical="center" wrapText="1"/>
      <protection/>
    </xf>
    <xf numFmtId="0" fontId="11" fillId="33" borderId="13" xfId="50" applyFont="1" applyFill="1" applyBorder="1" applyAlignment="1">
      <alignment horizontal="center" vertical="center" wrapText="1"/>
      <protection/>
    </xf>
    <xf numFmtId="0" fontId="11" fillId="33" borderId="18" xfId="50" applyFont="1" applyFill="1" applyBorder="1" applyAlignment="1">
      <alignment horizontal="center" vertical="center" wrapText="1"/>
      <protection/>
    </xf>
    <xf numFmtId="0" fontId="10" fillId="33" borderId="10" xfId="50" applyFont="1" applyFill="1" applyBorder="1" applyAlignment="1">
      <alignment horizontal="center" vertical="center" wrapText="1"/>
      <protection/>
    </xf>
    <xf numFmtId="0" fontId="8" fillId="33" borderId="0" xfId="50" applyFont="1" applyFill="1" applyAlignment="1">
      <alignment horizontal="center" vertical="center" wrapText="1"/>
      <protection/>
    </xf>
    <xf numFmtId="0" fontId="11" fillId="33" borderId="10" xfId="50" applyFont="1" applyFill="1" applyBorder="1" applyAlignment="1">
      <alignment horizontal="center" vertical="center"/>
      <protection/>
    </xf>
    <xf numFmtId="0" fontId="11" fillId="33" borderId="10" xfId="50" applyFont="1" applyFill="1" applyBorder="1" applyAlignment="1">
      <alignment horizontal="center" vertical="center" wrapText="1"/>
      <protection/>
    </xf>
    <xf numFmtId="0" fontId="16" fillId="33" borderId="10" xfId="50" applyFont="1" applyFill="1" applyBorder="1" applyAlignment="1">
      <alignment horizontal="center" vertical="center"/>
      <protection/>
    </xf>
    <xf numFmtId="0" fontId="8" fillId="0" borderId="0" xfId="50" applyFont="1" applyAlignment="1">
      <alignment horizontal="center" vertical="center" wrapText="1"/>
      <protection/>
    </xf>
    <xf numFmtId="0" fontId="15" fillId="0" borderId="18" xfId="50" applyFont="1" applyFill="1" applyBorder="1" applyAlignment="1">
      <alignment horizontal="center" vertical="center" wrapText="1"/>
      <protection/>
    </xf>
    <xf numFmtId="0" fontId="15" fillId="0" borderId="12" xfId="50" applyFont="1" applyFill="1" applyBorder="1" applyAlignment="1">
      <alignment horizontal="center" vertical="center" wrapText="1"/>
      <protection/>
    </xf>
    <xf numFmtId="0" fontId="15" fillId="0" borderId="13" xfId="50" applyFont="1" applyFill="1" applyBorder="1" applyAlignment="1">
      <alignment horizontal="center" vertical="center" wrapText="1"/>
      <protection/>
    </xf>
    <xf numFmtId="0" fontId="23" fillId="0" borderId="18" xfId="50" applyFont="1" applyFill="1" applyBorder="1" applyAlignment="1">
      <alignment horizontal="center" vertical="center" wrapText="1"/>
      <protection/>
    </xf>
    <xf numFmtId="0" fontId="23" fillId="0" borderId="12" xfId="50" applyFont="1" applyFill="1" applyBorder="1" applyAlignment="1">
      <alignment horizontal="center" vertical="center" wrapText="1"/>
      <protection/>
    </xf>
    <xf numFmtId="0" fontId="23" fillId="0" borderId="13" xfId="50" applyFont="1" applyFill="1" applyBorder="1" applyAlignment="1">
      <alignment horizontal="center" vertical="center" wrapText="1"/>
      <protection/>
    </xf>
    <xf numFmtId="0" fontId="23" fillId="0" borderId="15" xfId="50" applyFont="1" applyFill="1" applyBorder="1" applyAlignment="1">
      <alignment horizontal="center" vertical="center" wrapText="1"/>
      <protection/>
    </xf>
    <xf numFmtId="0" fontId="23" fillId="0" borderId="16" xfId="50" applyFont="1" applyFill="1" applyBorder="1" applyAlignment="1">
      <alignment horizontal="center" vertical="center" wrapText="1"/>
      <protection/>
    </xf>
    <xf numFmtId="0" fontId="23" fillId="0" borderId="11" xfId="50" applyFont="1" applyFill="1" applyBorder="1" applyAlignment="1">
      <alignment horizontal="center" vertical="center" wrapText="1"/>
      <protection/>
    </xf>
    <xf numFmtId="0" fontId="23" fillId="0" borderId="10" xfId="50" applyFont="1" applyFill="1" applyBorder="1" applyAlignment="1">
      <alignment horizontal="center" vertical="center" wrapText="1"/>
      <protection/>
    </xf>
    <xf numFmtId="0" fontId="25" fillId="0" borderId="15" xfId="50" applyFont="1" applyFill="1" applyBorder="1" applyAlignment="1">
      <alignment horizontal="center" vertical="center"/>
      <protection/>
    </xf>
    <xf numFmtId="0" fontId="25" fillId="0" borderId="16" xfId="50" applyFont="1" applyFill="1" applyBorder="1" applyAlignment="1">
      <alignment horizontal="center" vertical="center"/>
      <protection/>
    </xf>
    <xf numFmtId="0" fontId="25" fillId="0" borderId="11" xfId="50" applyFont="1" applyFill="1" applyBorder="1" applyAlignment="1">
      <alignment horizontal="center" vertical="center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57</xdr:row>
      <xdr:rowOff>0</xdr:rowOff>
    </xdr:from>
    <xdr:to>
      <xdr:col>9</xdr:col>
      <xdr:colOff>0</xdr:colOff>
      <xdr:row>58</xdr:row>
      <xdr:rowOff>0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810750"/>
          <a:ext cx="581025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22</xdr:col>
      <xdr:colOff>0</xdr:colOff>
      <xdr:row>58</xdr:row>
      <xdr:rowOff>0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9810750"/>
          <a:ext cx="4953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9</xdr:col>
      <xdr:colOff>0</xdr:colOff>
      <xdr:row>61</xdr:row>
      <xdr:rowOff>0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10296525"/>
          <a:ext cx="581025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22</xdr:col>
      <xdr:colOff>0</xdr:colOff>
      <xdr:row>61</xdr:row>
      <xdr:rowOff>0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10296525"/>
          <a:ext cx="4953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61"/>
  <sheetViews>
    <sheetView tabSelected="1" view="pageLayout" workbookViewId="0" topLeftCell="A1">
      <selection activeCell="Q70" sqref="Q70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8.6601562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1" t="s">
        <v>237</v>
      </c>
      <c r="P1" s="71"/>
      <c r="Q1" s="71"/>
      <c r="R1" s="71"/>
      <c r="S1" s="71"/>
      <c r="T1" s="71"/>
      <c r="U1" s="71"/>
      <c r="V1" s="71"/>
      <c r="W1" s="71"/>
    </row>
    <row r="2" spans="1:23" ht="9.75" customHeight="1">
      <c r="A2" s="69" t="s">
        <v>48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5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ht="6" customHeight="1"/>
    <row r="5" spans="1:23" ht="12.75" customHeight="1">
      <c r="A5" s="68" t="s">
        <v>0</v>
      </c>
      <c r="B5" s="68" t="s">
        <v>1</v>
      </c>
      <c r="C5" s="68" t="s">
        <v>27</v>
      </c>
      <c r="D5" s="68" t="s">
        <v>2</v>
      </c>
      <c r="E5" s="68"/>
      <c r="F5" s="68"/>
      <c r="G5" s="68"/>
      <c r="H5" s="68" t="s">
        <v>3</v>
      </c>
      <c r="I5" s="68" t="s">
        <v>28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1:23" ht="12.75" customHeight="1">
      <c r="A6" s="68"/>
      <c r="B6" s="68"/>
      <c r="C6" s="68"/>
      <c r="D6" s="68"/>
      <c r="E6" s="68"/>
      <c r="F6" s="68"/>
      <c r="G6" s="68"/>
      <c r="H6" s="68"/>
      <c r="I6" s="68" t="s">
        <v>29</v>
      </c>
      <c r="J6" s="68" t="s">
        <v>4</v>
      </c>
      <c r="K6" s="68"/>
      <c r="L6" s="68"/>
      <c r="M6" s="68"/>
      <c r="N6" s="68"/>
      <c r="O6" s="68"/>
      <c r="P6" s="68"/>
      <c r="Q6" s="68"/>
      <c r="R6" s="68" t="s">
        <v>5</v>
      </c>
      <c r="S6" s="68" t="s">
        <v>4</v>
      </c>
      <c r="T6" s="68"/>
      <c r="U6" s="68"/>
      <c r="V6" s="68"/>
      <c r="W6" s="68"/>
    </row>
    <row r="7" spans="1:23" ht="12.75" customHeight="1">
      <c r="A7" s="68"/>
      <c r="B7" s="68"/>
      <c r="C7" s="68"/>
      <c r="D7" s="68"/>
      <c r="E7" s="68"/>
      <c r="F7" s="68"/>
      <c r="G7" s="68"/>
      <c r="H7" s="68"/>
      <c r="I7" s="68"/>
      <c r="J7" s="68" t="s">
        <v>30</v>
      </c>
      <c r="K7" s="68" t="s">
        <v>4</v>
      </c>
      <c r="L7" s="68"/>
      <c r="M7" s="68" t="s">
        <v>8</v>
      </c>
      <c r="N7" s="68" t="s">
        <v>9</v>
      </c>
      <c r="O7" s="68" t="s">
        <v>10</v>
      </c>
      <c r="P7" s="68" t="s">
        <v>31</v>
      </c>
      <c r="Q7" s="68" t="s">
        <v>32</v>
      </c>
      <c r="R7" s="68"/>
      <c r="S7" s="68" t="s">
        <v>6</v>
      </c>
      <c r="T7" s="68" t="s">
        <v>7</v>
      </c>
      <c r="U7" s="68"/>
      <c r="V7" s="68" t="s">
        <v>33</v>
      </c>
      <c r="W7" s="68" t="s">
        <v>34</v>
      </c>
    </row>
    <row r="8" spans="1:23" ht="56.2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1" t="s">
        <v>11</v>
      </c>
      <c r="L8" s="61" t="s">
        <v>12</v>
      </c>
      <c r="M8" s="68"/>
      <c r="N8" s="68"/>
      <c r="O8" s="68"/>
      <c r="P8" s="68"/>
      <c r="Q8" s="68"/>
      <c r="R8" s="68"/>
      <c r="S8" s="68"/>
      <c r="T8" s="68" t="s">
        <v>18</v>
      </c>
      <c r="U8" s="68"/>
      <c r="V8" s="68"/>
      <c r="W8" s="68"/>
    </row>
    <row r="9" spans="1:23" ht="8.25" customHeight="1">
      <c r="A9" s="62" t="s">
        <v>26</v>
      </c>
      <c r="B9" s="62" t="s">
        <v>25</v>
      </c>
      <c r="C9" s="62" t="s">
        <v>24</v>
      </c>
      <c r="D9" s="70" t="s">
        <v>23</v>
      </c>
      <c r="E9" s="70"/>
      <c r="F9" s="70"/>
      <c r="G9" s="70"/>
      <c r="H9" s="62" t="s">
        <v>22</v>
      </c>
      <c r="I9" s="62" t="s">
        <v>21</v>
      </c>
      <c r="J9" s="62" t="s">
        <v>20</v>
      </c>
      <c r="K9" s="62" t="s">
        <v>19</v>
      </c>
      <c r="L9" s="62" t="s">
        <v>35</v>
      </c>
      <c r="M9" s="62" t="s">
        <v>36</v>
      </c>
      <c r="N9" s="62" t="s">
        <v>37</v>
      </c>
      <c r="O9" s="62" t="s">
        <v>38</v>
      </c>
      <c r="P9" s="62" t="s">
        <v>39</v>
      </c>
      <c r="Q9" s="62" t="s">
        <v>40</v>
      </c>
      <c r="R9" s="62" t="s">
        <v>41</v>
      </c>
      <c r="S9" s="62" t="s">
        <v>42</v>
      </c>
      <c r="T9" s="70" t="s">
        <v>43</v>
      </c>
      <c r="U9" s="70"/>
      <c r="V9" s="62" t="s">
        <v>44</v>
      </c>
      <c r="W9" s="62" t="s">
        <v>45</v>
      </c>
    </row>
    <row r="10" spans="1:23" ht="12.75" customHeight="1">
      <c r="A10" s="68" t="s">
        <v>197</v>
      </c>
      <c r="B10" s="68" t="s">
        <v>46</v>
      </c>
      <c r="C10" s="68" t="s">
        <v>46</v>
      </c>
      <c r="D10" s="66" t="s">
        <v>198</v>
      </c>
      <c r="E10" s="66"/>
      <c r="F10" s="66" t="s">
        <v>13</v>
      </c>
      <c r="G10" s="66"/>
      <c r="H10" s="63">
        <v>8911936</v>
      </c>
      <c r="I10" s="63">
        <v>5532552</v>
      </c>
      <c r="J10" s="63">
        <v>5174596</v>
      </c>
      <c r="K10" s="63">
        <v>1661400</v>
      </c>
      <c r="L10" s="63">
        <v>3513196</v>
      </c>
      <c r="M10" s="63">
        <v>327956</v>
      </c>
      <c r="N10" s="63">
        <v>30000</v>
      </c>
      <c r="O10" s="63">
        <v>0</v>
      </c>
      <c r="P10" s="63">
        <v>0</v>
      </c>
      <c r="Q10" s="63">
        <v>0</v>
      </c>
      <c r="R10" s="63">
        <v>3379384</v>
      </c>
      <c r="S10" s="63">
        <v>3379384</v>
      </c>
      <c r="T10" s="67">
        <v>0</v>
      </c>
      <c r="U10" s="67"/>
      <c r="V10" s="63">
        <v>0</v>
      </c>
      <c r="W10" s="63">
        <v>0</v>
      </c>
    </row>
    <row r="11" spans="1:23" ht="12.75" customHeight="1">
      <c r="A11" s="68"/>
      <c r="B11" s="68"/>
      <c r="C11" s="68"/>
      <c r="D11" s="66"/>
      <c r="E11" s="66"/>
      <c r="F11" s="66" t="s">
        <v>14</v>
      </c>
      <c r="G11" s="66"/>
      <c r="H11" s="63">
        <v>-1800</v>
      </c>
      <c r="I11" s="63">
        <v>-1800</v>
      </c>
      <c r="J11" s="63">
        <v>-1800</v>
      </c>
      <c r="K11" s="63">
        <v>0</v>
      </c>
      <c r="L11" s="63">
        <v>-1800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7">
        <v>0</v>
      </c>
      <c r="U11" s="67"/>
      <c r="V11" s="63">
        <v>0</v>
      </c>
      <c r="W11" s="63">
        <v>0</v>
      </c>
    </row>
    <row r="12" spans="1:23" ht="12.75" customHeight="1">
      <c r="A12" s="68"/>
      <c r="B12" s="68"/>
      <c r="C12" s="68"/>
      <c r="D12" s="66"/>
      <c r="E12" s="66"/>
      <c r="F12" s="66" t="s">
        <v>15</v>
      </c>
      <c r="G12" s="66"/>
      <c r="H12" s="63">
        <v>1800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1800</v>
      </c>
      <c r="S12" s="63">
        <v>1800</v>
      </c>
      <c r="T12" s="67">
        <v>0</v>
      </c>
      <c r="U12" s="67"/>
      <c r="V12" s="63">
        <v>0</v>
      </c>
      <c r="W12" s="63">
        <v>0</v>
      </c>
    </row>
    <row r="13" spans="1:23" ht="12.75" customHeight="1">
      <c r="A13" s="68"/>
      <c r="B13" s="68"/>
      <c r="C13" s="68"/>
      <c r="D13" s="66"/>
      <c r="E13" s="66"/>
      <c r="F13" s="66" t="s">
        <v>16</v>
      </c>
      <c r="G13" s="66"/>
      <c r="H13" s="63">
        <v>8911936</v>
      </c>
      <c r="I13" s="63">
        <v>5530752</v>
      </c>
      <c r="J13" s="63">
        <v>5172796</v>
      </c>
      <c r="K13" s="63">
        <v>1661400</v>
      </c>
      <c r="L13" s="63">
        <v>3511396</v>
      </c>
      <c r="M13" s="63">
        <v>327956</v>
      </c>
      <c r="N13" s="63">
        <v>30000</v>
      </c>
      <c r="O13" s="63">
        <v>0</v>
      </c>
      <c r="P13" s="63">
        <v>0</v>
      </c>
      <c r="Q13" s="63">
        <v>0</v>
      </c>
      <c r="R13" s="63">
        <v>3381184</v>
      </c>
      <c r="S13" s="63">
        <v>3381184</v>
      </c>
      <c r="T13" s="67">
        <v>0</v>
      </c>
      <c r="U13" s="67"/>
      <c r="V13" s="63">
        <v>0</v>
      </c>
      <c r="W13" s="63">
        <v>0</v>
      </c>
    </row>
    <row r="14" spans="1:23" ht="12.75" customHeight="1">
      <c r="A14" s="68" t="s">
        <v>46</v>
      </c>
      <c r="B14" s="68" t="s">
        <v>199</v>
      </c>
      <c r="C14" s="68" t="s">
        <v>46</v>
      </c>
      <c r="D14" s="66" t="s">
        <v>200</v>
      </c>
      <c r="E14" s="66"/>
      <c r="F14" s="66" t="s">
        <v>13</v>
      </c>
      <c r="G14" s="66"/>
      <c r="H14" s="63">
        <v>7627491</v>
      </c>
      <c r="I14" s="63">
        <v>4508107</v>
      </c>
      <c r="J14" s="63">
        <v>4478107</v>
      </c>
      <c r="K14" s="63">
        <v>1660117</v>
      </c>
      <c r="L14" s="63">
        <v>2817990</v>
      </c>
      <c r="M14" s="63">
        <v>0</v>
      </c>
      <c r="N14" s="63">
        <v>30000</v>
      </c>
      <c r="O14" s="63">
        <v>0</v>
      </c>
      <c r="P14" s="63">
        <v>0</v>
      </c>
      <c r="Q14" s="63">
        <v>0</v>
      </c>
      <c r="R14" s="63">
        <v>3119384</v>
      </c>
      <c r="S14" s="63">
        <v>3119384</v>
      </c>
      <c r="T14" s="67">
        <v>0</v>
      </c>
      <c r="U14" s="67"/>
      <c r="V14" s="63">
        <v>0</v>
      </c>
      <c r="W14" s="63">
        <v>0</v>
      </c>
    </row>
    <row r="15" spans="1:23" ht="12.75" customHeight="1">
      <c r="A15" s="68"/>
      <c r="B15" s="68"/>
      <c r="C15" s="68"/>
      <c r="D15" s="66"/>
      <c r="E15" s="66"/>
      <c r="F15" s="66" t="s">
        <v>14</v>
      </c>
      <c r="G15" s="66"/>
      <c r="H15" s="63">
        <v>-1800</v>
      </c>
      <c r="I15" s="63">
        <v>-1800</v>
      </c>
      <c r="J15" s="63">
        <v>-1800</v>
      </c>
      <c r="K15" s="63">
        <v>0</v>
      </c>
      <c r="L15" s="63">
        <v>-1800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7">
        <v>0</v>
      </c>
      <c r="U15" s="67"/>
      <c r="V15" s="63">
        <v>0</v>
      </c>
      <c r="W15" s="63">
        <v>0</v>
      </c>
    </row>
    <row r="16" spans="1:23" ht="12.75" customHeight="1">
      <c r="A16" s="68"/>
      <c r="B16" s="68"/>
      <c r="C16" s="68"/>
      <c r="D16" s="66"/>
      <c r="E16" s="66"/>
      <c r="F16" s="66" t="s">
        <v>15</v>
      </c>
      <c r="G16" s="66"/>
      <c r="H16" s="63">
        <v>1800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1800</v>
      </c>
      <c r="S16" s="63">
        <v>1800</v>
      </c>
      <c r="T16" s="67">
        <v>0</v>
      </c>
      <c r="U16" s="67"/>
      <c r="V16" s="63">
        <v>0</v>
      </c>
      <c r="W16" s="63">
        <v>0</v>
      </c>
    </row>
    <row r="17" spans="1:23" ht="12.75" customHeight="1">
      <c r="A17" s="68"/>
      <c r="B17" s="68"/>
      <c r="C17" s="68"/>
      <c r="D17" s="66"/>
      <c r="E17" s="66"/>
      <c r="F17" s="66" t="s">
        <v>16</v>
      </c>
      <c r="G17" s="66"/>
      <c r="H17" s="63">
        <v>7627491</v>
      </c>
      <c r="I17" s="63">
        <v>4506307</v>
      </c>
      <c r="J17" s="63">
        <v>4476307</v>
      </c>
      <c r="K17" s="63">
        <v>1660117</v>
      </c>
      <c r="L17" s="63">
        <v>2816190</v>
      </c>
      <c r="M17" s="63">
        <v>0</v>
      </c>
      <c r="N17" s="63">
        <v>30000</v>
      </c>
      <c r="O17" s="63">
        <v>0</v>
      </c>
      <c r="P17" s="63">
        <v>0</v>
      </c>
      <c r="Q17" s="63">
        <v>0</v>
      </c>
      <c r="R17" s="63">
        <v>3121184</v>
      </c>
      <c r="S17" s="63">
        <v>3121184</v>
      </c>
      <c r="T17" s="67">
        <v>0</v>
      </c>
      <c r="U17" s="67"/>
      <c r="V17" s="63">
        <v>0</v>
      </c>
      <c r="W17" s="63">
        <v>0</v>
      </c>
    </row>
    <row r="18" spans="1:23" ht="12.75" customHeight="1">
      <c r="A18" s="68" t="s">
        <v>216</v>
      </c>
      <c r="B18" s="68" t="s">
        <v>46</v>
      </c>
      <c r="C18" s="68" t="s">
        <v>46</v>
      </c>
      <c r="D18" s="66" t="s">
        <v>217</v>
      </c>
      <c r="E18" s="66"/>
      <c r="F18" s="66" t="s">
        <v>13</v>
      </c>
      <c r="G18" s="66"/>
      <c r="H18" s="63">
        <v>3568427</v>
      </c>
      <c r="I18" s="63">
        <v>672645</v>
      </c>
      <c r="J18" s="63">
        <v>654645</v>
      </c>
      <c r="K18" s="63">
        <v>502453</v>
      </c>
      <c r="L18" s="63">
        <v>152192</v>
      </c>
      <c r="M18" s="63">
        <v>0</v>
      </c>
      <c r="N18" s="63">
        <v>0</v>
      </c>
      <c r="O18" s="63">
        <v>18000</v>
      </c>
      <c r="P18" s="63">
        <v>0</v>
      </c>
      <c r="Q18" s="63">
        <v>0</v>
      </c>
      <c r="R18" s="63">
        <v>2895782</v>
      </c>
      <c r="S18" s="63">
        <v>2895782</v>
      </c>
      <c r="T18" s="67">
        <v>2863782</v>
      </c>
      <c r="U18" s="67"/>
      <c r="V18" s="63">
        <v>0</v>
      </c>
      <c r="W18" s="63">
        <v>0</v>
      </c>
    </row>
    <row r="19" spans="1:23" ht="12.75" customHeight="1">
      <c r="A19" s="68"/>
      <c r="B19" s="68"/>
      <c r="C19" s="68"/>
      <c r="D19" s="66"/>
      <c r="E19" s="66"/>
      <c r="F19" s="66" t="s">
        <v>14</v>
      </c>
      <c r="G19" s="66"/>
      <c r="H19" s="63">
        <v>-7361</v>
      </c>
      <c r="I19" s="63">
        <v>-7361</v>
      </c>
      <c r="J19" s="63">
        <v>-7361</v>
      </c>
      <c r="K19" s="63">
        <v>0</v>
      </c>
      <c r="L19" s="63">
        <v>-7361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7">
        <v>0</v>
      </c>
      <c r="U19" s="67"/>
      <c r="V19" s="63">
        <v>0</v>
      </c>
      <c r="W19" s="63">
        <v>0</v>
      </c>
    </row>
    <row r="20" spans="1:23" ht="12.75" customHeight="1">
      <c r="A20" s="68"/>
      <c r="B20" s="68"/>
      <c r="C20" s="68"/>
      <c r="D20" s="66"/>
      <c r="E20" s="66"/>
      <c r="F20" s="66" t="s">
        <v>15</v>
      </c>
      <c r="G20" s="66"/>
      <c r="H20" s="63">
        <v>7361</v>
      </c>
      <c r="I20" s="63">
        <v>7361</v>
      </c>
      <c r="J20" s="63">
        <v>7361</v>
      </c>
      <c r="K20" s="63">
        <v>7361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7">
        <v>0</v>
      </c>
      <c r="U20" s="67"/>
      <c r="V20" s="63">
        <v>0</v>
      </c>
      <c r="W20" s="63">
        <v>0</v>
      </c>
    </row>
    <row r="21" spans="1:23" ht="12.75" customHeight="1">
      <c r="A21" s="68"/>
      <c r="B21" s="68"/>
      <c r="C21" s="68"/>
      <c r="D21" s="66"/>
      <c r="E21" s="66"/>
      <c r="F21" s="66" t="s">
        <v>16</v>
      </c>
      <c r="G21" s="66"/>
      <c r="H21" s="63">
        <v>3568427</v>
      </c>
      <c r="I21" s="63">
        <v>672645</v>
      </c>
      <c r="J21" s="63">
        <v>654645</v>
      </c>
      <c r="K21" s="63">
        <v>509814</v>
      </c>
      <c r="L21" s="63">
        <v>144831</v>
      </c>
      <c r="M21" s="63">
        <v>0</v>
      </c>
      <c r="N21" s="63">
        <v>0</v>
      </c>
      <c r="O21" s="63">
        <v>18000</v>
      </c>
      <c r="P21" s="63">
        <v>0</v>
      </c>
      <c r="Q21" s="63">
        <v>0</v>
      </c>
      <c r="R21" s="63">
        <v>2895782</v>
      </c>
      <c r="S21" s="63">
        <v>2895782</v>
      </c>
      <c r="T21" s="67">
        <v>2863782</v>
      </c>
      <c r="U21" s="67"/>
      <c r="V21" s="63">
        <v>0</v>
      </c>
      <c r="W21" s="63">
        <v>0</v>
      </c>
    </row>
    <row r="22" spans="1:23" ht="12.75" customHeight="1">
      <c r="A22" s="68" t="s">
        <v>46</v>
      </c>
      <c r="B22" s="68" t="s">
        <v>218</v>
      </c>
      <c r="C22" s="68" t="s">
        <v>46</v>
      </c>
      <c r="D22" s="66" t="s">
        <v>219</v>
      </c>
      <c r="E22" s="66"/>
      <c r="F22" s="66" t="s">
        <v>13</v>
      </c>
      <c r="G22" s="66"/>
      <c r="H22" s="63">
        <v>352645</v>
      </c>
      <c r="I22" s="63">
        <v>352645</v>
      </c>
      <c r="J22" s="63">
        <v>352645</v>
      </c>
      <c r="K22" s="63">
        <v>294453</v>
      </c>
      <c r="L22" s="63">
        <v>58192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7">
        <v>0</v>
      </c>
      <c r="U22" s="67"/>
      <c r="V22" s="63">
        <v>0</v>
      </c>
      <c r="W22" s="63">
        <v>0</v>
      </c>
    </row>
    <row r="23" spans="1:23" ht="12.75" customHeight="1">
      <c r="A23" s="68"/>
      <c r="B23" s="68"/>
      <c r="C23" s="68"/>
      <c r="D23" s="66"/>
      <c r="E23" s="66"/>
      <c r="F23" s="66" t="s">
        <v>14</v>
      </c>
      <c r="G23" s="66"/>
      <c r="H23" s="63">
        <v>-7361</v>
      </c>
      <c r="I23" s="63">
        <v>-7361</v>
      </c>
      <c r="J23" s="63">
        <v>-7361</v>
      </c>
      <c r="K23" s="63">
        <v>0</v>
      </c>
      <c r="L23" s="63">
        <v>-7361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7">
        <v>0</v>
      </c>
      <c r="U23" s="67"/>
      <c r="V23" s="63">
        <v>0</v>
      </c>
      <c r="W23" s="63">
        <v>0</v>
      </c>
    </row>
    <row r="24" spans="1:23" ht="12.75" customHeight="1">
      <c r="A24" s="68"/>
      <c r="B24" s="68"/>
      <c r="C24" s="68"/>
      <c r="D24" s="66"/>
      <c r="E24" s="66"/>
      <c r="F24" s="66" t="s">
        <v>15</v>
      </c>
      <c r="G24" s="66"/>
      <c r="H24" s="63">
        <v>7361</v>
      </c>
      <c r="I24" s="63">
        <v>7361</v>
      </c>
      <c r="J24" s="63">
        <v>7361</v>
      </c>
      <c r="K24" s="63">
        <v>7361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7">
        <v>0</v>
      </c>
      <c r="U24" s="67"/>
      <c r="V24" s="63">
        <v>0</v>
      </c>
      <c r="W24" s="63">
        <v>0</v>
      </c>
    </row>
    <row r="25" spans="1:23" ht="12.75" customHeight="1">
      <c r="A25" s="68"/>
      <c r="B25" s="68"/>
      <c r="C25" s="68"/>
      <c r="D25" s="66"/>
      <c r="E25" s="66"/>
      <c r="F25" s="66" t="s">
        <v>16</v>
      </c>
      <c r="G25" s="66"/>
      <c r="H25" s="63">
        <v>352645</v>
      </c>
      <c r="I25" s="63">
        <v>352645</v>
      </c>
      <c r="J25" s="63">
        <v>352645</v>
      </c>
      <c r="K25" s="63">
        <v>301814</v>
      </c>
      <c r="L25" s="63">
        <v>50831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7">
        <v>0</v>
      </c>
      <c r="U25" s="67"/>
      <c r="V25" s="63">
        <v>0</v>
      </c>
      <c r="W25" s="63">
        <v>0</v>
      </c>
    </row>
    <row r="26" spans="1:23" ht="12.75" customHeight="1">
      <c r="A26" s="68" t="s">
        <v>195</v>
      </c>
      <c r="B26" s="68" t="s">
        <v>46</v>
      </c>
      <c r="C26" s="68" t="s">
        <v>46</v>
      </c>
      <c r="D26" s="66" t="s">
        <v>196</v>
      </c>
      <c r="E26" s="66"/>
      <c r="F26" s="66" t="s">
        <v>13</v>
      </c>
      <c r="G26" s="66"/>
      <c r="H26" s="63">
        <v>28845894.4</v>
      </c>
      <c r="I26" s="63">
        <v>27102815.55</v>
      </c>
      <c r="J26" s="63">
        <v>22890034</v>
      </c>
      <c r="K26" s="63">
        <v>19605359</v>
      </c>
      <c r="L26" s="63">
        <v>3284675</v>
      </c>
      <c r="M26" s="63">
        <v>1590000</v>
      </c>
      <c r="N26" s="63">
        <v>476626</v>
      </c>
      <c r="O26" s="63">
        <v>2146155.55</v>
      </c>
      <c r="P26" s="63">
        <v>0</v>
      </c>
      <c r="Q26" s="63">
        <v>0</v>
      </c>
      <c r="R26" s="63">
        <v>1743078.85</v>
      </c>
      <c r="S26" s="63">
        <v>1743078.85</v>
      </c>
      <c r="T26" s="67">
        <v>0</v>
      </c>
      <c r="U26" s="67"/>
      <c r="V26" s="63">
        <v>0</v>
      </c>
      <c r="W26" s="63">
        <v>0</v>
      </c>
    </row>
    <row r="27" spans="1:23" ht="12.75" customHeight="1">
      <c r="A27" s="68"/>
      <c r="B27" s="68"/>
      <c r="C27" s="68"/>
      <c r="D27" s="66"/>
      <c r="E27" s="66"/>
      <c r="F27" s="66" t="s">
        <v>14</v>
      </c>
      <c r="G27" s="66"/>
      <c r="H27" s="63">
        <v>-10283</v>
      </c>
      <c r="I27" s="63">
        <v>-10283</v>
      </c>
      <c r="J27" s="63">
        <v>-10283</v>
      </c>
      <c r="K27" s="63">
        <v>-9000</v>
      </c>
      <c r="L27" s="63">
        <v>-1283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7">
        <v>0</v>
      </c>
      <c r="U27" s="67"/>
      <c r="V27" s="63">
        <v>0</v>
      </c>
      <c r="W27" s="63">
        <v>0</v>
      </c>
    </row>
    <row r="28" spans="1:23" ht="12.75" customHeight="1">
      <c r="A28" s="68"/>
      <c r="B28" s="68"/>
      <c r="C28" s="68"/>
      <c r="D28" s="66"/>
      <c r="E28" s="66"/>
      <c r="F28" s="66" t="s">
        <v>15</v>
      </c>
      <c r="G28" s="66"/>
      <c r="H28" s="63">
        <v>10283</v>
      </c>
      <c r="I28" s="63">
        <v>10283</v>
      </c>
      <c r="J28" s="63">
        <v>7283</v>
      </c>
      <c r="K28" s="63">
        <v>7283</v>
      </c>
      <c r="L28" s="63">
        <v>0</v>
      </c>
      <c r="M28" s="63">
        <v>0</v>
      </c>
      <c r="N28" s="63">
        <v>3000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7">
        <v>0</v>
      </c>
      <c r="U28" s="67"/>
      <c r="V28" s="63">
        <v>0</v>
      </c>
      <c r="W28" s="63">
        <v>0</v>
      </c>
    </row>
    <row r="29" spans="1:23" ht="12.75" customHeight="1">
      <c r="A29" s="68"/>
      <c r="B29" s="68"/>
      <c r="C29" s="68"/>
      <c r="D29" s="66"/>
      <c r="E29" s="66"/>
      <c r="F29" s="66" t="s">
        <v>16</v>
      </c>
      <c r="G29" s="66"/>
      <c r="H29" s="63">
        <v>28845894.4</v>
      </c>
      <c r="I29" s="63">
        <v>27102815.55</v>
      </c>
      <c r="J29" s="63">
        <v>22887034</v>
      </c>
      <c r="K29" s="63">
        <v>19603642</v>
      </c>
      <c r="L29" s="63">
        <v>3283392</v>
      </c>
      <c r="M29" s="63">
        <v>1590000</v>
      </c>
      <c r="N29" s="63">
        <v>479626</v>
      </c>
      <c r="O29" s="63">
        <v>2146155.55</v>
      </c>
      <c r="P29" s="63">
        <v>0</v>
      </c>
      <c r="Q29" s="63">
        <v>0</v>
      </c>
      <c r="R29" s="63">
        <v>1743078.85</v>
      </c>
      <c r="S29" s="63">
        <v>1743078.85</v>
      </c>
      <c r="T29" s="67">
        <v>0</v>
      </c>
      <c r="U29" s="67"/>
      <c r="V29" s="63">
        <v>0</v>
      </c>
      <c r="W29" s="63">
        <v>0</v>
      </c>
    </row>
    <row r="30" spans="1:23" ht="12.75" customHeight="1">
      <c r="A30" s="68" t="s">
        <v>46</v>
      </c>
      <c r="B30" s="68" t="s">
        <v>201</v>
      </c>
      <c r="C30" s="68" t="s">
        <v>46</v>
      </c>
      <c r="D30" s="66" t="s">
        <v>202</v>
      </c>
      <c r="E30" s="66"/>
      <c r="F30" s="66" t="s">
        <v>13</v>
      </c>
      <c r="G30" s="66"/>
      <c r="H30" s="63">
        <v>2671720</v>
      </c>
      <c r="I30" s="63">
        <v>2671720</v>
      </c>
      <c r="J30" s="63">
        <v>2536600</v>
      </c>
      <c r="K30" s="63">
        <v>2334623</v>
      </c>
      <c r="L30" s="63">
        <v>201977</v>
      </c>
      <c r="M30" s="63">
        <v>0</v>
      </c>
      <c r="N30" s="63">
        <v>135120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7">
        <v>0</v>
      </c>
      <c r="U30" s="67"/>
      <c r="V30" s="63">
        <v>0</v>
      </c>
      <c r="W30" s="63">
        <v>0</v>
      </c>
    </row>
    <row r="31" spans="1:23" ht="12.75" customHeight="1">
      <c r="A31" s="68"/>
      <c r="B31" s="68"/>
      <c r="C31" s="68"/>
      <c r="D31" s="66"/>
      <c r="E31" s="66"/>
      <c r="F31" s="66" t="s">
        <v>14</v>
      </c>
      <c r="G31" s="66"/>
      <c r="H31" s="63">
        <v>-9000</v>
      </c>
      <c r="I31" s="63">
        <v>-9000</v>
      </c>
      <c r="J31" s="63">
        <v>-9000</v>
      </c>
      <c r="K31" s="63">
        <v>-9000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7">
        <v>0</v>
      </c>
      <c r="U31" s="67"/>
      <c r="V31" s="63">
        <v>0</v>
      </c>
      <c r="W31" s="63">
        <v>0</v>
      </c>
    </row>
    <row r="32" spans="1:23" ht="12.75" customHeight="1">
      <c r="A32" s="68"/>
      <c r="B32" s="68"/>
      <c r="C32" s="68"/>
      <c r="D32" s="66"/>
      <c r="E32" s="66"/>
      <c r="F32" s="66" t="s">
        <v>15</v>
      </c>
      <c r="G32" s="66"/>
      <c r="H32" s="63">
        <v>3000</v>
      </c>
      <c r="I32" s="63">
        <v>3000</v>
      </c>
      <c r="J32" s="63">
        <v>0</v>
      </c>
      <c r="K32" s="63">
        <v>0</v>
      </c>
      <c r="L32" s="63">
        <v>0</v>
      </c>
      <c r="M32" s="63">
        <v>0</v>
      </c>
      <c r="N32" s="63">
        <v>3000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7">
        <v>0</v>
      </c>
      <c r="U32" s="67"/>
      <c r="V32" s="63">
        <v>0</v>
      </c>
      <c r="W32" s="63">
        <v>0</v>
      </c>
    </row>
    <row r="33" spans="1:23" ht="12.75" customHeight="1">
      <c r="A33" s="68"/>
      <c r="B33" s="68"/>
      <c r="C33" s="68"/>
      <c r="D33" s="66"/>
      <c r="E33" s="66"/>
      <c r="F33" s="66" t="s">
        <v>16</v>
      </c>
      <c r="G33" s="66"/>
      <c r="H33" s="63">
        <v>2665720</v>
      </c>
      <c r="I33" s="63">
        <v>2665720</v>
      </c>
      <c r="J33" s="63">
        <v>2527600</v>
      </c>
      <c r="K33" s="63">
        <v>2325623</v>
      </c>
      <c r="L33" s="63">
        <v>201977</v>
      </c>
      <c r="M33" s="63">
        <v>0</v>
      </c>
      <c r="N33" s="63">
        <v>138120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7">
        <v>0</v>
      </c>
      <c r="U33" s="67"/>
      <c r="V33" s="63">
        <v>0</v>
      </c>
      <c r="W33" s="63">
        <v>0</v>
      </c>
    </row>
    <row r="34" spans="1:23" ht="12.75" customHeight="1">
      <c r="A34" s="68" t="s">
        <v>46</v>
      </c>
      <c r="B34" s="68" t="s">
        <v>203</v>
      </c>
      <c r="C34" s="68" t="s">
        <v>46</v>
      </c>
      <c r="D34" s="66" t="s">
        <v>204</v>
      </c>
      <c r="E34" s="66"/>
      <c r="F34" s="66" t="s">
        <v>13</v>
      </c>
      <c r="G34" s="66"/>
      <c r="H34" s="63">
        <v>737671</v>
      </c>
      <c r="I34" s="63">
        <v>737671</v>
      </c>
      <c r="J34" s="63">
        <v>736171</v>
      </c>
      <c r="K34" s="63">
        <v>590743</v>
      </c>
      <c r="L34" s="63">
        <v>145428</v>
      </c>
      <c r="M34" s="63">
        <v>0</v>
      </c>
      <c r="N34" s="63">
        <v>1500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7">
        <v>0</v>
      </c>
      <c r="U34" s="67"/>
      <c r="V34" s="63">
        <v>0</v>
      </c>
      <c r="W34" s="63">
        <v>0</v>
      </c>
    </row>
    <row r="35" spans="1:23" ht="12.75" customHeight="1">
      <c r="A35" s="68"/>
      <c r="B35" s="68"/>
      <c r="C35" s="68"/>
      <c r="D35" s="66"/>
      <c r="E35" s="66"/>
      <c r="F35" s="66" t="s">
        <v>14</v>
      </c>
      <c r="G35" s="66"/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7">
        <v>0</v>
      </c>
      <c r="U35" s="67"/>
      <c r="V35" s="63">
        <v>0</v>
      </c>
      <c r="W35" s="63">
        <v>0</v>
      </c>
    </row>
    <row r="36" spans="1:23" ht="12.75" customHeight="1">
      <c r="A36" s="68"/>
      <c r="B36" s="68"/>
      <c r="C36" s="68"/>
      <c r="D36" s="66"/>
      <c r="E36" s="66"/>
      <c r="F36" s="66" t="s">
        <v>15</v>
      </c>
      <c r="G36" s="66"/>
      <c r="H36" s="63">
        <v>6000</v>
      </c>
      <c r="I36" s="63">
        <v>6000</v>
      </c>
      <c r="J36" s="63">
        <v>6000</v>
      </c>
      <c r="K36" s="63">
        <v>6000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7">
        <v>0</v>
      </c>
      <c r="U36" s="67"/>
      <c r="V36" s="63">
        <v>0</v>
      </c>
      <c r="W36" s="63">
        <v>0</v>
      </c>
    </row>
    <row r="37" spans="1:23" ht="12.75" customHeight="1">
      <c r="A37" s="68"/>
      <c r="B37" s="68"/>
      <c r="C37" s="68"/>
      <c r="D37" s="66"/>
      <c r="E37" s="66"/>
      <c r="F37" s="66" t="s">
        <v>16</v>
      </c>
      <c r="G37" s="66"/>
      <c r="H37" s="63">
        <v>743671</v>
      </c>
      <c r="I37" s="63">
        <v>743671</v>
      </c>
      <c r="J37" s="63">
        <v>742171</v>
      </c>
      <c r="K37" s="63">
        <v>596743</v>
      </c>
      <c r="L37" s="63">
        <v>145428</v>
      </c>
      <c r="M37" s="63">
        <v>0</v>
      </c>
      <c r="N37" s="63">
        <v>1500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7">
        <v>0</v>
      </c>
      <c r="U37" s="67"/>
      <c r="V37" s="63">
        <v>0</v>
      </c>
      <c r="W37" s="63">
        <v>0</v>
      </c>
    </row>
    <row r="38" spans="1:23" ht="12.75" customHeight="1">
      <c r="A38" s="68" t="s">
        <v>46</v>
      </c>
      <c r="B38" s="68" t="s">
        <v>220</v>
      </c>
      <c r="C38" s="68" t="s">
        <v>46</v>
      </c>
      <c r="D38" s="66" t="s">
        <v>221</v>
      </c>
      <c r="E38" s="66"/>
      <c r="F38" s="66" t="s">
        <v>13</v>
      </c>
      <c r="G38" s="66"/>
      <c r="H38" s="63">
        <v>3095778.4</v>
      </c>
      <c r="I38" s="63">
        <v>1861654.55</v>
      </c>
      <c r="J38" s="63">
        <v>1002183</v>
      </c>
      <c r="K38" s="63">
        <v>70721</v>
      </c>
      <c r="L38" s="63">
        <v>931462</v>
      </c>
      <c r="M38" s="63">
        <v>0</v>
      </c>
      <c r="N38" s="63">
        <v>15000</v>
      </c>
      <c r="O38" s="63">
        <v>844471.55</v>
      </c>
      <c r="P38" s="63">
        <v>0</v>
      </c>
      <c r="Q38" s="63">
        <v>0</v>
      </c>
      <c r="R38" s="63">
        <v>1234123.85</v>
      </c>
      <c r="S38" s="63">
        <v>1234123.85</v>
      </c>
      <c r="T38" s="67">
        <v>0</v>
      </c>
      <c r="U38" s="67"/>
      <c r="V38" s="63">
        <v>0</v>
      </c>
      <c r="W38" s="63">
        <v>0</v>
      </c>
    </row>
    <row r="39" spans="1:23" ht="12.75" customHeight="1">
      <c r="A39" s="68"/>
      <c r="B39" s="68"/>
      <c r="C39" s="68"/>
      <c r="D39" s="66"/>
      <c r="E39" s="66"/>
      <c r="F39" s="66" t="s">
        <v>14</v>
      </c>
      <c r="G39" s="66"/>
      <c r="H39" s="63">
        <v>-1283</v>
      </c>
      <c r="I39" s="63">
        <v>-1283</v>
      </c>
      <c r="J39" s="63">
        <v>-1283</v>
      </c>
      <c r="K39" s="63">
        <v>0</v>
      </c>
      <c r="L39" s="63">
        <v>-1283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7">
        <v>0</v>
      </c>
      <c r="U39" s="67"/>
      <c r="V39" s="63">
        <v>0</v>
      </c>
      <c r="W39" s="63">
        <v>0</v>
      </c>
    </row>
    <row r="40" spans="1:23" ht="12.75" customHeight="1">
      <c r="A40" s="68"/>
      <c r="B40" s="68"/>
      <c r="C40" s="68"/>
      <c r="D40" s="66"/>
      <c r="E40" s="66"/>
      <c r="F40" s="66" t="s">
        <v>15</v>
      </c>
      <c r="G40" s="66"/>
      <c r="H40" s="63">
        <v>1283</v>
      </c>
      <c r="I40" s="63">
        <v>1283</v>
      </c>
      <c r="J40" s="63">
        <v>1283</v>
      </c>
      <c r="K40" s="63">
        <v>1283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7">
        <v>0</v>
      </c>
      <c r="U40" s="67"/>
      <c r="V40" s="63">
        <v>0</v>
      </c>
      <c r="W40" s="63">
        <v>0</v>
      </c>
    </row>
    <row r="41" spans="1:23" ht="12.75" customHeight="1">
      <c r="A41" s="68"/>
      <c r="B41" s="68"/>
      <c r="C41" s="68"/>
      <c r="D41" s="66"/>
      <c r="E41" s="66"/>
      <c r="F41" s="66" t="s">
        <v>16</v>
      </c>
      <c r="G41" s="66"/>
      <c r="H41" s="63">
        <v>3095778.4</v>
      </c>
      <c r="I41" s="63">
        <v>1861654.55</v>
      </c>
      <c r="J41" s="63">
        <v>1002183</v>
      </c>
      <c r="K41" s="63">
        <v>72004</v>
      </c>
      <c r="L41" s="63">
        <v>930179</v>
      </c>
      <c r="M41" s="63">
        <v>0</v>
      </c>
      <c r="N41" s="63">
        <v>15000</v>
      </c>
      <c r="O41" s="63">
        <v>844471.55</v>
      </c>
      <c r="P41" s="63">
        <v>0</v>
      </c>
      <c r="Q41" s="63">
        <v>0</v>
      </c>
      <c r="R41" s="63">
        <v>1234123.85</v>
      </c>
      <c r="S41" s="63">
        <v>1234123.85</v>
      </c>
      <c r="T41" s="67">
        <v>0</v>
      </c>
      <c r="U41" s="67"/>
      <c r="V41" s="63">
        <v>0</v>
      </c>
      <c r="W41" s="63">
        <v>0</v>
      </c>
    </row>
    <row r="42" spans="1:23" ht="12.75" customHeight="1">
      <c r="A42" s="68" t="s">
        <v>238</v>
      </c>
      <c r="B42" s="68" t="s">
        <v>46</v>
      </c>
      <c r="C42" s="68" t="s">
        <v>46</v>
      </c>
      <c r="D42" s="66" t="s">
        <v>239</v>
      </c>
      <c r="E42" s="66"/>
      <c r="F42" s="66" t="s">
        <v>13</v>
      </c>
      <c r="G42" s="66"/>
      <c r="H42" s="63">
        <v>4118244.6</v>
      </c>
      <c r="I42" s="63">
        <v>3940114.6</v>
      </c>
      <c r="J42" s="63">
        <v>3502727.6</v>
      </c>
      <c r="K42" s="63">
        <v>2714864</v>
      </c>
      <c r="L42" s="63">
        <v>787863.6</v>
      </c>
      <c r="M42" s="63">
        <v>398099</v>
      </c>
      <c r="N42" s="63">
        <v>3000</v>
      </c>
      <c r="O42" s="63">
        <v>36288</v>
      </c>
      <c r="P42" s="63">
        <v>0</v>
      </c>
      <c r="Q42" s="63">
        <v>0</v>
      </c>
      <c r="R42" s="63">
        <v>178130</v>
      </c>
      <c r="S42" s="63">
        <v>178130</v>
      </c>
      <c r="T42" s="67">
        <v>0</v>
      </c>
      <c r="U42" s="67"/>
      <c r="V42" s="63">
        <v>0</v>
      </c>
      <c r="W42" s="63">
        <v>0</v>
      </c>
    </row>
    <row r="43" spans="1:23" ht="12.75" customHeight="1">
      <c r="A43" s="68"/>
      <c r="B43" s="68"/>
      <c r="C43" s="68"/>
      <c r="D43" s="66"/>
      <c r="E43" s="66"/>
      <c r="F43" s="66" t="s">
        <v>14</v>
      </c>
      <c r="G43" s="66"/>
      <c r="H43" s="63">
        <v>-46859</v>
      </c>
      <c r="I43" s="63">
        <v>-46859</v>
      </c>
      <c r="J43" s="63">
        <v>-46859</v>
      </c>
      <c r="K43" s="63">
        <v>0</v>
      </c>
      <c r="L43" s="63">
        <v>-46859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7">
        <v>0</v>
      </c>
      <c r="U43" s="67"/>
      <c r="V43" s="63">
        <v>0</v>
      </c>
      <c r="W43" s="63">
        <v>0</v>
      </c>
    </row>
    <row r="44" spans="1:23" ht="12.75" customHeight="1">
      <c r="A44" s="68"/>
      <c r="B44" s="68"/>
      <c r="C44" s="68"/>
      <c r="D44" s="66"/>
      <c r="E44" s="66"/>
      <c r="F44" s="66" t="s">
        <v>15</v>
      </c>
      <c r="G44" s="66"/>
      <c r="H44" s="63">
        <v>46859</v>
      </c>
      <c r="I44" s="63">
        <v>46859</v>
      </c>
      <c r="J44" s="63">
        <v>46859</v>
      </c>
      <c r="K44" s="63">
        <v>46859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7">
        <v>0</v>
      </c>
      <c r="U44" s="67"/>
      <c r="V44" s="63">
        <v>0</v>
      </c>
      <c r="W44" s="63">
        <v>0</v>
      </c>
    </row>
    <row r="45" spans="1:23" ht="12.75" customHeight="1">
      <c r="A45" s="68"/>
      <c r="B45" s="68"/>
      <c r="C45" s="68"/>
      <c r="D45" s="66"/>
      <c r="E45" s="66"/>
      <c r="F45" s="66" t="s">
        <v>16</v>
      </c>
      <c r="G45" s="66"/>
      <c r="H45" s="63">
        <v>4118244.6</v>
      </c>
      <c r="I45" s="63">
        <v>3940114.6</v>
      </c>
      <c r="J45" s="63">
        <v>3502727.6</v>
      </c>
      <c r="K45" s="63">
        <v>2761723</v>
      </c>
      <c r="L45" s="63">
        <v>741004.6</v>
      </c>
      <c r="M45" s="63">
        <v>398099</v>
      </c>
      <c r="N45" s="63">
        <v>3000</v>
      </c>
      <c r="O45" s="63">
        <v>36288</v>
      </c>
      <c r="P45" s="63">
        <v>0</v>
      </c>
      <c r="Q45" s="63">
        <v>0</v>
      </c>
      <c r="R45" s="63">
        <v>178130</v>
      </c>
      <c r="S45" s="63">
        <v>178130</v>
      </c>
      <c r="T45" s="67">
        <v>0</v>
      </c>
      <c r="U45" s="67"/>
      <c r="V45" s="63">
        <v>0</v>
      </c>
      <c r="W45" s="63">
        <v>0</v>
      </c>
    </row>
    <row r="46" spans="1:23" ht="12.75" customHeight="1">
      <c r="A46" s="68" t="s">
        <v>46</v>
      </c>
      <c r="B46" s="68" t="s">
        <v>240</v>
      </c>
      <c r="C46" s="68" t="s">
        <v>46</v>
      </c>
      <c r="D46" s="66" t="s">
        <v>241</v>
      </c>
      <c r="E46" s="66"/>
      <c r="F46" s="66" t="s">
        <v>13</v>
      </c>
      <c r="G46" s="66"/>
      <c r="H46" s="63">
        <v>962883</v>
      </c>
      <c r="I46" s="63">
        <v>864753</v>
      </c>
      <c r="J46" s="63">
        <v>430366</v>
      </c>
      <c r="K46" s="63">
        <v>207244</v>
      </c>
      <c r="L46" s="63">
        <v>223122</v>
      </c>
      <c r="M46" s="63">
        <v>398099</v>
      </c>
      <c r="N46" s="63">
        <v>0</v>
      </c>
      <c r="O46" s="63">
        <v>36288</v>
      </c>
      <c r="P46" s="63">
        <v>0</v>
      </c>
      <c r="Q46" s="63">
        <v>0</v>
      </c>
      <c r="R46" s="63">
        <v>98130</v>
      </c>
      <c r="S46" s="63">
        <v>98130</v>
      </c>
      <c r="T46" s="67">
        <v>0</v>
      </c>
      <c r="U46" s="67"/>
      <c r="V46" s="63">
        <v>0</v>
      </c>
      <c r="W46" s="63">
        <v>0</v>
      </c>
    </row>
    <row r="47" spans="1:23" ht="12.75" customHeight="1">
      <c r="A47" s="68"/>
      <c r="B47" s="68"/>
      <c r="C47" s="68"/>
      <c r="D47" s="66"/>
      <c r="E47" s="66"/>
      <c r="F47" s="66" t="s">
        <v>14</v>
      </c>
      <c r="G47" s="66"/>
      <c r="H47" s="63">
        <v>-46859</v>
      </c>
      <c r="I47" s="63">
        <v>-46859</v>
      </c>
      <c r="J47" s="63">
        <v>-46859</v>
      </c>
      <c r="K47" s="63">
        <v>0</v>
      </c>
      <c r="L47" s="63">
        <v>-46859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7">
        <v>0</v>
      </c>
      <c r="U47" s="67"/>
      <c r="V47" s="63">
        <v>0</v>
      </c>
      <c r="W47" s="63">
        <v>0</v>
      </c>
    </row>
    <row r="48" spans="1:23" ht="12.75" customHeight="1">
      <c r="A48" s="68"/>
      <c r="B48" s="68"/>
      <c r="C48" s="68"/>
      <c r="D48" s="66"/>
      <c r="E48" s="66"/>
      <c r="F48" s="66" t="s">
        <v>15</v>
      </c>
      <c r="G48" s="66"/>
      <c r="H48" s="63">
        <v>46859</v>
      </c>
      <c r="I48" s="63">
        <v>46859</v>
      </c>
      <c r="J48" s="63">
        <v>46859</v>
      </c>
      <c r="K48" s="63">
        <v>46859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7">
        <v>0</v>
      </c>
      <c r="U48" s="67"/>
      <c r="V48" s="63">
        <v>0</v>
      </c>
      <c r="W48" s="63">
        <v>0</v>
      </c>
    </row>
    <row r="49" spans="1:23" ht="12.75" customHeight="1">
      <c r="A49" s="68"/>
      <c r="B49" s="68"/>
      <c r="C49" s="68"/>
      <c r="D49" s="66"/>
      <c r="E49" s="66"/>
      <c r="F49" s="66" t="s">
        <v>16</v>
      </c>
      <c r="G49" s="66"/>
      <c r="H49" s="63">
        <v>962883</v>
      </c>
      <c r="I49" s="63">
        <v>864753</v>
      </c>
      <c r="J49" s="63">
        <v>430366</v>
      </c>
      <c r="K49" s="63">
        <v>254103</v>
      </c>
      <c r="L49" s="63">
        <v>176263</v>
      </c>
      <c r="M49" s="63">
        <v>398099</v>
      </c>
      <c r="N49" s="63">
        <v>0</v>
      </c>
      <c r="O49" s="63">
        <v>36288</v>
      </c>
      <c r="P49" s="63">
        <v>0</v>
      </c>
      <c r="Q49" s="63">
        <v>0</v>
      </c>
      <c r="R49" s="63">
        <v>98130</v>
      </c>
      <c r="S49" s="63">
        <v>98130</v>
      </c>
      <c r="T49" s="67">
        <v>0</v>
      </c>
      <c r="U49" s="67"/>
      <c r="V49" s="63">
        <v>0</v>
      </c>
      <c r="W49" s="63">
        <v>0</v>
      </c>
    </row>
    <row r="50" spans="1:23" ht="12.75" customHeight="1">
      <c r="A50" s="68" t="s">
        <v>205</v>
      </c>
      <c r="B50" s="68" t="s">
        <v>46</v>
      </c>
      <c r="C50" s="68" t="s">
        <v>46</v>
      </c>
      <c r="D50" s="66" t="s">
        <v>206</v>
      </c>
      <c r="E50" s="66"/>
      <c r="F50" s="66" t="s">
        <v>13</v>
      </c>
      <c r="G50" s="66"/>
      <c r="H50" s="63">
        <v>10877262.73</v>
      </c>
      <c r="I50" s="63">
        <v>9555983.63</v>
      </c>
      <c r="J50" s="63">
        <v>9288400.63</v>
      </c>
      <c r="K50" s="63">
        <v>7529959</v>
      </c>
      <c r="L50" s="63">
        <v>1758441.63</v>
      </c>
      <c r="M50" s="63">
        <v>0</v>
      </c>
      <c r="N50" s="63">
        <v>267583</v>
      </c>
      <c r="O50" s="63">
        <v>0</v>
      </c>
      <c r="P50" s="63">
        <v>0</v>
      </c>
      <c r="Q50" s="63">
        <v>0</v>
      </c>
      <c r="R50" s="63">
        <v>1321279.1</v>
      </c>
      <c r="S50" s="63">
        <v>1321279.1</v>
      </c>
      <c r="T50" s="67">
        <v>0</v>
      </c>
      <c r="U50" s="67"/>
      <c r="V50" s="63">
        <v>0</v>
      </c>
      <c r="W50" s="63">
        <v>0</v>
      </c>
    </row>
    <row r="51" spans="1:23" ht="12.75" customHeight="1">
      <c r="A51" s="68"/>
      <c r="B51" s="68"/>
      <c r="C51" s="68"/>
      <c r="D51" s="66"/>
      <c r="E51" s="66"/>
      <c r="F51" s="66" t="s">
        <v>14</v>
      </c>
      <c r="G51" s="66"/>
      <c r="H51" s="63">
        <v>-18500</v>
      </c>
      <c r="I51" s="63">
        <v>-18500</v>
      </c>
      <c r="J51" s="63">
        <v>-18500</v>
      </c>
      <c r="K51" s="63">
        <v>-18500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7">
        <v>0</v>
      </c>
      <c r="U51" s="67"/>
      <c r="V51" s="63">
        <v>0</v>
      </c>
      <c r="W51" s="63">
        <v>0</v>
      </c>
    </row>
    <row r="52" spans="1:23" ht="12.75" customHeight="1">
      <c r="A52" s="68"/>
      <c r="B52" s="68"/>
      <c r="C52" s="68"/>
      <c r="D52" s="66"/>
      <c r="E52" s="66"/>
      <c r="F52" s="66" t="s">
        <v>15</v>
      </c>
      <c r="G52" s="66"/>
      <c r="H52" s="63">
        <v>18500</v>
      </c>
      <c r="I52" s="63">
        <v>18500</v>
      </c>
      <c r="J52" s="63">
        <v>18500</v>
      </c>
      <c r="K52" s="63">
        <v>0</v>
      </c>
      <c r="L52" s="63">
        <v>18500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7">
        <v>0</v>
      </c>
      <c r="U52" s="67"/>
      <c r="V52" s="63">
        <v>0</v>
      </c>
      <c r="W52" s="63">
        <v>0</v>
      </c>
    </row>
    <row r="53" spans="1:23" ht="12.75" customHeight="1">
      <c r="A53" s="68"/>
      <c r="B53" s="68"/>
      <c r="C53" s="68"/>
      <c r="D53" s="66"/>
      <c r="E53" s="66"/>
      <c r="F53" s="66" t="s">
        <v>16</v>
      </c>
      <c r="G53" s="66"/>
      <c r="H53" s="63">
        <v>10877262.73</v>
      </c>
      <c r="I53" s="63">
        <v>9555983.63</v>
      </c>
      <c r="J53" s="63">
        <v>9288400.63</v>
      </c>
      <c r="K53" s="63">
        <v>7511459</v>
      </c>
      <c r="L53" s="63">
        <v>1776941.63</v>
      </c>
      <c r="M53" s="63">
        <v>0</v>
      </c>
      <c r="N53" s="63">
        <v>267583</v>
      </c>
      <c r="O53" s="63">
        <v>0</v>
      </c>
      <c r="P53" s="63">
        <v>0</v>
      </c>
      <c r="Q53" s="63">
        <v>0</v>
      </c>
      <c r="R53" s="63">
        <v>1321279.1</v>
      </c>
      <c r="S53" s="63">
        <v>1321279.1</v>
      </c>
      <c r="T53" s="67">
        <v>0</v>
      </c>
      <c r="U53" s="67"/>
      <c r="V53" s="63">
        <v>0</v>
      </c>
      <c r="W53" s="63">
        <v>0</v>
      </c>
    </row>
    <row r="54" spans="1:23" ht="12.75">
      <c r="A54" s="68" t="s">
        <v>46</v>
      </c>
      <c r="B54" s="68" t="s">
        <v>207</v>
      </c>
      <c r="C54" s="68" t="s">
        <v>46</v>
      </c>
      <c r="D54" s="66" t="s">
        <v>208</v>
      </c>
      <c r="E54" s="66"/>
      <c r="F54" s="66" t="s">
        <v>13</v>
      </c>
      <c r="G54" s="66"/>
      <c r="H54" s="63">
        <v>6810561</v>
      </c>
      <c r="I54" s="63">
        <v>6352687.63</v>
      </c>
      <c r="J54" s="63">
        <v>6194575.63</v>
      </c>
      <c r="K54" s="63">
        <v>4904726</v>
      </c>
      <c r="L54" s="63">
        <v>1289849.63</v>
      </c>
      <c r="M54" s="63">
        <v>0</v>
      </c>
      <c r="N54" s="63">
        <v>158112</v>
      </c>
      <c r="O54" s="63">
        <v>0</v>
      </c>
      <c r="P54" s="63">
        <v>0</v>
      </c>
      <c r="Q54" s="63">
        <v>0</v>
      </c>
      <c r="R54" s="63">
        <v>457873.37</v>
      </c>
      <c r="S54" s="63">
        <v>457873.37</v>
      </c>
      <c r="T54" s="67">
        <v>0</v>
      </c>
      <c r="U54" s="67"/>
      <c r="V54" s="63">
        <v>0</v>
      </c>
      <c r="W54" s="63">
        <v>0</v>
      </c>
    </row>
    <row r="55" spans="1:23" ht="12.75">
      <c r="A55" s="68"/>
      <c r="B55" s="68"/>
      <c r="C55" s="68"/>
      <c r="D55" s="66"/>
      <c r="E55" s="66"/>
      <c r="F55" s="66" t="s">
        <v>14</v>
      </c>
      <c r="G55" s="66"/>
      <c r="H55" s="63">
        <v>-18500</v>
      </c>
      <c r="I55" s="63">
        <v>-18500</v>
      </c>
      <c r="J55" s="63">
        <v>-18500</v>
      </c>
      <c r="K55" s="63">
        <v>-18500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7">
        <v>0</v>
      </c>
      <c r="U55" s="67"/>
      <c r="V55" s="63">
        <v>0</v>
      </c>
      <c r="W55" s="63">
        <v>0</v>
      </c>
    </row>
    <row r="56" spans="1:23" ht="12.75">
      <c r="A56" s="68"/>
      <c r="B56" s="68"/>
      <c r="C56" s="68"/>
      <c r="D56" s="66"/>
      <c r="E56" s="66"/>
      <c r="F56" s="66" t="s">
        <v>15</v>
      </c>
      <c r="G56" s="66"/>
      <c r="H56" s="63">
        <v>18500</v>
      </c>
      <c r="I56" s="63">
        <v>18500</v>
      </c>
      <c r="J56" s="63">
        <v>18500</v>
      </c>
      <c r="K56" s="63">
        <v>0</v>
      </c>
      <c r="L56" s="63">
        <v>18500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7">
        <v>0</v>
      </c>
      <c r="U56" s="67"/>
      <c r="V56" s="63">
        <v>0</v>
      </c>
      <c r="W56" s="63">
        <v>0</v>
      </c>
    </row>
    <row r="57" spans="1:23" ht="12.75">
      <c r="A57" s="68"/>
      <c r="B57" s="68"/>
      <c r="C57" s="68"/>
      <c r="D57" s="66"/>
      <c r="E57" s="66"/>
      <c r="F57" s="66" t="s">
        <v>16</v>
      </c>
      <c r="G57" s="66"/>
      <c r="H57" s="63">
        <v>6810561</v>
      </c>
      <c r="I57" s="63">
        <v>6352687.63</v>
      </c>
      <c r="J57" s="63">
        <v>6194575.63</v>
      </c>
      <c r="K57" s="63">
        <v>4886226</v>
      </c>
      <c r="L57" s="63">
        <v>1308349.63</v>
      </c>
      <c r="M57" s="63">
        <v>0</v>
      </c>
      <c r="N57" s="63">
        <v>158112</v>
      </c>
      <c r="O57" s="63">
        <v>0</v>
      </c>
      <c r="P57" s="63">
        <v>0</v>
      </c>
      <c r="Q57" s="63">
        <v>0</v>
      </c>
      <c r="R57" s="63">
        <v>457873.37</v>
      </c>
      <c r="S57" s="63">
        <v>457873.37</v>
      </c>
      <c r="T57" s="67">
        <v>0</v>
      </c>
      <c r="U57" s="67"/>
      <c r="V57" s="63">
        <v>0</v>
      </c>
      <c r="W57" s="63">
        <v>0</v>
      </c>
    </row>
    <row r="58" spans="1:23" ht="12.75">
      <c r="A58" s="73" t="s">
        <v>17</v>
      </c>
      <c r="B58" s="73"/>
      <c r="C58" s="73"/>
      <c r="D58" s="73"/>
      <c r="E58" s="73"/>
      <c r="F58" s="66" t="s">
        <v>13</v>
      </c>
      <c r="G58" s="66"/>
      <c r="H58" s="64">
        <v>126788218.6</v>
      </c>
      <c r="I58" s="65"/>
      <c r="J58" s="64">
        <v>92062631.48</v>
      </c>
      <c r="K58" s="64">
        <v>64478243.94</v>
      </c>
      <c r="L58" s="64">
        <v>27584387.54</v>
      </c>
      <c r="M58" s="64">
        <v>2843200</v>
      </c>
      <c r="N58" s="64">
        <v>3434598.85</v>
      </c>
      <c r="O58" s="64">
        <v>8314603.32</v>
      </c>
      <c r="P58" s="64">
        <v>620794</v>
      </c>
      <c r="Q58" s="64">
        <v>0</v>
      </c>
      <c r="R58" s="64">
        <v>19512390.95</v>
      </c>
      <c r="S58" s="64">
        <v>16289890.95</v>
      </c>
      <c r="T58" s="72">
        <v>2999576</v>
      </c>
      <c r="U58" s="72"/>
      <c r="V58" s="65"/>
      <c r="W58" s="63">
        <v>0</v>
      </c>
    </row>
    <row r="59" spans="1:23" ht="12.75">
      <c r="A59" s="73"/>
      <c r="B59" s="73"/>
      <c r="C59" s="73"/>
      <c r="D59" s="73"/>
      <c r="E59" s="73"/>
      <c r="F59" s="66" t="s">
        <v>14</v>
      </c>
      <c r="G59" s="66"/>
      <c r="H59" s="64">
        <v>-84803</v>
      </c>
      <c r="I59" s="64">
        <v>-84803</v>
      </c>
      <c r="J59" s="64">
        <v>-84803</v>
      </c>
      <c r="K59" s="64">
        <v>-27500</v>
      </c>
      <c r="L59" s="64">
        <v>-57303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72">
        <v>0</v>
      </c>
      <c r="U59" s="72"/>
      <c r="V59" s="64">
        <v>0</v>
      </c>
      <c r="W59" s="63">
        <v>0</v>
      </c>
    </row>
    <row r="60" spans="1:23" ht="12.75">
      <c r="A60" s="73"/>
      <c r="B60" s="73"/>
      <c r="C60" s="73"/>
      <c r="D60" s="73"/>
      <c r="E60" s="73"/>
      <c r="F60" s="66" t="s">
        <v>15</v>
      </c>
      <c r="G60" s="66"/>
      <c r="H60" s="64">
        <v>84803</v>
      </c>
      <c r="I60" s="64">
        <v>83003</v>
      </c>
      <c r="J60" s="64">
        <v>80003</v>
      </c>
      <c r="K60" s="64">
        <v>61503</v>
      </c>
      <c r="L60" s="64">
        <v>18500</v>
      </c>
      <c r="M60" s="64">
        <v>0</v>
      </c>
      <c r="N60" s="64">
        <v>3000</v>
      </c>
      <c r="O60" s="64">
        <v>0</v>
      </c>
      <c r="P60" s="64">
        <v>0</v>
      </c>
      <c r="Q60" s="64">
        <v>0</v>
      </c>
      <c r="R60" s="64">
        <v>1800</v>
      </c>
      <c r="S60" s="64">
        <v>1800</v>
      </c>
      <c r="T60" s="72">
        <v>0</v>
      </c>
      <c r="U60" s="72"/>
      <c r="V60" s="64">
        <v>0</v>
      </c>
      <c r="W60" s="63">
        <v>0</v>
      </c>
    </row>
    <row r="61" spans="1:23" ht="12.75">
      <c r="A61" s="73"/>
      <c r="B61" s="73"/>
      <c r="C61" s="73"/>
      <c r="D61" s="73"/>
      <c r="E61" s="73"/>
      <c r="F61" s="66" t="s">
        <v>16</v>
      </c>
      <c r="G61" s="66"/>
      <c r="H61" s="64">
        <v>126788218.6</v>
      </c>
      <c r="I61" s="65"/>
      <c r="J61" s="64">
        <v>92057831.48</v>
      </c>
      <c r="K61" s="64">
        <v>64512246.94</v>
      </c>
      <c r="L61" s="64">
        <v>27545584.54</v>
      </c>
      <c r="M61" s="64">
        <v>2843200</v>
      </c>
      <c r="N61" s="64">
        <v>3437598.85</v>
      </c>
      <c r="O61" s="64">
        <v>8314603.32</v>
      </c>
      <c r="P61" s="64">
        <v>620794</v>
      </c>
      <c r="Q61" s="64">
        <v>0</v>
      </c>
      <c r="R61" s="64">
        <v>19514190.95</v>
      </c>
      <c r="S61" s="64">
        <v>16291690.95</v>
      </c>
      <c r="T61" s="72">
        <v>2999576</v>
      </c>
      <c r="U61" s="72"/>
      <c r="V61" s="65"/>
      <c r="W61" s="63">
        <v>0</v>
      </c>
    </row>
  </sheetData>
  <sheetProtection/>
  <mergeCells count="179">
    <mergeCell ref="A58:E61"/>
    <mergeCell ref="F58:G58"/>
    <mergeCell ref="T58:U58"/>
    <mergeCell ref="F59:G59"/>
    <mergeCell ref="T59:U59"/>
    <mergeCell ref="F60:G60"/>
    <mergeCell ref="T60:U60"/>
    <mergeCell ref="F61:G61"/>
    <mergeCell ref="F54:G54"/>
    <mergeCell ref="T54:U54"/>
    <mergeCell ref="F55:G55"/>
    <mergeCell ref="T55:U55"/>
    <mergeCell ref="F56:G56"/>
    <mergeCell ref="T56:U56"/>
    <mergeCell ref="T61:U61"/>
    <mergeCell ref="F57:G57"/>
    <mergeCell ref="T57:U57"/>
    <mergeCell ref="A50:A53"/>
    <mergeCell ref="B50:B53"/>
    <mergeCell ref="C50:C53"/>
    <mergeCell ref="D50:E53"/>
    <mergeCell ref="A54:A57"/>
    <mergeCell ref="B54:B57"/>
    <mergeCell ref="C54:C57"/>
    <mergeCell ref="D54:E57"/>
    <mergeCell ref="F36:G36"/>
    <mergeCell ref="T36:U36"/>
    <mergeCell ref="F37:G37"/>
    <mergeCell ref="T37:U37"/>
    <mergeCell ref="F38:G38"/>
    <mergeCell ref="T38:U38"/>
    <mergeCell ref="F40:G40"/>
    <mergeCell ref="A38:A41"/>
    <mergeCell ref="B38:B41"/>
    <mergeCell ref="C38:C41"/>
    <mergeCell ref="D38:E41"/>
    <mergeCell ref="T40:U40"/>
    <mergeCell ref="F41:G41"/>
    <mergeCell ref="T41:U41"/>
    <mergeCell ref="F39:G39"/>
    <mergeCell ref="T39:U39"/>
    <mergeCell ref="F33:G33"/>
    <mergeCell ref="T33:U33"/>
    <mergeCell ref="A34:A37"/>
    <mergeCell ref="B34:B37"/>
    <mergeCell ref="C34:C37"/>
    <mergeCell ref="D34:E37"/>
    <mergeCell ref="F34:G34"/>
    <mergeCell ref="T34:U34"/>
    <mergeCell ref="F35:G35"/>
    <mergeCell ref="T35:U35"/>
    <mergeCell ref="F30:G30"/>
    <mergeCell ref="T30:U30"/>
    <mergeCell ref="F31:G31"/>
    <mergeCell ref="T31:U31"/>
    <mergeCell ref="F32:G32"/>
    <mergeCell ref="T32:U32"/>
    <mergeCell ref="A26:A29"/>
    <mergeCell ref="B26:B29"/>
    <mergeCell ref="C26:C29"/>
    <mergeCell ref="D26:E29"/>
    <mergeCell ref="A30:A33"/>
    <mergeCell ref="B30:B33"/>
    <mergeCell ref="C30:C33"/>
    <mergeCell ref="D30:E33"/>
    <mergeCell ref="F28:G28"/>
    <mergeCell ref="T28:U28"/>
    <mergeCell ref="F29:G29"/>
    <mergeCell ref="T29:U29"/>
    <mergeCell ref="F25:G25"/>
    <mergeCell ref="T25:U25"/>
    <mergeCell ref="F26:G26"/>
    <mergeCell ref="T26:U26"/>
    <mergeCell ref="F27:G27"/>
    <mergeCell ref="T27:U27"/>
    <mergeCell ref="F22:G22"/>
    <mergeCell ref="T22:U22"/>
    <mergeCell ref="F23:G23"/>
    <mergeCell ref="T23:U23"/>
    <mergeCell ref="F24:G24"/>
    <mergeCell ref="T24:U24"/>
    <mergeCell ref="A18:A21"/>
    <mergeCell ref="B18:B21"/>
    <mergeCell ref="C18:C21"/>
    <mergeCell ref="D18:E21"/>
    <mergeCell ref="A22:A25"/>
    <mergeCell ref="B22:B25"/>
    <mergeCell ref="C22:C25"/>
    <mergeCell ref="D22:E25"/>
    <mergeCell ref="O1:W1"/>
    <mergeCell ref="H5:H8"/>
    <mergeCell ref="I5:W5"/>
    <mergeCell ref="I6:I8"/>
    <mergeCell ref="J6:Q6"/>
    <mergeCell ref="R6:R8"/>
    <mergeCell ref="S6:W6"/>
    <mergeCell ref="J7:J8"/>
    <mergeCell ref="K7:L7"/>
    <mergeCell ref="M7:M8"/>
    <mergeCell ref="D5:G8"/>
    <mergeCell ref="D9:G9"/>
    <mergeCell ref="F11:G11"/>
    <mergeCell ref="A5:A8"/>
    <mergeCell ref="B5:B8"/>
    <mergeCell ref="C5:C8"/>
    <mergeCell ref="N7:N8"/>
    <mergeCell ref="O7:O8"/>
    <mergeCell ref="P7:P8"/>
    <mergeCell ref="Q7:Q8"/>
    <mergeCell ref="S7:S8"/>
    <mergeCell ref="T7:U7"/>
    <mergeCell ref="V7:V8"/>
    <mergeCell ref="W7:W8"/>
    <mergeCell ref="T8:U8"/>
    <mergeCell ref="T9:U9"/>
    <mergeCell ref="A10:A13"/>
    <mergeCell ref="B10:B13"/>
    <mergeCell ref="C10:C13"/>
    <mergeCell ref="D10:E13"/>
    <mergeCell ref="F10:G10"/>
    <mergeCell ref="T10:U10"/>
    <mergeCell ref="A14:A17"/>
    <mergeCell ref="B14:B17"/>
    <mergeCell ref="C14:C17"/>
    <mergeCell ref="D14:E17"/>
    <mergeCell ref="F14:G14"/>
    <mergeCell ref="T14:U14"/>
    <mergeCell ref="F15:G15"/>
    <mergeCell ref="T16:U16"/>
    <mergeCell ref="F17:G17"/>
    <mergeCell ref="F20:G20"/>
    <mergeCell ref="F13:G13"/>
    <mergeCell ref="T13:U13"/>
    <mergeCell ref="T11:U11"/>
    <mergeCell ref="F12:G12"/>
    <mergeCell ref="T12:U12"/>
    <mergeCell ref="T17:U17"/>
    <mergeCell ref="F18:G18"/>
    <mergeCell ref="T15:U15"/>
    <mergeCell ref="T18:U18"/>
    <mergeCell ref="F19:G19"/>
    <mergeCell ref="T19:U19"/>
    <mergeCell ref="T43:U43"/>
    <mergeCell ref="F44:G44"/>
    <mergeCell ref="T44:U44"/>
    <mergeCell ref="A2:W3"/>
    <mergeCell ref="T20:U20"/>
    <mergeCell ref="F21:G21"/>
    <mergeCell ref="T21:U21"/>
    <mergeCell ref="F16:G16"/>
    <mergeCell ref="F47:G47"/>
    <mergeCell ref="T47:U47"/>
    <mergeCell ref="A42:A45"/>
    <mergeCell ref="B42:B45"/>
    <mergeCell ref="C42:C45"/>
    <mergeCell ref="D42:E45"/>
    <mergeCell ref="F42:G42"/>
    <mergeCell ref="T42:U42"/>
    <mergeCell ref="F43:G43"/>
    <mergeCell ref="F53:G53"/>
    <mergeCell ref="T53:U53"/>
    <mergeCell ref="F45:G45"/>
    <mergeCell ref="T45:U45"/>
    <mergeCell ref="A46:A49"/>
    <mergeCell ref="B46:B49"/>
    <mergeCell ref="C46:C49"/>
    <mergeCell ref="D46:E49"/>
    <mergeCell ref="F46:G46"/>
    <mergeCell ref="T46:U46"/>
    <mergeCell ref="F51:G51"/>
    <mergeCell ref="T51:U51"/>
    <mergeCell ref="F52:G52"/>
    <mergeCell ref="F48:G48"/>
    <mergeCell ref="T48:U48"/>
    <mergeCell ref="F49:G49"/>
    <mergeCell ref="T49:U49"/>
    <mergeCell ref="F50:G50"/>
    <mergeCell ref="T50:U50"/>
    <mergeCell ref="T52:U5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75"/>
  <sheetViews>
    <sheetView view="pageLayout" workbookViewId="0" topLeftCell="A1">
      <selection activeCell="J10" sqref="J10"/>
    </sheetView>
  </sheetViews>
  <sheetFormatPr defaultColWidth="9.33203125" defaultRowHeight="12.75"/>
  <cols>
    <col min="1" max="1" width="4.83203125" style="3" customWidth="1"/>
    <col min="2" max="2" width="6.5" style="3" customWidth="1"/>
    <col min="3" max="3" width="7.5" style="3" customWidth="1"/>
    <col min="4" max="4" width="21.83203125" style="3" customWidth="1"/>
    <col min="5" max="5" width="13" style="3" customWidth="1"/>
    <col min="6" max="6" width="12.33203125" style="3" customWidth="1"/>
    <col min="7" max="7" width="9" style="3" customWidth="1"/>
    <col min="8" max="8" width="8.83203125" style="3" customWidth="1"/>
    <col min="9" max="9" width="13.16015625" style="3" customWidth="1"/>
    <col min="10" max="10" width="11" style="3" customWidth="1"/>
    <col min="11" max="11" width="10" style="3" customWidth="1"/>
    <col min="12" max="16384" width="9.33203125" style="3" customWidth="1"/>
  </cols>
  <sheetData>
    <row r="1" spans="1:11" ht="18">
      <c r="A1" s="82" t="s">
        <v>193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0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2" t="s">
        <v>47</v>
      </c>
    </row>
    <row r="3" spans="1:11" s="4" customFormat="1" ht="19.5" customHeight="1">
      <c r="A3" s="83" t="s">
        <v>192</v>
      </c>
      <c r="B3" s="83" t="s">
        <v>0</v>
      </c>
      <c r="C3" s="83" t="s">
        <v>191</v>
      </c>
      <c r="D3" s="84" t="s">
        <v>190</v>
      </c>
      <c r="E3" s="84" t="s">
        <v>189</v>
      </c>
      <c r="F3" s="84"/>
      <c r="G3" s="84"/>
      <c r="H3" s="84"/>
      <c r="I3" s="84"/>
      <c r="J3" s="84"/>
      <c r="K3" s="84" t="s">
        <v>188</v>
      </c>
    </row>
    <row r="4" spans="1:11" s="4" customFormat="1" ht="19.5" customHeight="1">
      <c r="A4" s="83"/>
      <c r="B4" s="83"/>
      <c r="C4" s="83"/>
      <c r="D4" s="84"/>
      <c r="E4" s="84" t="s">
        <v>187</v>
      </c>
      <c r="F4" s="84" t="s">
        <v>186</v>
      </c>
      <c r="G4" s="84"/>
      <c r="H4" s="84"/>
      <c r="I4" s="84"/>
      <c r="J4" s="84"/>
      <c r="K4" s="84"/>
    </row>
    <row r="5" spans="1:11" s="4" customFormat="1" ht="19.5" customHeight="1">
      <c r="A5" s="83"/>
      <c r="B5" s="83"/>
      <c r="C5" s="83"/>
      <c r="D5" s="84"/>
      <c r="E5" s="84"/>
      <c r="F5" s="80" t="s">
        <v>185</v>
      </c>
      <c r="G5" s="77" t="s">
        <v>184</v>
      </c>
      <c r="H5" s="21" t="s">
        <v>7</v>
      </c>
      <c r="I5" s="80" t="s">
        <v>183</v>
      </c>
      <c r="J5" s="77" t="s">
        <v>182</v>
      </c>
      <c r="K5" s="84"/>
    </row>
    <row r="6" spans="1:11" s="4" customFormat="1" ht="29.25" customHeight="1">
      <c r="A6" s="83"/>
      <c r="B6" s="83"/>
      <c r="C6" s="83"/>
      <c r="D6" s="84"/>
      <c r="E6" s="84"/>
      <c r="F6" s="78"/>
      <c r="G6" s="78"/>
      <c r="H6" s="81" t="s">
        <v>181</v>
      </c>
      <c r="I6" s="78"/>
      <c r="J6" s="78"/>
      <c r="K6" s="84"/>
    </row>
    <row r="7" spans="1:11" s="4" customFormat="1" ht="19.5" customHeight="1">
      <c r="A7" s="83"/>
      <c r="B7" s="83"/>
      <c r="C7" s="83"/>
      <c r="D7" s="84"/>
      <c r="E7" s="84"/>
      <c r="F7" s="78"/>
      <c r="G7" s="78"/>
      <c r="H7" s="81"/>
      <c r="I7" s="78"/>
      <c r="J7" s="78"/>
      <c r="K7" s="84"/>
    </row>
    <row r="8" spans="1:11" s="4" customFormat="1" ht="51.75" customHeight="1">
      <c r="A8" s="83"/>
      <c r="B8" s="83"/>
      <c r="C8" s="83"/>
      <c r="D8" s="84"/>
      <c r="E8" s="84"/>
      <c r="F8" s="79"/>
      <c r="G8" s="79"/>
      <c r="H8" s="81"/>
      <c r="I8" s="79"/>
      <c r="J8" s="79"/>
      <c r="K8" s="84"/>
    </row>
    <row r="9" spans="1:11" ht="7.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</row>
    <row r="10" spans="1:11" ht="57" customHeight="1">
      <c r="A10" s="15" t="s">
        <v>180</v>
      </c>
      <c r="B10" s="15">
        <v>600</v>
      </c>
      <c r="C10" s="15">
        <v>60014</v>
      </c>
      <c r="D10" s="13" t="s">
        <v>179</v>
      </c>
      <c r="E10" s="14">
        <v>200000</v>
      </c>
      <c r="F10" s="14">
        <v>200000</v>
      </c>
      <c r="G10" s="14">
        <v>0</v>
      </c>
      <c r="H10" s="14">
        <v>0</v>
      </c>
      <c r="I10" s="13" t="s">
        <v>79</v>
      </c>
      <c r="J10" s="12">
        <v>0</v>
      </c>
      <c r="K10" s="11" t="s">
        <v>155</v>
      </c>
    </row>
    <row r="11" spans="1:11" ht="51" customHeight="1">
      <c r="A11" s="15" t="s">
        <v>178</v>
      </c>
      <c r="B11" s="15">
        <v>600</v>
      </c>
      <c r="C11" s="15">
        <v>60014</v>
      </c>
      <c r="D11" s="13" t="s">
        <v>177</v>
      </c>
      <c r="E11" s="14">
        <v>15000</v>
      </c>
      <c r="F11" s="14">
        <v>15000</v>
      </c>
      <c r="G11" s="14">
        <v>0</v>
      </c>
      <c r="H11" s="14">
        <v>0</v>
      </c>
      <c r="I11" s="13" t="s">
        <v>79</v>
      </c>
      <c r="J11" s="12">
        <v>0</v>
      </c>
      <c r="K11" s="11" t="s">
        <v>155</v>
      </c>
    </row>
    <row r="12" spans="1:11" ht="51" customHeight="1">
      <c r="A12" s="15" t="s">
        <v>176</v>
      </c>
      <c r="B12" s="15">
        <v>600</v>
      </c>
      <c r="C12" s="15">
        <v>60014</v>
      </c>
      <c r="D12" s="13" t="s">
        <v>175</v>
      </c>
      <c r="E12" s="14">
        <v>15000</v>
      </c>
      <c r="F12" s="14">
        <v>15000</v>
      </c>
      <c r="G12" s="14">
        <v>0</v>
      </c>
      <c r="H12" s="14">
        <v>0</v>
      </c>
      <c r="I12" s="13" t="s">
        <v>79</v>
      </c>
      <c r="J12" s="12">
        <v>0</v>
      </c>
      <c r="K12" s="11" t="s">
        <v>155</v>
      </c>
    </row>
    <row r="13" spans="1:11" ht="60.75" customHeight="1">
      <c r="A13" s="15" t="s">
        <v>174</v>
      </c>
      <c r="B13" s="15">
        <v>600</v>
      </c>
      <c r="C13" s="15">
        <v>60014</v>
      </c>
      <c r="D13" s="19" t="s">
        <v>173</v>
      </c>
      <c r="E13" s="14">
        <v>1019963</v>
      </c>
      <c r="F13" s="14">
        <v>408801</v>
      </c>
      <c r="G13" s="14">
        <v>0</v>
      </c>
      <c r="H13" s="14">
        <v>0</v>
      </c>
      <c r="I13" s="13" t="s">
        <v>172</v>
      </c>
      <c r="J13" s="12">
        <v>0</v>
      </c>
      <c r="K13" s="11" t="s">
        <v>155</v>
      </c>
    </row>
    <row r="14" spans="1:11" ht="52.5" customHeight="1">
      <c r="A14" s="15" t="s">
        <v>171</v>
      </c>
      <c r="B14" s="15">
        <v>600</v>
      </c>
      <c r="C14" s="15">
        <v>60014</v>
      </c>
      <c r="D14" s="19" t="s">
        <v>170</v>
      </c>
      <c r="E14" s="14">
        <v>556299</v>
      </c>
      <c r="F14" s="14">
        <v>237742</v>
      </c>
      <c r="G14" s="14">
        <v>0</v>
      </c>
      <c r="H14" s="14">
        <v>0</v>
      </c>
      <c r="I14" s="13" t="s">
        <v>169</v>
      </c>
      <c r="J14" s="12">
        <v>0</v>
      </c>
      <c r="K14" s="11" t="s">
        <v>155</v>
      </c>
    </row>
    <row r="15" spans="1:11" ht="84.75" customHeight="1">
      <c r="A15" s="15" t="s">
        <v>168</v>
      </c>
      <c r="B15" s="15">
        <v>600</v>
      </c>
      <c r="C15" s="15">
        <v>60014</v>
      </c>
      <c r="D15" s="19" t="s">
        <v>167</v>
      </c>
      <c r="E15" s="14">
        <v>1012266</v>
      </c>
      <c r="F15" s="14">
        <v>505133</v>
      </c>
      <c r="G15" s="14">
        <v>0</v>
      </c>
      <c r="H15" s="14">
        <v>0</v>
      </c>
      <c r="I15" s="13" t="s">
        <v>166</v>
      </c>
      <c r="J15" s="12">
        <v>0</v>
      </c>
      <c r="K15" s="11" t="s">
        <v>155</v>
      </c>
    </row>
    <row r="16" spans="1:11" ht="56.25" customHeight="1">
      <c r="A16" s="15" t="s">
        <v>165</v>
      </c>
      <c r="B16" s="15">
        <v>600</v>
      </c>
      <c r="C16" s="15">
        <v>60014</v>
      </c>
      <c r="D16" s="13" t="s">
        <v>164</v>
      </c>
      <c r="E16" s="14">
        <v>60000</v>
      </c>
      <c r="F16" s="14">
        <v>30000</v>
      </c>
      <c r="G16" s="14">
        <v>0</v>
      </c>
      <c r="H16" s="14">
        <v>0</v>
      </c>
      <c r="I16" s="13" t="s">
        <v>163</v>
      </c>
      <c r="J16" s="12">
        <v>0</v>
      </c>
      <c r="K16" s="11" t="s">
        <v>155</v>
      </c>
    </row>
    <row r="17" spans="1:11" ht="147" customHeight="1">
      <c r="A17" s="15" t="s">
        <v>162</v>
      </c>
      <c r="B17" s="15">
        <v>600</v>
      </c>
      <c r="C17" s="15">
        <v>60014</v>
      </c>
      <c r="D17" s="19" t="s">
        <v>161</v>
      </c>
      <c r="E17" s="14">
        <v>90000</v>
      </c>
      <c r="F17" s="14">
        <v>90000</v>
      </c>
      <c r="G17" s="14">
        <v>0</v>
      </c>
      <c r="H17" s="14">
        <v>0</v>
      </c>
      <c r="I17" s="13" t="s">
        <v>79</v>
      </c>
      <c r="J17" s="12">
        <v>0</v>
      </c>
      <c r="K17" s="11" t="s">
        <v>155</v>
      </c>
    </row>
    <row r="18" spans="1:11" ht="84.75" customHeight="1">
      <c r="A18" s="15" t="s">
        <v>160</v>
      </c>
      <c r="B18" s="15">
        <v>600</v>
      </c>
      <c r="C18" s="15">
        <v>60014</v>
      </c>
      <c r="D18" s="13" t="s">
        <v>159</v>
      </c>
      <c r="E18" s="14">
        <v>60000</v>
      </c>
      <c r="F18" s="14">
        <v>60000</v>
      </c>
      <c r="G18" s="14">
        <v>0</v>
      </c>
      <c r="H18" s="14">
        <v>0</v>
      </c>
      <c r="I18" s="13" t="s">
        <v>79</v>
      </c>
      <c r="J18" s="12">
        <v>0</v>
      </c>
      <c r="K18" s="11" t="s">
        <v>155</v>
      </c>
    </row>
    <row r="19" spans="1:11" ht="59.25" customHeight="1">
      <c r="A19" s="15" t="s">
        <v>158</v>
      </c>
      <c r="B19" s="15">
        <v>600</v>
      </c>
      <c r="C19" s="15">
        <v>60014</v>
      </c>
      <c r="D19" s="13" t="s">
        <v>157</v>
      </c>
      <c r="E19" s="14">
        <v>92656</v>
      </c>
      <c r="F19" s="14">
        <v>10356</v>
      </c>
      <c r="G19" s="14">
        <v>0</v>
      </c>
      <c r="H19" s="14">
        <v>0</v>
      </c>
      <c r="I19" s="13" t="s">
        <v>156</v>
      </c>
      <c r="J19" s="12">
        <v>0</v>
      </c>
      <c r="K19" s="11" t="s">
        <v>155</v>
      </c>
    </row>
    <row r="20" spans="1:11" ht="78.75" customHeight="1">
      <c r="A20" s="15" t="s">
        <v>154</v>
      </c>
      <c r="B20" s="15">
        <v>700</v>
      </c>
      <c r="C20" s="15">
        <v>70005</v>
      </c>
      <c r="D20" s="13" t="s">
        <v>153</v>
      </c>
      <c r="E20" s="14">
        <f aca="true" t="shared" si="0" ref="E20:E26">F20</f>
        <v>22755</v>
      </c>
      <c r="F20" s="14">
        <v>22755</v>
      </c>
      <c r="G20" s="14">
        <v>0</v>
      </c>
      <c r="H20" s="14">
        <v>0</v>
      </c>
      <c r="I20" s="13" t="s">
        <v>57</v>
      </c>
      <c r="J20" s="12">
        <v>0</v>
      </c>
      <c r="K20" s="11" t="s">
        <v>56</v>
      </c>
    </row>
    <row r="21" spans="1:11" ht="46.5" customHeight="1">
      <c r="A21" s="15" t="s">
        <v>152</v>
      </c>
      <c r="B21" s="15">
        <v>700</v>
      </c>
      <c r="C21" s="15">
        <v>70005</v>
      </c>
      <c r="D21" s="13" t="s">
        <v>151</v>
      </c>
      <c r="E21" s="14">
        <f t="shared" si="0"/>
        <v>108184</v>
      </c>
      <c r="F21" s="14">
        <v>108184</v>
      </c>
      <c r="G21" s="14">
        <v>0</v>
      </c>
      <c r="H21" s="14">
        <v>0</v>
      </c>
      <c r="I21" s="13" t="s">
        <v>57</v>
      </c>
      <c r="J21" s="12">
        <v>0</v>
      </c>
      <c r="K21" s="11" t="s">
        <v>56</v>
      </c>
    </row>
    <row r="22" spans="1:11" ht="67.5" customHeight="1">
      <c r="A22" s="15" t="s">
        <v>150</v>
      </c>
      <c r="B22" s="15">
        <v>700</v>
      </c>
      <c r="C22" s="15">
        <v>70005</v>
      </c>
      <c r="D22" s="19" t="s">
        <v>149</v>
      </c>
      <c r="E22" s="14">
        <f t="shared" si="0"/>
        <v>25474</v>
      </c>
      <c r="F22" s="14">
        <v>25474</v>
      </c>
      <c r="G22" s="14">
        <v>0</v>
      </c>
      <c r="H22" s="14">
        <v>0</v>
      </c>
      <c r="I22" s="13" t="s">
        <v>57</v>
      </c>
      <c r="J22" s="12">
        <v>0</v>
      </c>
      <c r="K22" s="11" t="s">
        <v>56</v>
      </c>
    </row>
    <row r="23" spans="1:11" ht="57" customHeight="1">
      <c r="A23" s="15" t="s">
        <v>148</v>
      </c>
      <c r="B23" s="15">
        <v>700</v>
      </c>
      <c r="C23" s="15">
        <v>70005</v>
      </c>
      <c r="D23" s="19" t="s">
        <v>147</v>
      </c>
      <c r="E23" s="14">
        <f t="shared" si="0"/>
        <v>700000</v>
      </c>
      <c r="F23" s="14">
        <v>700000</v>
      </c>
      <c r="G23" s="14">
        <v>0</v>
      </c>
      <c r="H23" s="14">
        <v>0</v>
      </c>
      <c r="I23" s="13" t="s">
        <v>57</v>
      </c>
      <c r="J23" s="12">
        <v>0</v>
      </c>
      <c r="K23" s="11" t="s">
        <v>56</v>
      </c>
    </row>
    <row r="24" spans="1:11" ht="57" customHeight="1">
      <c r="A24" s="15" t="s">
        <v>146</v>
      </c>
      <c r="B24" s="15">
        <v>710</v>
      </c>
      <c r="C24" s="15">
        <v>71012</v>
      </c>
      <c r="D24" s="13" t="s">
        <v>215</v>
      </c>
      <c r="E24" s="14">
        <f t="shared" si="0"/>
        <v>32000</v>
      </c>
      <c r="F24" s="14">
        <v>32000</v>
      </c>
      <c r="G24" s="14">
        <v>0</v>
      </c>
      <c r="H24" s="14">
        <v>0</v>
      </c>
      <c r="I24" s="13" t="s">
        <v>57</v>
      </c>
      <c r="J24" s="12">
        <v>0</v>
      </c>
      <c r="K24" s="11" t="s">
        <v>56</v>
      </c>
    </row>
    <row r="25" spans="1:11" ht="51" customHeight="1">
      <c r="A25" s="15" t="s">
        <v>144</v>
      </c>
      <c r="B25" s="15">
        <v>750</v>
      </c>
      <c r="C25" s="15">
        <v>75020</v>
      </c>
      <c r="D25" s="13" t="s">
        <v>145</v>
      </c>
      <c r="E25" s="14">
        <f t="shared" si="0"/>
        <v>40000</v>
      </c>
      <c r="F25" s="14">
        <v>40000</v>
      </c>
      <c r="G25" s="14">
        <v>0</v>
      </c>
      <c r="H25" s="14">
        <v>0</v>
      </c>
      <c r="I25" s="13" t="s">
        <v>57</v>
      </c>
      <c r="J25" s="12">
        <v>0</v>
      </c>
      <c r="K25" s="11" t="s">
        <v>56</v>
      </c>
    </row>
    <row r="26" spans="1:11" ht="47.25" customHeight="1">
      <c r="A26" s="15" t="s">
        <v>142</v>
      </c>
      <c r="B26" s="15">
        <v>750</v>
      </c>
      <c r="C26" s="15">
        <v>75020</v>
      </c>
      <c r="D26" s="13" t="s">
        <v>143</v>
      </c>
      <c r="E26" s="14">
        <f t="shared" si="0"/>
        <v>25000</v>
      </c>
      <c r="F26" s="14">
        <v>25000</v>
      </c>
      <c r="G26" s="14">
        <v>0</v>
      </c>
      <c r="H26" s="14">
        <v>0</v>
      </c>
      <c r="I26" s="13" t="s">
        <v>57</v>
      </c>
      <c r="J26" s="12">
        <v>0</v>
      </c>
      <c r="K26" s="11" t="s">
        <v>56</v>
      </c>
    </row>
    <row r="27" spans="1:11" ht="39">
      <c r="A27" s="15" t="s">
        <v>140</v>
      </c>
      <c r="B27" s="15">
        <v>750</v>
      </c>
      <c r="C27" s="15">
        <v>75020</v>
      </c>
      <c r="D27" s="13" t="s">
        <v>141</v>
      </c>
      <c r="E27" s="14">
        <v>160000</v>
      </c>
      <c r="F27" s="14">
        <v>160000</v>
      </c>
      <c r="G27" s="14">
        <v>0</v>
      </c>
      <c r="H27" s="14">
        <v>0</v>
      </c>
      <c r="I27" s="13" t="s">
        <v>57</v>
      </c>
      <c r="J27" s="12">
        <v>0</v>
      </c>
      <c r="K27" s="11" t="s">
        <v>56</v>
      </c>
    </row>
    <row r="28" spans="1:11" s="17" customFormat="1" ht="78">
      <c r="A28" s="15" t="s">
        <v>138</v>
      </c>
      <c r="B28" s="15">
        <v>752</v>
      </c>
      <c r="C28" s="15">
        <v>75295</v>
      </c>
      <c r="D28" s="13" t="s">
        <v>139</v>
      </c>
      <c r="E28" s="14">
        <v>148000</v>
      </c>
      <c r="F28" s="14">
        <v>148000</v>
      </c>
      <c r="G28" s="14">
        <v>0</v>
      </c>
      <c r="H28" s="14">
        <v>0</v>
      </c>
      <c r="I28" s="13" t="s">
        <v>57</v>
      </c>
      <c r="J28" s="12">
        <v>0</v>
      </c>
      <c r="K28" s="11" t="s">
        <v>136</v>
      </c>
    </row>
    <row r="29" spans="1:11" s="17" customFormat="1" ht="58.5">
      <c r="A29" s="15" t="s">
        <v>135</v>
      </c>
      <c r="B29" s="15">
        <v>754</v>
      </c>
      <c r="C29" s="15">
        <v>75411</v>
      </c>
      <c r="D29" s="13" t="s">
        <v>137</v>
      </c>
      <c r="E29" s="14">
        <v>35000</v>
      </c>
      <c r="F29" s="14">
        <v>35000</v>
      </c>
      <c r="G29" s="14">
        <v>0</v>
      </c>
      <c r="H29" s="14">
        <v>0</v>
      </c>
      <c r="I29" s="13" t="s">
        <v>57</v>
      </c>
      <c r="J29" s="12">
        <v>0</v>
      </c>
      <c r="K29" s="11" t="s">
        <v>136</v>
      </c>
    </row>
    <row r="30" spans="1:11" s="17" customFormat="1" ht="58.5">
      <c r="A30" s="15" t="s">
        <v>133</v>
      </c>
      <c r="B30" s="15">
        <v>754</v>
      </c>
      <c r="C30" s="15">
        <v>75495</v>
      </c>
      <c r="D30" s="13" t="s">
        <v>134</v>
      </c>
      <c r="E30" s="14">
        <f>J30</f>
        <v>135794</v>
      </c>
      <c r="F30" s="14">
        <v>0</v>
      </c>
      <c r="G30" s="14">
        <v>0</v>
      </c>
      <c r="H30" s="14">
        <v>0</v>
      </c>
      <c r="I30" s="13" t="s">
        <v>57</v>
      </c>
      <c r="J30" s="18">
        <v>135794</v>
      </c>
      <c r="K30" s="11" t="s">
        <v>56</v>
      </c>
    </row>
    <row r="31" spans="1:11" s="17" customFormat="1" ht="39">
      <c r="A31" s="15" t="s">
        <v>130</v>
      </c>
      <c r="B31" s="15">
        <v>801</v>
      </c>
      <c r="C31" s="15">
        <v>80115</v>
      </c>
      <c r="D31" s="13" t="s">
        <v>132</v>
      </c>
      <c r="E31" s="14">
        <f>F31</f>
        <v>30000</v>
      </c>
      <c r="F31" s="14">
        <v>30000</v>
      </c>
      <c r="G31" s="14">
        <v>0</v>
      </c>
      <c r="H31" s="14">
        <v>0</v>
      </c>
      <c r="I31" s="13" t="s">
        <v>57</v>
      </c>
      <c r="J31" s="12">
        <v>0</v>
      </c>
      <c r="K31" s="11" t="s">
        <v>131</v>
      </c>
    </row>
    <row r="32" spans="1:11" s="17" customFormat="1" ht="54.75" customHeight="1">
      <c r="A32" s="15" t="s">
        <v>128</v>
      </c>
      <c r="B32" s="15">
        <v>801</v>
      </c>
      <c r="C32" s="15">
        <v>80115</v>
      </c>
      <c r="D32" s="13" t="s">
        <v>129</v>
      </c>
      <c r="E32" s="14">
        <f>F32</f>
        <v>35000</v>
      </c>
      <c r="F32" s="14">
        <v>35000</v>
      </c>
      <c r="G32" s="14">
        <v>0</v>
      </c>
      <c r="H32" s="14">
        <v>0</v>
      </c>
      <c r="I32" s="13" t="s">
        <v>57</v>
      </c>
      <c r="J32" s="12">
        <v>0</v>
      </c>
      <c r="K32" s="11" t="s">
        <v>125</v>
      </c>
    </row>
    <row r="33" spans="1:11" s="17" customFormat="1" ht="39">
      <c r="A33" s="15" t="s">
        <v>124</v>
      </c>
      <c r="B33" s="15">
        <v>801</v>
      </c>
      <c r="C33" s="15">
        <v>80117</v>
      </c>
      <c r="D33" s="13" t="s">
        <v>127</v>
      </c>
      <c r="E33" s="14">
        <v>137271</v>
      </c>
      <c r="F33" s="14">
        <v>62000</v>
      </c>
      <c r="G33" s="14">
        <v>0</v>
      </c>
      <c r="H33" s="14">
        <v>0</v>
      </c>
      <c r="I33" s="13" t="s">
        <v>126</v>
      </c>
      <c r="J33" s="12">
        <v>0</v>
      </c>
      <c r="K33" s="11" t="s">
        <v>125</v>
      </c>
    </row>
    <row r="34" spans="1:11" ht="39">
      <c r="A34" s="15" t="s">
        <v>122</v>
      </c>
      <c r="B34" s="15">
        <v>801</v>
      </c>
      <c r="C34" s="15">
        <v>80120</v>
      </c>
      <c r="D34" s="13" t="s">
        <v>123</v>
      </c>
      <c r="E34" s="14">
        <f>F34</f>
        <v>250000</v>
      </c>
      <c r="F34" s="14">
        <v>250000</v>
      </c>
      <c r="G34" s="14">
        <v>0</v>
      </c>
      <c r="H34" s="14">
        <v>0</v>
      </c>
      <c r="I34" s="13" t="s">
        <v>57</v>
      </c>
      <c r="J34" s="12">
        <v>0</v>
      </c>
      <c r="K34" s="11" t="s">
        <v>118</v>
      </c>
    </row>
    <row r="35" spans="1:11" ht="78">
      <c r="A35" s="15" t="s">
        <v>120</v>
      </c>
      <c r="B35" s="15">
        <v>801</v>
      </c>
      <c r="C35" s="15">
        <v>80120</v>
      </c>
      <c r="D35" s="13" t="s">
        <v>121</v>
      </c>
      <c r="E35" s="14">
        <f>F35</f>
        <v>17220</v>
      </c>
      <c r="F35" s="14">
        <v>17220</v>
      </c>
      <c r="G35" s="14">
        <v>0</v>
      </c>
      <c r="H35" s="14">
        <v>0</v>
      </c>
      <c r="I35" s="13" t="s">
        <v>57</v>
      </c>
      <c r="J35" s="12">
        <v>0</v>
      </c>
      <c r="K35" s="11" t="s">
        <v>118</v>
      </c>
    </row>
    <row r="36" spans="1:11" ht="48" customHeight="1">
      <c r="A36" s="15" t="s">
        <v>117</v>
      </c>
      <c r="B36" s="15">
        <v>801</v>
      </c>
      <c r="C36" s="15">
        <v>80120</v>
      </c>
      <c r="D36" s="13" t="s">
        <v>119</v>
      </c>
      <c r="E36" s="14">
        <f>F36</f>
        <v>39464</v>
      </c>
      <c r="F36" s="14">
        <v>39464</v>
      </c>
      <c r="G36" s="14">
        <v>0</v>
      </c>
      <c r="H36" s="14">
        <v>0</v>
      </c>
      <c r="I36" s="13" t="s">
        <v>57</v>
      </c>
      <c r="J36" s="12">
        <v>0</v>
      </c>
      <c r="K36" s="11" t="s">
        <v>118</v>
      </c>
    </row>
    <row r="37" spans="1:11" ht="39">
      <c r="A37" s="15" t="s">
        <v>115</v>
      </c>
      <c r="B37" s="15">
        <v>801</v>
      </c>
      <c r="C37" s="15">
        <v>80195</v>
      </c>
      <c r="D37" s="13" t="s">
        <v>116</v>
      </c>
      <c r="E37" s="14">
        <v>1234123.85</v>
      </c>
      <c r="F37" s="14">
        <v>617062</v>
      </c>
      <c r="G37" s="14">
        <v>0</v>
      </c>
      <c r="H37" s="14">
        <v>0</v>
      </c>
      <c r="I37" s="13" t="s">
        <v>194</v>
      </c>
      <c r="J37" s="12">
        <v>0</v>
      </c>
      <c r="K37" s="11" t="s">
        <v>56</v>
      </c>
    </row>
    <row r="38" spans="1:11" ht="39">
      <c r="A38" s="15" t="s">
        <v>113</v>
      </c>
      <c r="B38" s="15">
        <v>851</v>
      </c>
      <c r="C38" s="15">
        <v>85195</v>
      </c>
      <c r="D38" s="16" t="s">
        <v>114</v>
      </c>
      <c r="E38" s="14">
        <v>3222500</v>
      </c>
      <c r="F38" s="14">
        <v>3222500</v>
      </c>
      <c r="G38" s="14">
        <v>0</v>
      </c>
      <c r="H38" s="14">
        <v>0</v>
      </c>
      <c r="I38" s="13" t="s">
        <v>57</v>
      </c>
      <c r="J38" s="12">
        <v>0</v>
      </c>
      <c r="K38" s="11" t="s">
        <v>56</v>
      </c>
    </row>
    <row r="39" spans="1:11" ht="39">
      <c r="A39" s="15" t="s">
        <v>110</v>
      </c>
      <c r="B39" s="15">
        <v>852</v>
      </c>
      <c r="C39" s="15">
        <v>85202</v>
      </c>
      <c r="D39" s="13" t="s">
        <v>112</v>
      </c>
      <c r="E39" s="14">
        <v>126162</v>
      </c>
      <c r="F39" s="14">
        <v>36162</v>
      </c>
      <c r="G39" s="14">
        <v>0</v>
      </c>
      <c r="H39" s="14">
        <v>0</v>
      </c>
      <c r="I39" s="13" t="s">
        <v>111</v>
      </c>
      <c r="J39" s="12">
        <v>0</v>
      </c>
      <c r="K39" s="11" t="s">
        <v>82</v>
      </c>
    </row>
    <row r="40" spans="1:11" ht="39">
      <c r="A40" s="15" t="s">
        <v>108</v>
      </c>
      <c r="B40" s="15">
        <v>852</v>
      </c>
      <c r="C40" s="15">
        <v>85202</v>
      </c>
      <c r="D40" s="13" t="s">
        <v>109</v>
      </c>
      <c r="E40" s="14">
        <v>22000</v>
      </c>
      <c r="F40" s="14">
        <v>22000</v>
      </c>
      <c r="G40" s="14">
        <v>0</v>
      </c>
      <c r="H40" s="14">
        <v>0</v>
      </c>
      <c r="I40" s="13" t="s">
        <v>94</v>
      </c>
      <c r="J40" s="12">
        <v>0</v>
      </c>
      <c r="K40" s="11" t="s">
        <v>82</v>
      </c>
    </row>
    <row r="41" spans="1:11" ht="58.5">
      <c r="A41" s="15" t="s">
        <v>106</v>
      </c>
      <c r="B41" s="15">
        <v>852</v>
      </c>
      <c r="C41" s="15">
        <v>85202</v>
      </c>
      <c r="D41" s="13" t="s">
        <v>107</v>
      </c>
      <c r="E41" s="14">
        <v>32724</v>
      </c>
      <c r="F41" s="14">
        <v>32724</v>
      </c>
      <c r="G41" s="14">
        <v>0</v>
      </c>
      <c r="H41" s="14">
        <v>0</v>
      </c>
      <c r="I41" s="13" t="s">
        <v>94</v>
      </c>
      <c r="J41" s="12">
        <v>0</v>
      </c>
      <c r="K41" s="11" t="s">
        <v>82</v>
      </c>
    </row>
    <row r="42" spans="1:11" ht="39">
      <c r="A42" s="15" t="s">
        <v>104</v>
      </c>
      <c r="B42" s="15">
        <v>852</v>
      </c>
      <c r="C42" s="15">
        <v>85202</v>
      </c>
      <c r="D42" s="13" t="s">
        <v>105</v>
      </c>
      <c r="E42" s="14">
        <v>14200</v>
      </c>
      <c r="F42" s="14">
        <v>14200</v>
      </c>
      <c r="G42" s="14">
        <v>0</v>
      </c>
      <c r="H42" s="14">
        <v>0</v>
      </c>
      <c r="I42" s="13" t="s">
        <v>94</v>
      </c>
      <c r="J42" s="12">
        <v>0</v>
      </c>
      <c r="K42" s="11" t="s">
        <v>82</v>
      </c>
    </row>
    <row r="43" spans="1:11" ht="39">
      <c r="A43" s="15" t="s">
        <v>102</v>
      </c>
      <c r="B43" s="15">
        <v>852</v>
      </c>
      <c r="C43" s="15">
        <v>85202</v>
      </c>
      <c r="D43" s="13" t="s">
        <v>103</v>
      </c>
      <c r="E43" s="14">
        <v>19188</v>
      </c>
      <c r="F43" s="14">
        <v>19188</v>
      </c>
      <c r="G43" s="14">
        <v>0</v>
      </c>
      <c r="H43" s="14">
        <v>0</v>
      </c>
      <c r="I43" s="13" t="s">
        <v>94</v>
      </c>
      <c r="J43" s="12">
        <v>0</v>
      </c>
      <c r="K43" s="11" t="s">
        <v>82</v>
      </c>
    </row>
    <row r="44" spans="1:11" ht="39">
      <c r="A44" s="15" t="s">
        <v>100</v>
      </c>
      <c r="B44" s="15">
        <v>852</v>
      </c>
      <c r="C44" s="15">
        <v>85202</v>
      </c>
      <c r="D44" s="13" t="s">
        <v>101</v>
      </c>
      <c r="E44" s="14">
        <v>42428</v>
      </c>
      <c r="F44" s="14">
        <v>42428</v>
      </c>
      <c r="G44" s="14">
        <v>0</v>
      </c>
      <c r="H44" s="14">
        <v>0</v>
      </c>
      <c r="I44" s="13" t="s">
        <v>94</v>
      </c>
      <c r="J44" s="12">
        <v>0</v>
      </c>
      <c r="K44" s="11" t="s">
        <v>82</v>
      </c>
    </row>
    <row r="45" spans="1:11" ht="39">
      <c r="A45" s="15" t="s">
        <v>98</v>
      </c>
      <c r="B45" s="15">
        <v>852</v>
      </c>
      <c r="C45" s="15">
        <v>85202</v>
      </c>
      <c r="D45" s="13" t="s">
        <v>99</v>
      </c>
      <c r="E45" s="14">
        <v>91002</v>
      </c>
      <c r="F45" s="14">
        <v>91002</v>
      </c>
      <c r="G45" s="14">
        <v>0</v>
      </c>
      <c r="H45" s="14">
        <v>0</v>
      </c>
      <c r="I45" s="13" t="s">
        <v>94</v>
      </c>
      <c r="J45" s="12">
        <v>0</v>
      </c>
      <c r="K45" s="11" t="s">
        <v>82</v>
      </c>
    </row>
    <row r="46" spans="1:11" ht="47.25" customHeight="1">
      <c r="A46" s="15" t="s">
        <v>96</v>
      </c>
      <c r="B46" s="15">
        <v>852</v>
      </c>
      <c r="C46" s="15">
        <v>85202</v>
      </c>
      <c r="D46" s="13" t="s">
        <v>97</v>
      </c>
      <c r="E46" s="14">
        <v>30000</v>
      </c>
      <c r="F46" s="14">
        <v>30000</v>
      </c>
      <c r="G46" s="14">
        <v>0</v>
      </c>
      <c r="H46" s="14">
        <v>0</v>
      </c>
      <c r="I46" s="13" t="s">
        <v>94</v>
      </c>
      <c r="J46" s="12">
        <v>0</v>
      </c>
      <c r="K46" s="11" t="s">
        <v>85</v>
      </c>
    </row>
    <row r="47" spans="1:11" ht="52.5" customHeight="1">
      <c r="A47" s="15" t="s">
        <v>93</v>
      </c>
      <c r="B47" s="15">
        <v>852</v>
      </c>
      <c r="C47" s="15">
        <v>85202</v>
      </c>
      <c r="D47" s="13" t="s">
        <v>95</v>
      </c>
      <c r="E47" s="14">
        <v>20000</v>
      </c>
      <c r="F47" s="14">
        <v>20000</v>
      </c>
      <c r="G47" s="14">
        <v>0</v>
      </c>
      <c r="H47" s="14">
        <v>0</v>
      </c>
      <c r="I47" s="13" t="s">
        <v>94</v>
      </c>
      <c r="J47" s="12">
        <v>0</v>
      </c>
      <c r="K47" s="11" t="s">
        <v>85</v>
      </c>
    </row>
    <row r="48" spans="1:11" ht="51.75" customHeight="1">
      <c r="A48" s="15" t="s">
        <v>90</v>
      </c>
      <c r="B48" s="15">
        <v>852</v>
      </c>
      <c r="C48" s="15">
        <v>85202</v>
      </c>
      <c r="D48" s="13" t="s">
        <v>92</v>
      </c>
      <c r="E48" s="14">
        <v>240000</v>
      </c>
      <c r="F48" s="14">
        <v>40000</v>
      </c>
      <c r="G48" s="14">
        <v>0</v>
      </c>
      <c r="H48" s="14">
        <v>0</v>
      </c>
      <c r="I48" s="13" t="s">
        <v>91</v>
      </c>
      <c r="J48" s="12">
        <v>0</v>
      </c>
      <c r="K48" s="11" t="s">
        <v>85</v>
      </c>
    </row>
    <row r="49" spans="1:11" ht="51.75" customHeight="1">
      <c r="A49" s="15" t="s">
        <v>87</v>
      </c>
      <c r="B49" s="15">
        <v>852</v>
      </c>
      <c r="C49" s="15">
        <v>85202</v>
      </c>
      <c r="D49" s="13" t="s">
        <v>214</v>
      </c>
      <c r="E49" s="14">
        <v>19000</v>
      </c>
      <c r="F49" s="14">
        <v>19000</v>
      </c>
      <c r="G49" s="14">
        <v>0</v>
      </c>
      <c r="H49" s="14">
        <v>0</v>
      </c>
      <c r="I49" s="13" t="s">
        <v>94</v>
      </c>
      <c r="J49" s="12">
        <v>0</v>
      </c>
      <c r="K49" s="11" t="s">
        <v>85</v>
      </c>
    </row>
    <row r="50" spans="1:11" ht="51.75" customHeight="1">
      <c r="A50" s="15" t="s">
        <v>84</v>
      </c>
      <c r="B50" s="15">
        <v>852</v>
      </c>
      <c r="C50" s="15">
        <v>85202</v>
      </c>
      <c r="D50" s="13" t="s">
        <v>213</v>
      </c>
      <c r="E50" s="14">
        <v>140000</v>
      </c>
      <c r="F50" s="14">
        <v>140000</v>
      </c>
      <c r="G50" s="14">
        <v>0</v>
      </c>
      <c r="H50" s="14">
        <v>0</v>
      </c>
      <c r="I50" s="13" t="s">
        <v>94</v>
      </c>
      <c r="J50" s="12">
        <v>0</v>
      </c>
      <c r="K50" s="11" t="s">
        <v>85</v>
      </c>
    </row>
    <row r="51" spans="1:11" ht="72" customHeight="1">
      <c r="A51" s="15" t="s">
        <v>81</v>
      </c>
      <c r="B51" s="15">
        <v>852</v>
      </c>
      <c r="C51" s="15">
        <v>85203</v>
      </c>
      <c r="D51" s="13" t="s">
        <v>89</v>
      </c>
      <c r="E51" s="14">
        <v>1756755</v>
      </c>
      <c r="F51" s="14">
        <v>56755</v>
      </c>
      <c r="G51" s="14">
        <v>0</v>
      </c>
      <c r="H51" s="14">
        <v>0</v>
      </c>
      <c r="I51" s="13" t="s">
        <v>88</v>
      </c>
      <c r="J51" s="12">
        <v>0</v>
      </c>
      <c r="K51" s="11" t="s">
        <v>56</v>
      </c>
    </row>
    <row r="52" spans="1:11" ht="59.25" customHeight="1">
      <c r="A52" s="15" t="s">
        <v>77</v>
      </c>
      <c r="B52" s="15">
        <v>853</v>
      </c>
      <c r="C52" s="15">
        <v>85311</v>
      </c>
      <c r="D52" s="13" t="s">
        <v>86</v>
      </c>
      <c r="E52" s="14">
        <v>38130</v>
      </c>
      <c r="F52" s="14">
        <v>38130</v>
      </c>
      <c r="G52" s="14">
        <v>0</v>
      </c>
      <c r="H52" s="14">
        <v>0</v>
      </c>
      <c r="I52" s="13" t="s">
        <v>79</v>
      </c>
      <c r="J52" s="12">
        <v>0</v>
      </c>
      <c r="K52" s="11" t="s">
        <v>85</v>
      </c>
    </row>
    <row r="53" spans="1:11" ht="39">
      <c r="A53" s="15" t="s">
        <v>74</v>
      </c>
      <c r="B53" s="15">
        <v>853</v>
      </c>
      <c r="C53" s="15">
        <v>85311</v>
      </c>
      <c r="D53" s="13" t="s">
        <v>83</v>
      </c>
      <c r="E53" s="14">
        <v>60000</v>
      </c>
      <c r="F53" s="14">
        <v>60000</v>
      </c>
      <c r="G53" s="14">
        <v>0</v>
      </c>
      <c r="H53" s="14">
        <v>0</v>
      </c>
      <c r="I53" s="13" t="s">
        <v>79</v>
      </c>
      <c r="J53" s="12">
        <v>0</v>
      </c>
      <c r="K53" s="11" t="s">
        <v>82</v>
      </c>
    </row>
    <row r="54" spans="1:11" ht="39">
      <c r="A54" s="15" t="s">
        <v>71</v>
      </c>
      <c r="B54" s="15">
        <v>853</v>
      </c>
      <c r="C54" s="15">
        <v>85333</v>
      </c>
      <c r="D54" s="13" t="s">
        <v>80</v>
      </c>
      <c r="E54" s="14">
        <v>80000</v>
      </c>
      <c r="F54" s="14">
        <v>80000</v>
      </c>
      <c r="G54" s="14">
        <v>0</v>
      </c>
      <c r="H54" s="14">
        <v>0</v>
      </c>
      <c r="I54" s="13" t="s">
        <v>79</v>
      </c>
      <c r="J54" s="12">
        <v>0</v>
      </c>
      <c r="K54" s="11" t="s">
        <v>78</v>
      </c>
    </row>
    <row r="55" spans="1:11" ht="87.75">
      <c r="A55" s="15" t="s">
        <v>68</v>
      </c>
      <c r="B55" s="15">
        <v>854</v>
      </c>
      <c r="C55" s="15">
        <v>85403</v>
      </c>
      <c r="D55" s="13" t="s">
        <v>76</v>
      </c>
      <c r="E55" s="14">
        <v>13553.37</v>
      </c>
      <c r="F55" s="14">
        <v>6776.69</v>
      </c>
      <c r="G55" s="14">
        <v>0</v>
      </c>
      <c r="H55" s="14">
        <v>0</v>
      </c>
      <c r="I55" s="13" t="s">
        <v>75</v>
      </c>
      <c r="J55" s="12">
        <v>0</v>
      </c>
      <c r="K55" s="11" t="s">
        <v>56</v>
      </c>
    </row>
    <row r="56" spans="1:11" ht="48.75">
      <c r="A56" s="15" t="s">
        <v>66</v>
      </c>
      <c r="B56" s="15">
        <v>854</v>
      </c>
      <c r="C56" s="15">
        <v>85403</v>
      </c>
      <c r="D56" s="13" t="s">
        <v>73</v>
      </c>
      <c r="E56" s="14">
        <v>210374</v>
      </c>
      <c r="F56" s="14">
        <v>102378</v>
      </c>
      <c r="G56" s="14">
        <v>0</v>
      </c>
      <c r="H56" s="14">
        <v>0</v>
      </c>
      <c r="I56" s="13" t="s">
        <v>72</v>
      </c>
      <c r="J56" s="12">
        <v>0</v>
      </c>
      <c r="K56" s="11" t="s">
        <v>56</v>
      </c>
    </row>
    <row r="57" spans="1:11" ht="48.75">
      <c r="A57" s="15" t="s">
        <v>64</v>
      </c>
      <c r="B57" s="15">
        <v>854</v>
      </c>
      <c r="C57" s="15">
        <v>85403</v>
      </c>
      <c r="D57" s="13" t="s">
        <v>70</v>
      </c>
      <c r="E57" s="14">
        <v>233946</v>
      </c>
      <c r="F57" s="14">
        <v>172622</v>
      </c>
      <c r="G57" s="14">
        <v>0</v>
      </c>
      <c r="H57" s="14">
        <v>0</v>
      </c>
      <c r="I57" s="13" t="s">
        <v>69</v>
      </c>
      <c r="J57" s="12">
        <v>0</v>
      </c>
      <c r="K57" s="11" t="s">
        <v>56</v>
      </c>
    </row>
    <row r="58" spans="1:11" ht="72.75" customHeight="1">
      <c r="A58" s="15" t="s">
        <v>62</v>
      </c>
      <c r="B58" s="15">
        <v>855</v>
      </c>
      <c r="C58" s="15">
        <v>85510</v>
      </c>
      <c r="D58" s="13" t="s">
        <v>67</v>
      </c>
      <c r="E58" s="14">
        <v>1384460</v>
      </c>
      <c r="F58" s="14">
        <v>427833</v>
      </c>
      <c r="G58" s="14">
        <v>0</v>
      </c>
      <c r="H58" s="14">
        <v>0</v>
      </c>
      <c r="I58" s="13" t="s">
        <v>212</v>
      </c>
      <c r="J58" s="12">
        <v>0</v>
      </c>
      <c r="K58" s="11" t="s">
        <v>56</v>
      </c>
    </row>
    <row r="59" spans="1:11" ht="49.5" customHeight="1">
      <c r="A59" s="15" t="s">
        <v>59</v>
      </c>
      <c r="B59" s="15">
        <v>900</v>
      </c>
      <c r="C59" s="15">
        <v>90019</v>
      </c>
      <c r="D59" s="13" t="s">
        <v>65</v>
      </c>
      <c r="E59" s="14">
        <f>F59</f>
        <v>130560</v>
      </c>
      <c r="F59" s="14">
        <v>130560</v>
      </c>
      <c r="G59" s="14">
        <v>0</v>
      </c>
      <c r="H59" s="14">
        <v>0</v>
      </c>
      <c r="I59" s="13" t="s">
        <v>57</v>
      </c>
      <c r="J59" s="12">
        <v>0</v>
      </c>
      <c r="K59" s="11" t="s">
        <v>56</v>
      </c>
    </row>
    <row r="60" spans="1:11" ht="96.75" customHeight="1">
      <c r="A60" s="15" t="s">
        <v>211</v>
      </c>
      <c r="B60" s="15">
        <v>900</v>
      </c>
      <c r="C60" s="15">
        <v>90095</v>
      </c>
      <c r="D60" s="13" t="s">
        <v>63</v>
      </c>
      <c r="E60" s="14">
        <f>F60</f>
        <v>90150</v>
      </c>
      <c r="F60" s="14">
        <v>90150</v>
      </c>
      <c r="G60" s="14">
        <v>0</v>
      </c>
      <c r="H60" s="14">
        <v>0</v>
      </c>
      <c r="I60" s="13" t="s">
        <v>57</v>
      </c>
      <c r="J60" s="12">
        <v>0</v>
      </c>
      <c r="K60" s="11" t="s">
        <v>56</v>
      </c>
    </row>
    <row r="61" spans="1:11" ht="56.25" customHeight="1">
      <c r="A61" s="15" t="s">
        <v>210</v>
      </c>
      <c r="B61" s="15">
        <v>921</v>
      </c>
      <c r="C61" s="15">
        <v>92113</v>
      </c>
      <c r="D61" s="13" t="s">
        <v>61</v>
      </c>
      <c r="E61" s="14">
        <v>287283</v>
      </c>
      <c r="F61" s="14">
        <v>37283</v>
      </c>
      <c r="G61" s="14">
        <v>0</v>
      </c>
      <c r="H61" s="14">
        <v>0</v>
      </c>
      <c r="I61" s="13" t="s">
        <v>60</v>
      </c>
      <c r="J61" s="12">
        <v>0</v>
      </c>
      <c r="K61" s="11" t="s">
        <v>56</v>
      </c>
    </row>
    <row r="62" spans="1:11" ht="54" customHeight="1">
      <c r="A62" s="15" t="s">
        <v>209</v>
      </c>
      <c r="B62" s="15">
        <v>921</v>
      </c>
      <c r="C62" s="15">
        <v>92195</v>
      </c>
      <c r="D62" s="13" t="s">
        <v>58</v>
      </c>
      <c r="E62" s="14">
        <f>F62</f>
        <v>320169</v>
      </c>
      <c r="F62" s="14">
        <v>320169</v>
      </c>
      <c r="G62" s="14">
        <v>0</v>
      </c>
      <c r="H62" s="14">
        <v>0</v>
      </c>
      <c r="I62" s="13" t="s">
        <v>57</v>
      </c>
      <c r="J62" s="12">
        <v>0</v>
      </c>
      <c r="K62" s="11" t="s">
        <v>56</v>
      </c>
    </row>
    <row r="63" spans="1:11" ht="48.75" customHeight="1">
      <c r="A63" s="74" t="s">
        <v>49</v>
      </c>
      <c r="B63" s="75"/>
      <c r="C63" s="75"/>
      <c r="D63" s="76"/>
      <c r="E63" s="10">
        <f>SUM(E10:E62)</f>
        <v>14921054.219999999</v>
      </c>
      <c r="F63" s="10">
        <f>SUM(F10:F62)</f>
        <v>9171051.690000001</v>
      </c>
      <c r="G63" s="10">
        <f>SUM(G10:G62)</f>
        <v>0</v>
      </c>
      <c r="H63" s="10">
        <f>SUM(H10:H62)</f>
        <v>0</v>
      </c>
      <c r="I63" s="9">
        <v>5614208.53</v>
      </c>
      <c r="J63" s="8">
        <f>SUM(J10:J62)</f>
        <v>135794</v>
      </c>
      <c r="K63" s="7" t="s">
        <v>55</v>
      </c>
    </row>
    <row r="64" spans="1:1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6" t="s">
        <v>54</v>
      </c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6" t="s">
        <v>53</v>
      </c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6" t="s">
        <v>52</v>
      </c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6" t="s">
        <v>51</v>
      </c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6" t="s">
        <v>50</v>
      </c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5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63:D63"/>
    <mergeCell ref="G5:G8"/>
    <mergeCell ref="I5:I8"/>
    <mergeCell ref="J5:J8"/>
    <mergeCell ref="F5:F8"/>
    <mergeCell ref="H6:H8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r:id="rId1"/>
  <headerFooter alignWithMargins="0">
    <oddHeader>&amp;R&amp;9Załącznik nr &amp;A
do uchwały Zarządu Powiatu w Opatowie Nr 106.140.2020
z dnia 30 listopada 2020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50"/>
  <sheetViews>
    <sheetView view="pageLayout" zoomScale="90" zoomScalePageLayoutView="90" workbookViewId="0" topLeftCell="A1">
      <selection activeCell="Q6" sqref="Q6"/>
    </sheetView>
  </sheetViews>
  <sheetFormatPr defaultColWidth="9.33203125" defaultRowHeight="12.75"/>
  <cols>
    <col min="1" max="1" width="5.66015625" style="3" customWidth="1"/>
    <col min="2" max="2" width="11" style="3" customWidth="1"/>
    <col min="3" max="3" width="8.66015625" style="3" customWidth="1"/>
    <col min="4" max="4" width="15" style="3" customWidth="1"/>
    <col min="5" max="5" width="16.83203125" style="3" customWidth="1"/>
    <col min="6" max="6" width="14.16015625" style="3" customWidth="1"/>
    <col min="7" max="7" width="14.33203125" style="3" customWidth="1"/>
    <col min="8" max="8" width="14.5" style="3" customWidth="1"/>
    <col min="9" max="9" width="10.66015625" style="3" customWidth="1"/>
    <col min="10" max="10" width="12.66015625" style="3" customWidth="1"/>
    <col min="11" max="11" width="10.83203125" style="24" customWidth="1"/>
    <col min="12" max="12" width="15" style="24" customWidth="1"/>
    <col min="13" max="14" width="12.33203125" style="24" bestFit="1" customWidth="1"/>
    <col min="15" max="15" width="12.16015625" style="24" customWidth="1"/>
    <col min="16" max="16384" width="9.33203125" style="24" customWidth="1"/>
  </cols>
  <sheetData>
    <row r="1" spans="1:17" ht="45" customHeight="1">
      <c r="A1" s="86" t="s">
        <v>236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60"/>
    </row>
    <row r="2" spans="1:16" s="45" customFormat="1" ht="21" customHeight="1">
      <c r="A2" s="59"/>
      <c r="B2" s="59"/>
      <c r="C2" s="59"/>
      <c r="D2" s="59"/>
      <c r="E2" s="59"/>
      <c r="F2" s="59"/>
      <c r="G2" s="58"/>
      <c r="H2" s="58"/>
      <c r="I2" s="58"/>
      <c r="J2" s="58"/>
      <c r="K2" s="58"/>
      <c r="L2" s="57"/>
      <c r="M2" s="57"/>
      <c r="N2" s="57"/>
      <c r="O2" s="57"/>
      <c r="P2" s="56" t="s">
        <v>235</v>
      </c>
    </row>
    <row r="3" spans="1:16" s="45" customFormat="1" ht="12.75">
      <c r="A3" s="87" t="s">
        <v>0</v>
      </c>
      <c r="B3" s="87" t="s">
        <v>1</v>
      </c>
      <c r="C3" s="87" t="s">
        <v>234</v>
      </c>
      <c r="D3" s="87" t="s">
        <v>233</v>
      </c>
      <c r="E3" s="90" t="s">
        <v>232</v>
      </c>
      <c r="F3" s="93" t="s">
        <v>4</v>
      </c>
      <c r="G3" s="94"/>
      <c r="H3" s="94"/>
      <c r="I3" s="94"/>
      <c r="J3" s="94"/>
      <c r="K3" s="94"/>
      <c r="L3" s="94"/>
      <c r="M3" s="94"/>
      <c r="N3" s="94"/>
      <c r="O3" s="94"/>
      <c r="P3" s="95"/>
    </row>
    <row r="4" spans="1:16" s="45" customFormat="1" ht="12.75">
      <c r="A4" s="88"/>
      <c r="B4" s="88"/>
      <c r="C4" s="88"/>
      <c r="D4" s="88"/>
      <c r="E4" s="91"/>
      <c r="F4" s="90" t="s">
        <v>29</v>
      </c>
      <c r="G4" s="96" t="s">
        <v>4</v>
      </c>
      <c r="H4" s="96"/>
      <c r="I4" s="96"/>
      <c r="J4" s="96"/>
      <c r="K4" s="96"/>
      <c r="L4" s="90" t="s">
        <v>231</v>
      </c>
      <c r="M4" s="97" t="s">
        <v>4</v>
      </c>
      <c r="N4" s="98"/>
      <c r="O4" s="98"/>
      <c r="P4" s="99"/>
    </row>
    <row r="5" spans="1:16" s="45" customFormat="1" ht="25.5" customHeight="1">
      <c r="A5" s="88"/>
      <c r="B5" s="88"/>
      <c r="C5" s="88"/>
      <c r="D5" s="88"/>
      <c r="E5" s="91"/>
      <c r="F5" s="91"/>
      <c r="G5" s="93" t="s">
        <v>230</v>
      </c>
      <c r="H5" s="95"/>
      <c r="I5" s="90" t="s">
        <v>229</v>
      </c>
      <c r="J5" s="90" t="s">
        <v>228</v>
      </c>
      <c r="K5" s="90" t="s">
        <v>227</v>
      </c>
      <c r="L5" s="91"/>
      <c r="M5" s="93" t="s">
        <v>6</v>
      </c>
      <c r="N5" s="55" t="s">
        <v>7</v>
      </c>
      <c r="O5" s="96" t="s">
        <v>33</v>
      </c>
      <c r="P5" s="96" t="s">
        <v>226</v>
      </c>
    </row>
    <row r="6" spans="1:16" s="45" customFormat="1" ht="63.75" customHeight="1">
      <c r="A6" s="89"/>
      <c r="B6" s="89"/>
      <c r="C6" s="89"/>
      <c r="D6" s="89"/>
      <c r="E6" s="92"/>
      <c r="F6" s="92"/>
      <c r="G6" s="54" t="s">
        <v>11</v>
      </c>
      <c r="H6" s="54" t="s">
        <v>225</v>
      </c>
      <c r="I6" s="92"/>
      <c r="J6" s="92"/>
      <c r="K6" s="92"/>
      <c r="L6" s="92"/>
      <c r="M6" s="96"/>
      <c r="N6" s="53" t="s">
        <v>10</v>
      </c>
      <c r="O6" s="96"/>
      <c r="P6" s="96"/>
    </row>
    <row r="7" spans="1:16" s="45" customFormat="1" ht="10.5" customHeight="1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>
        <v>13</v>
      </c>
      <c r="N7" s="52">
        <v>14</v>
      </c>
      <c r="O7" s="52">
        <v>15</v>
      </c>
      <c r="P7" s="52">
        <v>16</v>
      </c>
    </row>
    <row r="8" spans="1:16" s="45" customFormat="1" ht="13.5">
      <c r="A8" s="48" t="s">
        <v>224</v>
      </c>
      <c r="B8" s="51"/>
      <c r="C8" s="39"/>
      <c r="D8" s="34">
        <f>SUM(D9:D9)</f>
        <v>10000</v>
      </c>
      <c r="E8" s="34">
        <f>SUM(E9:E9)</f>
        <v>10000</v>
      </c>
      <c r="F8" s="34">
        <f>SUM(F9:F9)</f>
        <v>10000</v>
      </c>
      <c r="G8" s="34">
        <f>SUM(G9:G9)</f>
        <v>0</v>
      </c>
      <c r="H8" s="34">
        <f>SUM(H9:H9)</f>
        <v>10000</v>
      </c>
      <c r="I8" s="34">
        <v>0</v>
      </c>
      <c r="J8" s="34">
        <v>0</v>
      </c>
      <c r="K8" s="34">
        <v>0</v>
      </c>
      <c r="L8" s="34">
        <f>SUM(L9:L9)</f>
        <v>0</v>
      </c>
      <c r="M8" s="34">
        <f>SUM(M9:M9)</f>
        <v>0</v>
      </c>
      <c r="N8" s="34">
        <f>SUM(N9:N9)</f>
        <v>0</v>
      </c>
      <c r="O8" s="34">
        <v>0</v>
      </c>
      <c r="P8" s="34">
        <v>0</v>
      </c>
    </row>
    <row r="9" spans="1:16" s="45" customFormat="1" ht="12.75">
      <c r="A9" s="50" t="s">
        <v>224</v>
      </c>
      <c r="B9" s="49" t="s">
        <v>223</v>
      </c>
      <c r="C9" s="36">
        <v>2110</v>
      </c>
      <c r="D9" s="35">
        <v>10000</v>
      </c>
      <c r="E9" s="35">
        <f>F9+L9</f>
        <v>10000</v>
      </c>
      <c r="F9" s="35">
        <f>H9</f>
        <v>10000</v>
      </c>
      <c r="G9" s="35">
        <v>0</v>
      </c>
      <c r="H9" s="35">
        <v>10000</v>
      </c>
      <c r="I9" s="35">
        <v>0</v>
      </c>
      <c r="J9" s="35">
        <v>0</v>
      </c>
      <c r="K9" s="35">
        <f>-T9</f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</row>
    <row r="10" spans="1:16" s="45" customFormat="1" ht="13.5">
      <c r="A10" s="41">
        <v>600</v>
      </c>
      <c r="B10" s="43"/>
      <c r="C10" s="39"/>
      <c r="D10" s="34">
        <f aca="true" t="shared" si="0" ref="D10:N10">SUM(D11:D11)</f>
        <v>1283</v>
      </c>
      <c r="E10" s="34">
        <f t="shared" si="0"/>
        <v>1283</v>
      </c>
      <c r="F10" s="34">
        <f t="shared" si="0"/>
        <v>1283</v>
      </c>
      <c r="G10" s="34">
        <f t="shared" si="0"/>
        <v>1283</v>
      </c>
      <c r="H10" s="34">
        <f t="shared" si="0"/>
        <v>0</v>
      </c>
      <c r="I10" s="34">
        <f t="shared" si="0"/>
        <v>0</v>
      </c>
      <c r="J10" s="34">
        <f t="shared" si="0"/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  <c r="N10" s="34">
        <f t="shared" si="0"/>
        <v>0</v>
      </c>
      <c r="O10" s="34">
        <f>O12+O14</f>
        <v>0</v>
      </c>
      <c r="P10" s="34">
        <f>P12+P14</f>
        <v>0</v>
      </c>
    </row>
    <row r="11" spans="1:16" s="45" customFormat="1" ht="12.75">
      <c r="A11" s="38">
        <v>600</v>
      </c>
      <c r="B11" s="37">
        <v>60095</v>
      </c>
      <c r="C11" s="36">
        <v>2110</v>
      </c>
      <c r="D11" s="35">
        <v>1283</v>
      </c>
      <c r="E11" s="35">
        <f>SUM(F11)</f>
        <v>1283</v>
      </c>
      <c r="F11" s="35">
        <f>SUM(G11:H11)</f>
        <v>1283</v>
      </c>
      <c r="G11" s="35">
        <v>1283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f>SUM(O11+Q11+R11)</f>
        <v>0</v>
      </c>
      <c r="O11" s="35">
        <v>0</v>
      </c>
      <c r="P11" s="35">
        <v>0</v>
      </c>
    </row>
    <row r="12" spans="1:16" s="45" customFormat="1" ht="13.5">
      <c r="A12" s="48" t="s">
        <v>222</v>
      </c>
      <c r="B12" s="47"/>
      <c r="C12" s="39"/>
      <c r="D12" s="34">
        <f aca="true" t="shared" si="1" ref="D12:M12">SUM(D13)</f>
        <v>54000</v>
      </c>
      <c r="E12" s="34">
        <f t="shared" si="1"/>
        <v>54000</v>
      </c>
      <c r="F12" s="34">
        <f t="shared" si="1"/>
        <v>54000</v>
      </c>
      <c r="G12" s="34">
        <f t="shared" si="1"/>
        <v>39656</v>
      </c>
      <c r="H12" s="34">
        <f t="shared" si="1"/>
        <v>14344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v>0</v>
      </c>
      <c r="O12" s="34">
        <f>SUM(O13)</f>
        <v>0</v>
      </c>
      <c r="P12" s="34">
        <f>SUM(P13)</f>
        <v>0</v>
      </c>
    </row>
    <row r="13" spans="1:18" s="45" customFormat="1" ht="12.75">
      <c r="A13" s="38">
        <v>700</v>
      </c>
      <c r="B13" s="37">
        <v>70005</v>
      </c>
      <c r="C13" s="36">
        <v>2110</v>
      </c>
      <c r="D13" s="35">
        <v>54000</v>
      </c>
      <c r="E13" s="35">
        <f>SUM(F13)</f>
        <v>54000</v>
      </c>
      <c r="F13" s="35">
        <f>SUM(G13:H13)</f>
        <v>54000</v>
      </c>
      <c r="G13" s="35">
        <v>39656</v>
      </c>
      <c r="H13" s="35">
        <v>14344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f>SUM(O13+Q13+R13)</f>
        <v>0</v>
      </c>
      <c r="O13" s="35">
        <v>0</v>
      </c>
      <c r="P13" s="35">
        <v>0</v>
      </c>
      <c r="Q13" s="42"/>
      <c r="R13" s="42"/>
    </row>
    <row r="14" spans="1:18" s="45" customFormat="1" ht="13.5">
      <c r="A14" s="41">
        <v>710</v>
      </c>
      <c r="B14" s="43"/>
      <c r="C14" s="39"/>
      <c r="D14" s="34">
        <f aca="true" t="shared" si="2" ref="D14:P14">SUM(D15:D16)</f>
        <v>560645</v>
      </c>
      <c r="E14" s="34">
        <f t="shared" si="2"/>
        <v>560645</v>
      </c>
      <c r="F14" s="34">
        <f t="shared" si="2"/>
        <v>560645</v>
      </c>
      <c r="G14" s="34">
        <f t="shared" si="2"/>
        <v>509814</v>
      </c>
      <c r="H14" s="34">
        <f t="shared" si="2"/>
        <v>50831</v>
      </c>
      <c r="I14" s="34">
        <f t="shared" si="2"/>
        <v>0</v>
      </c>
      <c r="J14" s="34">
        <f t="shared" si="2"/>
        <v>0</v>
      </c>
      <c r="K14" s="34">
        <f t="shared" si="2"/>
        <v>0</v>
      </c>
      <c r="L14" s="34">
        <f t="shared" si="2"/>
        <v>0</v>
      </c>
      <c r="M14" s="34">
        <f t="shared" si="2"/>
        <v>0</v>
      </c>
      <c r="N14" s="34">
        <f t="shared" si="2"/>
        <v>0</v>
      </c>
      <c r="O14" s="34">
        <f t="shared" si="2"/>
        <v>0</v>
      </c>
      <c r="P14" s="34">
        <f t="shared" si="2"/>
        <v>0</v>
      </c>
      <c r="Q14" s="46"/>
      <c r="R14" s="46"/>
    </row>
    <row r="15" spans="1:18" s="45" customFormat="1" ht="12.75">
      <c r="A15" s="38">
        <v>710</v>
      </c>
      <c r="B15" s="37">
        <v>71012</v>
      </c>
      <c r="C15" s="36">
        <v>2110</v>
      </c>
      <c r="D15" s="35">
        <v>208000</v>
      </c>
      <c r="E15" s="35">
        <f>SUM(N15+F15)</f>
        <v>208000</v>
      </c>
      <c r="F15" s="35">
        <f>SUM(G15:K15)</f>
        <v>208000</v>
      </c>
      <c r="G15" s="35">
        <v>208000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f>SUM(O15+Q15+R15)</f>
        <v>0</v>
      </c>
      <c r="O15" s="35">
        <v>0</v>
      </c>
      <c r="P15" s="35">
        <v>0</v>
      </c>
      <c r="Q15" s="42"/>
      <c r="R15" s="42"/>
    </row>
    <row r="16" spans="1:16" s="45" customFormat="1" ht="12.75">
      <c r="A16" s="38">
        <v>710</v>
      </c>
      <c r="B16" s="37">
        <v>71015</v>
      </c>
      <c r="C16" s="36">
        <v>2110</v>
      </c>
      <c r="D16" s="35">
        <v>352645</v>
      </c>
      <c r="E16" s="35">
        <f>SUM(F16)</f>
        <v>352645</v>
      </c>
      <c r="F16" s="35">
        <f>SUM(G16:H16)</f>
        <v>352645</v>
      </c>
      <c r="G16" s="35">
        <v>301814</v>
      </c>
      <c r="H16" s="35">
        <v>50831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f>SUM(O16+Q16+R16)</f>
        <v>0</v>
      </c>
      <c r="O16" s="35">
        <v>0</v>
      </c>
      <c r="P16" s="35">
        <v>0</v>
      </c>
    </row>
    <row r="17" spans="1:16" s="45" customFormat="1" ht="13.5">
      <c r="A17" s="41">
        <v>750</v>
      </c>
      <c r="B17" s="43"/>
      <c r="C17" s="39"/>
      <c r="D17" s="34">
        <f aca="true" t="shared" si="3" ref="D17:P17">SUM(D18:D18)</f>
        <v>20416</v>
      </c>
      <c r="E17" s="34">
        <f t="shared" si="3"/>
        <v>20416</v>
      </c>
      <c r="F17" s="34">
        <f t="shared" si="3"/>
        <v>20416</v>
      </c>
      <c r="G17" s="34">
        <f t="shared" si="3"/>
        <v>15136.94</v>
      </c>
      <c r="H17" s="34">
        <f t="shared" si="3"/>
        <v>5279.06</v>
      </c>
      <c r="I17" s="34">
        <f t="shared" si="3"/>
        <v>0</v>
      </c>
      <c r="J17" s="34">
        <f t="shared" si="3"/>
        <v>0</v>
      </c>
      <c r="K17" s="34">
        <f t="shared" si="3"/>
        <v>0</v>
      </c>
      <c r="L17" s="34">
        <f t="shared" si="3"/>
        <v>0</v>
      </c>
      <c r="M17" s="34">
        <f t="shared" si="3"/>
        <v>0</v>
      </c>
      <c r="N17" s="34">
        <f t="shared" si="3"/>
        <v>0</v>
      </c>
      <c r="O17" s="34">
        <f t="shared" si="3"/>
        <v>0</v>
      </c>
      <c r="P17" s="34">
        <f t="shared" si="3"/>
        <v>0</v>
      </c>
    </row>
    <row r="18" spans="1:16" s="45" customFormat="1" ht="12.75">
      <c r="A18" s="38">
        <v>750</v>
      </c>
      <c r="B18" s="37">
        <v>75045</v>
      </c>
      <c r="C18" s="36">
        <v>2110</v>
      </c>
      <c r="D18" s="35">
        <v>20416</v>
      </c>
      <c r="E18" s="35">
        <f>SUM(F18)</f>
        <v>20416</v>
      </c>
      <c r="F18" s="35">
        <f>SUM(G18:H18)</f>
        <v>20416</v>
      </c>
      <c r="G18" s="35">
        <v>15136.94</v>
      </c>
      <c r="H18" s="35">
        <v>5279.06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f>SUM(O18+Q18+R18)</f>
        <v>0</v>
      </c>
      <c r="O18" s="35">
        <v>0</v>
      </c>
      <c r="P18" s="35">
        <v>0</v>
      </c>
    </row>
    <row r="19" spans="1:16" s="45" customFormat="1" ht="13.5">
      <c r="A19" s="41">
        <v>752</v>
      </c>
      <c r="B19" s="40"/>
      <c r="C19" s="39"/>
      <c r="D19" s="34">
        <f aca="true" t="shared" si="4" ref="D19:P19">SUM(D20:D21)</f>
        <v>205300</v>
      </c>
      <c r="E19" s="34">
        <f t="shared" si="4"/>
        <v>205300</v>
      </c>
      <c r="F19" s="34">
        <f t="shared" si="4"/>
        <v>57300</v>
      </c>
      <c r="G19" s="34">
        <f t="shared" si="4"/>
        <v>0</v>
      </c>
      <c r="H19" s="34">
        <f t="shared" si="4"/>
        <v>57300</v>
      </c>
      <c r="I19" s="34">
        <f t="shared" si="4"/>
        <v>0</v>
      </c>
      <c r="J19" s="34">
        <f t="shared" si="4"/>
        <v>0</v>
      </c>
      <c r="K19" s="34">
        <f t="shared" si="4"/>
        <v>0</v>
      </c>
      <c r="L19" s="34">
        <f t="shared" si="4"/>
        <v>148000</v>
      </c>
      <c r="M19" s="34">
        <f t="shared" si="4"/>
        <v>148000</v>
      </c>
      <c r="N19" s="34">
        <f t="shared" si="4"/>
        <v>0</v>
      </c>
      <c r="O19" s="34">
        <f t="shared" si="4"/>
        <v>0</v>
      </c>
      <c r="P19" s="34">
        <f t="shared" si="4"/>
        <v>0</v>
      </c>
    </row>
    <row r="20" spans="1:16" s="45" customFormat="1" ht="12.75">
      <c r="A20" s="38">
        <v>752</v>
      </c>
      <c r="B20" s="37">
        <v>75295</v>
      </c>
      <c r="C20" s="36">
        <v>2110</v>
      </c>
      <c r="D20" s="35">
        <v>57300</v>
      </c>
      <c r="E20" s="35">
        <f>SUM(H20+G20+J20)</f>
        <v>57300</v>
      </c>
      <c r="F20" s="35">
        <f>SUM(G20:K20)</f>
        <v>57300</v>
      </c>
      <c r="G20" s="35">
        <v>0</v>
      </c>
      <c r="H20" s="35">
        <v>57300</v>
      </c>
      <c r="I20" s="35">
        <v>0</v>
      </c>
      <c r="J20" s="35">
        <v>0</v>
      </c>
      <c r="K20" s="35">
        <v>0</v>
      </c>
      <c r="L20" s="35">
        <v>0</v>
      </c>
      <c r="M20" s="35">
        <f>SUM(N20+P20+Q20)</f>
        <v>0</v>
      </c>
      <c r="N20" s="35">
        <v>0</v>
      </c>
      <c r="O20" s="35">
        <v>0</v>
      </c>
      <c r="P20" s="35">
        <v>0</v>
      </c>
    </row>
    <row r="21" spans="1:16" s="45" customFormat="1" ht="12.75">
      <c r="A21" s="38">
        <v>752</v>
      </c>
      <c r="B21" s="37">
        <v>75295</v>
      </c>
      <c r="C21" s="36">
        <v>6410</v>
      </c>
      <c r="D21" s="35">
        <v>148000</v>
      </c>
      <c r="E21" s="35">
        <f>SUM(H21+G21+J21+L21)</f>
        <v>148000</v>
      </c>
      <c r="F21" s="35">
        <f>SUM(G21:K21)</f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148000</v>
      </c>
      <c r="M21" s="35">
        <v>148000</v>
      </c>
      <c r="N21" s="35">
        <v>0</v>
      </c>
      <c r="O21" s="35">
        <v>0</v>
      </c>
      <c r="P21" s="35">
        <v>0</v>
      </c>
    </row>
    <row r="22" spans="1:16" s="44" customFormat="1" ht="14.25" customHeight="1">
      <c r="A22" s="41">
        <v>754</v>
      </c>
      <c r="B22" s="43"/>
      <c r="C22" s="39"/>
      <c r="D22" s="34">
        <f aca="true" t="shared" si="5" ref="D22:P22">SUM(D23:D24)</f>
        <v>4862505</v>
      </c>
      <c r="E22" s="34">
        <f t="shared" si="5"/>
        <v>4862505</v>
      </c>
      <c r="F22" s="34">
        <f t="shared" si="5"/>
        <v>4827505</v>
      </c>
      <c r="G22" s="34">
        <f t="shared" si="5"/>
        <v>4170286</v>
      </c>
      <c r="H22" s="34">
        <f t="shared" si="5"/>
        <v>495556</v>
      </c>
      <c r="I22" s="34">
        <f t="shared" si="5"/>
        <v>0</v>
      </c>
      <c r="J22" s="34">
        <f t="shared" si="5"/>
        <v>161663</v>
      </c>
      <c r="K22" s="34">
        <f t="shared" si="5"/>
        <v>0</v>
      </c>
      <c r="L22" s="34">
        <f t="shared" si="5"/>
        <v>35000</v>
      </c>
      <c r="M22" s="34">
        <f t="shared" si="5"/>
        <v>35000</v>
      </c>
      <c r="N22" s="34">
        <f t="shared" si="5"/>
        <v>0</v>
      </c>
      <c r="O22" s="34">
        <f t="shared" si="5"/>
        <v>0</v>
      </c>
      <c r="P22" s="34">
        <f t="shared" si="5"/>
        <v>0</v>
      </c>
    </row>
    <row r="23" spans="1:16" ht="12.75" customHeight="1">
      <c r="A23" s="38">
        <v>754</v>
      </c>
      <c r="B23" s="37">
        <v>75411</v>
      </c>
      <c r="C23" s="36">
        <v>2110</v>
      </c>
      <c r="D23" s="35">
        <v>4827505</v>
      </c>
      <c r="E23" s="35">
        <f>SUM(F23)</f>
        <v>4827505</v>
      </c>
      <c r="F23" s="35">
        <f>SUM(G23:J23)</f>
        <v>4827505</v>
      </c>
      <c r="G23" s="35">
        <v>4170286</v>
      </c>
      <c r="H23" s="35">
        <v>495556</v>
      </c>
      <c r="I23" s="35">
        <v>0</v>
      </c>
      <c r="J23" s="35">
        <v>161663</v>
      </c>
      <c r="K23" s="35">
        <v>0</v>
      </c>
      <c r="L23" s="35">
        <v>0</v>
      </c>
      <c r="M23" s="35">
        <v>0</v>
      </c>
      <c r="N23" s="35">
        <f>SUM(O23+Q23+R23)</f>
        <v>0</v>
      </c>
      <c r="O23" s="35">
        <v>0</v>
      </c>
      <c r="P23" s="35"/>
    </row>
    <row r="24" spans="1:16" ht="12.75" customHeight="1">
      <c r="A24" s="38"/>
      <c r="B24" s="37"/>
      <c r="C24" s="36">
        <v>6410</v>
      </c>
      <c r="D24" s="35">
        <v>35000</v>
      </c>
      <c r="E24" s="35">
        <f>SUM(H24+G24+J24+L24)</f>
        <v>35000</v>
      </c>
      <c r="F24" s="35">
        <f>SUM(G24:J24)</f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35000</v>
      </c>
      <c r="M24" s="35">
        <v>35000</v>
      </c>
      <c r="N24" s="35">
        <f>SUM(O24+Q24+R24)</f>
        <v>0</v>
      </c>
      <c r="O24" s="35">
        <v>0</v>
      </c>
      <c r="P24" s="35"/>
    </row>
    <row r="25" spans="1:16" ht="12.75" customHeight="1">
      <c r="A25" s="41">
        <v>755</v>
      </c>
      <c r="B25" s="43"/>
      <c r="C25" s="39"/>
      <c r="D25" s="34">
        <f>SUM(D26:D26)</f>
        <v>132000</v>
      </c>
      <c r="E25" s="34">
        <f>E26</f>
        <v>132000</v>
      </c>
      <c r="F25" s="34">
        <f aca="true" t="shared" si="6" ref="F25:K25">SUM(F26)</f>
        <v>132000</v>
      </c>
      <c r="G25" s="34">
        <f t="shared" si="6"/>
        <v>0</v>
      </c>
      <c r="H25" s="34">
        <f t="shared" si="6"/>
        <v>67980</v>
      </c>
      <c r="I25" s="34">
        <f t="shared" si="6"/>
        <v>64020</v>
      </c>
      <c r="J25" s="34">
        <f t="shared" si="6"/>
        <v>0</v>
      </c>
      <c r="K25" s="34">
        <f t="shared" si="6"/>
        <v>0</v>
      </c>
      <c r="L25" s="34">
        <f>SUM(L26:L26)</f>
        <v>0</v>
      </c>
      <c r="M25" s="34">
        <f>SUM(M26:M26)</f>
        <v>0</v>
      </c>
      <c r="N25" s="34">
        <f>SUM(N26)</f>
        <v>0</v>
      </c>
      <c r="O25" s="34">
        <f>SUM(O26)</f>
        <v>0</v>
      </c>
      <c r="P25" s="34">
        <f>SUM(P26)</f>
        <v>0</v>
      </c>
    </row>
    <row r="26" spans="1:16" ht="17.25" customHeight="1">
      <c r="A26" s="38">
        <v>755</v>
      </c>
      <c r="B26" s="37">
        <v>75515</v>
      </c>
      <c r="C26" s="36">
        <v>2110</v>
      </c>
      <c r="D26" s="35">
        <v>132000</v>
      </c>
      <c r="E26" s="35">
        <f>SUM(F26)</f>
        <v>132000</v>
      </c>
      <c r="F26" s="35">
        <f>SUM(G26:J26)</f>
        <v>132000</v>
      </c>
      <c r="G26" s="35">
        <v>0</v>
      </c>
      <c r="H26" s="35">
        <v>67980</v>
      </c>
      <c r="I26" s="35">
        <v>64020</v>
      </c>
      <c r="J26" s="35">
        <v>0</v>
      </c>
      <c r="K26" s="35">
        <v>0</v>
      </c>
      <c r="L26" s="35">
        <v>0</v>
      </c>
      <c r="M26" s="35">
        <v>0</v>
      </c>
      <c r="N26" s="35">
        <f>SUM(O26+Q26+R26)</f>
        <v>0</v>
      </c>
      <c r="O26" s="35">
        <v>0</v>
      </c>
      <c r="P26" s="35"/>
    </row>
    <row r="27" spans="1:16" ht="15" customHeight="1">
      <c r="A27" s="41">
        <v>801</v>
      </c>
      <c r="B27" s="43"/>
      <c r="C27" s="39"/>
      <c r="D27" s="34">
        <f>SUM(D28:D28)</f>
        <v>20802</v>
      </c>
      <c r="E27" s="34">
        <f>E28</f>
        <v>20802</v>
      </c>
      <c r="F27" s="34">
        <f aca="true" t="shared" si="7" ref="F27:K27">SUM(F28)</f>
        <v>20802</v>
      </c>
      <c r="G27" s="34">
        <f t="shared" si="7"/>
        <v>0</v>
      </c>
      <c r="H27" s="34">
        <f t="shared" si="7"/>
        <v>20802</v>
      </c>
      <c r="I27" s="34">
        <f t="shared" si="7"/>
        <v>0</v>
      </c>
      <c r="J27" s="34">
        <f t="shared" si="7"/>
        <v>0</v>
      </c>
      <c r="K27" s="34">
        <f t="shared" si="7"/>
        <v>0</v>
      </c>
      <c r="L27" s="34">
        <f>SUM(L28:L28)</f>
        <v>0</v>
      </c>
      <c r="M27" s="34">
        <f>SUM(M28:M28)</f>
        <v>0</v>
      </c>
      <c r="N27" s="34">
        <f>SUM(N28)</f>
        <v>0</v>
      </c>
      <c r="O27" s="34">
        <f>SUM(O28)</f>
        <v>0</v>
      </c>
      <c r="P27" s="34">
        <f>SUM(P28)</f>
        <v>0</v>
      </c>
    </row>
    <row r="28" spans="1:16" ht="11.25" customHeight="1">
      <c r="A28" s="38">
        <v>801</v>
      </c>
      <c r="B28" s="37">
        <v>80153</v>
      </c>
      <c r="C28" s="36">
        <v>2110</v>
      </c>
      <c r="D28" s="35">
        <v>20802</v>
      </c>
      <c r="E28" s="35">
        <f>SUM(F28)</f>
        <v>20802</v>
      </c>
      <c r="F28" s="35">
        <f>SUM(G28:J28)</f>
        <v>20802</v>
      </c>
      <c r="G28" s="35">
        <v>0</v>
      </c>
      <c r="H28" s="35">
        <v>20802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f>SUM(O28+Q28+R28)</f>
        <v>0</v>
      </c>
      <c r="O28" s="35">
        <v>0</v>
      </c>
      <c r="P28" s="35"/>
    </row>
    <row r="29" spans="1:16" ht="13.5">
      <c r="A29" s="41">
        <v>851</v>
      </c>
      <c r="B29" s="40"/>
      <c r="C29" s="39"/>
      <c r="D29" s="34">
        <f>D30</f>
        <v>1964622</v>
      </c>
      <c r="E29" s="34">
        <f aca="true" t="shared" si="8" ref="E29:P29">SUM(E30)</f>
        <v>1964622</v>
      </c>
      <c r="F29" s="34">
        <f t="shared" si="8"/>
        <v>1964622</v>
      </c>
      <c r="G29" s="34">
        <f t="shared" si="8"/>
        <v>0</v>
      </c>
      <c r="H29" s="34">
        <f t="shared" si="8"/>
        <v>1964622</v>
      </c>
      <c r="I29" s="34">
        <f t="shared" si="8"/>
        <v>0</v>
      </c>
      <c r="J29" s="34">
        <f t="shared" si="8"/>
        <v>0</v>
      </c>
      <c r="K29" s="34">
        <f t="shared" si="8"/>
        <v>0</v>
      </c>
      <c r="L29" s="34">
        <f t="shared" si="8"/>
        <v>0</v>
      </c>
      <c r="M29" s="34">
        <f t="shared" si="8"/>
        <v>0</v>
      </c>
      <c r="N29" s="34">
        <f t="shared" si="8"/>
        <v>0</v>
      </c>
      <c r="O29" s="34">
        <f t="shared" si="8"/>
        <v>0</v>
      </c>
      <c r="P29" s="34">
        <f t="shared" si="8"/>
        <v>0</v>
      </c>
    </row>
    <row r="30" spans="1:17" ht="12.75">
      <c r="A30" s="38">
        <v>851</v>
      </c>
      <c r="B30" s="37">
        <v>85156</v>
      </c>
      <c r="C30" s="36">
        <v>2110</v>
      </c>
      <c r="D30" s="35">
        <v>1964622</v>
      </c>
      <c r="E30" s="35">
        <f>SUM(H30)</f>
        <v>1964622</v>
      </c>
      <c r="F30" s="35">
        <f>SUM(H30)</f>
        <v>1964622</v>
      </c>
      <c r="G30" s="35">
        <v>0</v>
      </c>
      <c r="H30" s="35">
        <v>1964622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f>SUM(O30+Q30+R30)</f>
        <v>0</v>
      </c>
      <c r="O30" s="35">
        <v>0</v>
      </c>
      <c r="P30" s="35">
        <v>0</v>
      </c>
      <c r="Q30" s="42"/>
    </row>
    <row r="31" spans="1:17" ht="13.5">
      <c r="A31" s="41">
        <v>852</v>
      </c>
      <c r="B31" s="40"/>
      <c r="C31" s="39"/>
      <c r="D31" s="34">
        <f aca="true" t="shared" si="9" ref="D31:P31">SUM(D32:D33)</f>
        <v>1700000</v>
      </c>
      <c r="E31" s="34">
        <f t="shared" si="9"/>
        <v>1700000</v>
      </c>
      <c r="F31" s="34">
        <f t="shared" si="9"/>
        <v>0</v>
      </c>
      <c r="G31" s="34">
        <f t="shared" si="9"/>
        <v>0</v>
      </c>
      <c r="H31" s="34">
        <f t="shared" si="9"/>
        <v>0</v>
      </c>
      <c r="I31" s="34">
        <f t="shared" si="9"/>
        <v>0</v>
      </c>
      <c r="J31" s="34">
        <f t="shared" si="9"/>
        <v>0</v>
      </c>
      <c r="K31" s="34">
        <f t="shared" si="9"/>
        <v>0</v>
      </c>
      <c r="L31" s="34">
        <f t="shared" si="9"/>
        <v>1700000</v>
      </c>
      <c r="M31" s="34">
        <f t="shared" si="9"/>
        <v>1700000</v>
      </c>
      <c r="N31" s="34">
        <f t="shared" si="9"/>
        <v>0</v>
      </c>
      <c r="O31" s="34">
        <f t="shared" si="9"/>
        <v>0</v>
      </c>
      <c r="P31" s="34">
        <f t="shared" si="9"/>
        <v>0</v>
      </c>
      <c r="Q31" s="42"/>
    </row>
    <row r="32" spans="1:17" ht="12.75">
      <c r="A32" s="38">
        <v>852</v>
      </c>
      <c r="B32" s="37">
        <v>85203</v>
      </c>
      <c r="C32" s="36">
        <v>6410</v>
      </c>
      <c r="D32" s="35">
        <v>1700000</v>
      </c>
      <c r="E32" s="35">
        <f>SUM(H32+G32+J32+L32)</f>
        <v>1700000</v>
      </c>
      <c r="F32" s="35">
        <f>SUM(G32:K32)</f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1700000</v>
      </c>
      <c r="M32" s="35">
        <v>1700000</v>
      </c>
      <c r="N32" s="35">
        <v>0</v>
      </c>
      <c r="O32" s="35">
        <v>0</v>
      </c>
      <c r="P32" s="35">
        <v>0</v>
      </c>
      <c r="Q32" s="42"/>
    </row>
    <row r="33" spans="1:17" ht="12.75">
      <c r="A33" s="38">
        <v>852</v>
      </c>
      <c r="B33" s="37">
        <v>85205</v>
      </c>
      <c r="C33" s="36">
        <v>2110</v>
      </c>
      <c r="D33" s="35">
        <v>0</v>
      </c>
      <c r="E33" s="35">
        <f>SUM(F33)</f>
        <v>0</v>
      </c>
      <c r="F33" s="35">
        <f>SUM(G33+H33)</f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f>SUM(O33+Q33+R33)</f>
        <v>0</v>
      </c>
      <c r="O33" s="35">
        <v>0</v>
      </c>
      <c r="P33" s="35">
        <v>0</v>
      </c>
      <c r="Q33" s="42"/>
    </row>
    <row r="34" spans="1:16" ht="13.5">
      <c r="A34" s="41">
        <v>853</v>
      </c>
      <c r="B34" s="40"/>
      <c r="C34" s="39"/>
      <c r="D34" s="34">
        <f>SUM(D35)</f>
        <v>776526.6</v>
      </c>
      <c r="E34" s="34">
        <f>E35</f>
        <v>776526.6</v>
      </c>
      <c r="F34" s="34">
        <f>F35</f>
        <v>776526.6</v>
      </c>
      <c r="G34" s="34">
        <f>G35</f>
        <v>497475</v>
      </c>
      <c r="H34" s="34">
        <f>H35</f>
        <v>279051.6</v>
      </c>
      <c r="I34" s="34">
        <f aca="true" t="shared" si="10" ref="I34:P34">SUM(I35)</f>
        <v>0</v>
      </c>
      <c r="J34" s="34">
        <f t="shared" si="10"/>
        <v>0</v>
      </c>
      <c r="K34" s="34">
        <f t="shared" si="10"/>
        <v>0</v>
      </c>
      <c r="L34" s="34">
        <f t="shared" si="10"/>
        <v>0</v>
      </c>
      <c r="M34" s="34">
        <f t="shared" si="10"/>
        <v>0</v>
      </c>
      <c r="N34" s="34">
        <f t="shared" si="10"/>
        <v>0</v>
      </c>
      <c r="O34" s="34">
        <f t="shared" si="10"/>
        <v>0</v>
      </c>
      <c r="P34" s="34">
        <f t="shared" si="10"/>
        <v>0</v>
      </c>
    </row>
    <row r="35" spans="1:16" ht="12.75">
      <c r="A35" s="38">
        <v>853</v>
      </c>
      <c r="B35" s="37">
        <v>85321</v>
      </c>
      <c r="C35" s="36">
        <v>2110</v>
      </c>
      <c r="D35" s="35">
        <v>776526.6</v>
      </c>
      <c r="E35" s="35">
        <f>SUM(H35+G35+E44)</f>
        <v>776526.6</v>
      </c>
      <c r="F35" s="35">
        <f>SUM(G35:K35)</f>
        <v>776526.6</v>
      </c>
      <c r="G35" s="35">
        <v>497475</v>
      </c>
      <c r="H35" s="35">
        <v>279051.6</v>
      </c>
      <c r="I35" s="35">
        <v>0</v>
      </c>
      <c r="J35" s="35">
        <v>0</v>
      </c>
      <c r="K35" s="35">
        <v>0</v>
      </c>
      <c r="L35" s="35">
        <v>0</v>
      </c>
      <c r="M35" s="35">
        <f>SUM(N35+P35+Q35)</f>
        <v>0</v>
      </c>
      <c r="N35" s="35">
        <v>0</v>
      </c>
      <c r="O35" s="35">
        <v>0</v>
      </c>
      <c r="P35" s="35">
        <v>0</v>
      </c>
    </row>
    <row r="36" spans="1:16" ht="13.5">
      <c r="A36" s="41">
        <v>855</v>
      </c>
      <c r="B36" s="40"/>
      <c r="C36" s="39"/>
      <c r="D36" s="34">
        <f aca="true" t="shared" si="11" ref="D36:P36">SUM(D37:D39)</f>
        <v>674180</v>
      </c>
      <c r="E36" s="34">
        <f t="shared" si="11"/>
        <v>674180</v>
      </c>
      <c r="F36" s="34">
        <f t="shared" si="11"/>
        <v>674180</v>
      </c>
      <c r="G36" s="34">
        <f t="shared" si="11"/>
        <v>7386</v>
      </c>
      <c r="H36" s="34">
        <f t="shared" si="11"/>
        <v>419</v>
      </c>
      <c r="I36" s="34">
        <f t="shared" si="11"/>
        <v>0</v>
      </c>
      <c r="J36" s="34">
        <f t="shared" si="11"/>
        <v>666375</v>
      </c>
      <c r="K36" s="34">
        <f t="shared" si="11"/>
        <v>0</v>
      </c>
      <c r="L36" s="34">
        <f t="shared" si="11"/>
        <v>0</v>
      </c>
      <c r="M36" s="34">
        <f t="shared" si="11"/>
        <v>0</v>
      </c>
      <c r="N36" s="34">
        <f t="shared" si="11"/>
        <v>0</v>
      </c>
      <c r="O36" s="34">
        <f t="shared" si="11"/>
        <v>0</v>
      </c>
      <c r="P36" s="34">
        <f t="shared" si="11"/>
        <v>0</v>
      </c>
    </row>
    <row r="37" spans="1:16" ht="12.75">
      <c r="A37" s="38">
        <v>855</v>
      </c>
      <c r="B37" s="37">
        <v>85504</v>
      </c>
      <c r="C37" s="36">
        <v>2110</v>
      </c>
      <c r="D37" s="35">
        <v>39990</v>
      </c>
      <c r="E37" s="35">
        <f>SUM(H37+G37+J37)</f>
        <v>39990</v>
      </c>
      <c r="F37" s="35">
        <f>SUM(G37:K37)</f>
        <v>39990</v>
      </c>
      <c r="G37" s="35">
        <v>1290</v>
      </c>
      <c r="H37" s="35">
        <v>0</v>
      </c>
      <c r="I37" s="35">
        <v>0</v>
      </c>
      <c r="J37" s="35">
        <v>38700</v>
      </c>
      <c r="K37" s="35">
        <v>0</v>
      </c>
      <c r="L37" s="35">
        <v>0</v>
      </c>
      <c r="M37" s="35">
        <f>SUM(N37+P37+Q37)</f>
        <v>0</v>
      </c>
      <c r="N37" s="35">
        <v>0</v>
      </c>
      <c r="O37" s="35">
        <v>0</v>
      </c>
      <c r="P37" s="35">
        <v>0</v>
      </c>
    </row>
    <row r="38" spans="1:16" ht="12.75">
      <c r="A38" s="38">
        <v>855</v>
      </c>
      <c r="B38" s="37">
        <v>85508</v>
      </c>
      <c r="C38" s="36">
        <v>2160</v>
      </c>
      <c r="D38" s="35">
        <v>222991</v>
      </c>
      <c r="E38" s="35">
        <f>SUM(H38+G38+J38)</f>
        <v>222991</v>
      </c>
      <c r="F38" s="35">
        <f>SUM(G38:K38)</f>
        <v>222991</v>
      </c>
      <c r="G38" s="35">
        <v>2000</v>
      </c>
      <c r="H38" s="35">
        <v>419</v>
      </c>
      <c r="I38" s="35">
        <v>0</v>
      </c>
      <c r="J38" s="35">
        <v>220572</v>
      </c>
      <c r="K38" s="35">
        <v>0</v>
      </c>
      <c r="L38" s="35">
        <v>0</v>
      </c>
      <c r="M38" s="35">
        <f>SUM(N38+P38+Q38)</f>
        <v>0</v>
      </c>
      <c r="N38" s="35">
        <v>0</v>
      </c>
      <c r="O38" s="35">
        <v>0</v>
      </c>
      <c r="P38" s="35">
        <v>0</v>
      </c>
    </row>
    <row r="39" spans="1:16" ht="12.75">
      <c r="A39" s="38">
        <v>855</v>
      </c>
      <c r="B39" s="37">
        <v>85510</v>
      </c>
      <c r="C39" s="36">
        <v>2160</v>
      </c>
      <c r="D39" s="35">
        <v>411199</v>
      </c>
      <c r="E39" s="35">
        <f>SUM(H39+G39+J39)</f>
        <v>411199</v>
      </c>
      <c r="F39" s="35">
        <f>SUM(G39:K39)</f>
        <v>411199</v>
      </c>
      <c r="G39" s="35">
        <v>4096</v>
      </c>
      <c r="H39" s="35">
        <v>0</v>
      </c>
      <c r="I39" s="35">
        <v>0</v>
      </c>
      <c r="J39" s="35">
        <v>407103</v>
      </c>
      <c r="K39" s="35">
        <v>0</v>
      </c>
      <c r="L39" s="35">
        <v>0</v>
      </c>
      <c r="M39" s="35">
        <f>SUM(N39+P39+Q39)</f>
        <v>0</v>
      </c>
      <c r="N39" s="35">
        <v>0</v>
      </c>
      <c r="O39" s="35">
        <v>0</v>
      </c>
      <c r="P39" s="35">
        <v>0</v>
      </c>
    </row>
    <row r="40" spans="1:16" ht="14.25">
      <c r="A40" s="85" t="s">
        <v>49</v>
      </c>
      <c r="B40" s="85"/>
      <c r="C40" s="85"/>
      <c r="D40" s="34">
        <f aca="true" t="shared" si="12" ref="D40:P40">SUM(D8+D10+D12+D14+D17+D19+D22+D25+D27+D29+D31+D34+D36)</f>
        <v>10982279.6</v>
      </c>
      <c r="E40" s="34">
        <f t="shared" si="12"/>
        <v>10982279.6</v>
      </c>
      <c r="F40" s="34">
        <f t="shared" si="12"/>
        <v>9099279.6</v>
      </c>
      <c r="G40" s="34">
        <f t="shared" si="12"/>
        <v>5241036.9399999995</v>
      </c>
      <c r="H40" s="34">
        <f t="shared" si="12"/>
        <v>2966184.66</v>
      </c>
      <c r="I40" s="34">
        <f t="shared" si="12"/>
        <v>64020</v>
      </c>
      <c r="J40" s="34">
        <f t="shared" si="12"/>
        <v>828038</v>
      </c>
      <c r="K40" s="34">
        <f t="shared" si="12"/>
        <v>0</v>
      </c>
      <c r="L40" s="34">
        <f t="shared" si="12"/>
        <v>1883000</v>
      </c>
      <c r="M40" s="34">
        <f t="shared" si="12"/>
        <v>1883000</v>
      </c>
      <c r="N40" s="34">
        <f t="shared" si="12"/>
        <v>0</v>
      </c>
      <c r="O40" s="34">
        <f t="shared" si="12"/>
        <v>0</v>
      </c>
      <c r="P40" s="34">
        <f t="shared" si="12"/>
        <v>0</v>
      </c>
    </row>
    <row r="41" spans="1:16" ht="12.75">
      <c r="A41" s="32"/>
      <c r="B41" s="32"/>
      <c r="C41" s="32"/>
      <c r="D41" s="32"/>
      <c r="E41" s="33"/>
      <c r="F41" s="32"/>
      <c r="G41" s="32"/>
      <c r="H41" s="32"/>
      <c r="I41" s="32"/>
      <c r="J41" s="32"/>
      <c r="K41" s="31"/>
      <c r="L41" s="31"/>
      <c r="M41" s="31"/>
      <c r="N41" s="31"/>
      <c r="O41" s="31"/>
      <c r="P41" s="31"/>
    </row>
    <row r="42" spans="1:16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8"/>
      <c r="L42" s="28"/>
      <c r="M42" s="28"/>
      <c r="N42" s="28"/>
      <c r="O42" s="28"/>
      <c r="P42" s="28"/>
    </row>
    <row r="43" spans="1:16" ht="12.75">
      <c r="A43" s="29"/>
      <c r="B43" s="29"/>
      <c r="C43" s="29"/>
      <c r="D43" s="29"/>
      <c r="E43" s="29"/>
      <c r="F43" s="29"/>
      <c r="G43" s="30"/>
      <c r="H43" s="30"/>
      <c r="I43" s="29"/>
      <c r="J43" s="29"/>
      <c r="K43" s="28"/>
      <c r="L43" s="28"/>
      <c r="M43" s="28"/>
      <c r="N43" s="28"/>
      <c r="O43" s="28"/>
      <c r="P43" s="28"/>
    </row>
    <row r="44" spans="1:16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6"/>
      <c r="L44" s="26"/>
      <c r="M44" s="26"/>
      <c r="N44" s="26"/>
      <c r="O44" s="26"/>
      <c r="P44" s="26"/>
    </row>
    <row r="50" spans="1:10" ht="12.75">
      <c r="A50" s="24"/>
      <c r="B50" s="24"/>
      <c r="C50" s="24"/>
      <c r="D50" s="24"/>
      <c r="E50" s="24"/>
      <c r="F50" s="24"/>
      <c r="G50" s="24"/>
      <c r="H50" s="24"/>
      <c r="I50" s="24"/>
      <c r="J50" s="25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40:C40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 xml:space="preserve">&amp;RZałącznik nr 3
do uchwały Zarządu Powiatu w Opatowie Nr 106.140.2020
z dnia 30 listopada 2020 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2020-12-02T08:25:55Z</cp:lastPrinted>
  <dcterms:modified xsi:type="dcterms:W3CDTF">2021-02-19T14:24:58Z</dcterms:modified>
  <cp:category/>
  <cp:version/>
  <cp:contentType/>
  <cp:contentStatus/>
</cp:coreProperties>
</file>