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<sst xmlns="http://schemas.openxmlformats.org/spreadsheetml/2006/main" count="402" uniqueCount="162">
  <si>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</si>
  <si>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</si>
  <si>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</si>
  <si>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</si>
  <si>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</si>
  <si>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</si>
  <si>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</si>
  <si>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</si>
  <si>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</si>
  <si>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</si>
  <si>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</si>
  <si>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</si>
  <si>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</si>
  <si>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</si>
  <si>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</si>
  <si>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</si>
  <si>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</si>
  <si>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</si>
  <si>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</si>
  <si>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</si>
  <si>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</si>
  <si>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</si>
  <si>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</si>
  <si>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</si>
  <si>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</si>
  <si>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</si>
  <si>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</si>
  <si>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</si>
  <si>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</si>
  <si>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</si>
  <si>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</si>
  <si>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</si>
  <si>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</si>
  <si>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</si>
  <si>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</si>
  <si>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</si>
  <si>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</si>
  <si>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</si>
  <si>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</si>
  <si>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</si>
  <si>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</si>
  <si>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</si>
  <si>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</si>
  <si>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</si>
  <si>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</si>
  <si>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</si>
  <si>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</si>
  <si>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</si>
  <si>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</si>
  <si>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</si>
  <si>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</si>
  <si>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</si>
  <si>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</si>
  <si>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</si>
  <si>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</si>
  <si>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</si>
  <si>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</si>
  <si>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</si>
  <si>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</si>
  <si>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</si>
  <si>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Zmiany w planie wydatków budżetowych w 2020 roku</t>
  </si>
  <si>
    <t>Dochody budżetu powiatu na 2020 rok</t>
  </si>
  <si>
    <t>2 570 009,00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</si>
  <si>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</si>
  <si>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</si>
  <si>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</si>
  <si>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</si>
  <si>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</si>
  <si>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</si>
  <si>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</si>
  <si>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</si>
  <si>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2020 r.</t>
  </si>
  <si>
    <t>Dotacje ogółem</t>
  </si>
  <si>
    <t>w  złotych</t>
  </si>
  <si>
    <t>754</t>
  </si>
  <si>
    <t>Bezpieczeństwo publiczne i ochrona przeciwpożarowa</t>
  </si>
  <si>
    <t>2 721 707,00</t>
  </si>
  <si>
    <t>853</t>
  </si>
  <si>
    <t>Pozostałe zadania w zakresie polityki społecznej</t>
  </si>
  <si>
    <t>7 544 913,16</t>
  </si>
  <si>
    <t>8 158 116,40</t>
  </si>
  <si>
    <t>6 937 774,41</t>
  </si>
  <si>
    <t>10 728 125,40</t>
  </si>
  <si>
    <t>700</t>
  </si>
  <si>
    <t>01005</t>
  </si>
  <si>
    <t>010</t>
  </si>
  <si>
    <t>Dochody i wydatki związane z realizacją zadań z zakresu administracji rządowej i innych zadań zleconych odrębnymi ustawami w  2020 r.</t>
  </si>
  <si>
    <t>35 000,00</t>
  </si>
  <si>
    <t>7 579 913,16</t>
  </si>
  <si>
    <t>75411</t>
  </si>
  <si>
    <t>Komendy powiatowe Państwowej Straży Pożarnej</t>
  </si>
  <si>
    <t>4 750 005,00</t>
  </si>
  <si>
    <t>4 785 005,00</t>
  </si>
  <si>
    <t>2110</t>
  </si>
  <si>
    <t>Dotacje celowe otrzymane z budżetu państwa na zadania bieżące z zakresu administracji rządowej oraz inne zadania zlecone ustawami realizowane przez powiat</t>
  </si>
  <si>
    <t>1 784 919,60</t>
  </si>
  <si>
    <t>45 000,00</t>
  </si>
  <si>
    <t>1 829 919,60</t>
  </si>
  <si>
    <t>85321</t>
  </si>
  <si>
    <t>Zespoły do spraw orzekania o niepełnosprawności</t>
  </si>
  <si>
    <t>739 926,60</t>
  </si>
  <si>
    <t>784 926,60</t>
  </si>
  <si>
    <t>731 526,60</t>
  </si>
  <si>
    <t>776 526,60</t>
  </si>
  <si>
    <t>855</t>
  </si>
  <si>
    <t>Rodzina</t>
  </si>
  <si>
    <t>5 004 134,00</t>
  </si>
  <si>
    <t>-35 739,00</t>
  </si>
  <si>
    <t>40 290,00</t>
  </si>
  <si>
    <t>5 008 685,00</t>
  </si>
  <si>
    <t>452 250,00</t>
  </si>
  <si>
    <t>85504</t>
  </si>
  <si>
    <t>Wspieranie rodziny</t>
  </si>
  <si>
    <t>482 349,00</t>
  </si>
  <si>
    <t>4 551,00</t>
  </si>
  <si>
    <t>486 900,00</t>
  </si>
  <si>
    <t>30 099,00</t>
  </si>
  <si>
    <t>34 650,00</t>
  </si>
  <si>
    <t>85508</t>
  </si>
  <si>
    <t>Rodziny zastępcze</t>
  </si>
  <si>
    <t>454 549,00</t>
  </si>
  <si>
    <t>418 810,00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</si>
  <si>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</si>
  <si>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</si>
  <si>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244 297,00</t>
  </si>
  <si>
    <t>208 558,00</t>
  </si>
  <si>
    <t>85510</t>
  </si>
  <si>
    <t>Działalność placówek opiekuńczo-wychowawczych</t>
  </si>
  <si>
    <t>4 067 236,00</t>
  </si>
  <si>
    <t>35 739,00</t>
  </si>
  <si>
    <t>4 102 975,00</t>
  </si>
  <si>
    <t>307 444,00</t>
  </si>
  <si>
    <t>343 183,00</t>
  </si>
  <si>
    <t>106 962 589,48</t>
  </si>
  <si>
    <t>120 290,00</t>
  </si>
  <si>
    <t>107 047 140,48</t>
  </si>
  <si>
    <t>113 900 363,89</t>
  </si>
  <si>
    <t>113 984 914,89</t>
  </si>
  <si>
    <t>750</t>
  </si>
  <si>
    <t>Administracja publiczna</t>
  </si>
  <si>
    <t>75020</t>
  </si>
  <si>
    <t>Starostwa powiatowe</t>
  </si>
  <si>
    <t>752</t>
  </si>
  <si>
    <t>Obrona narodowa</t>
  </si>
  <si>
    <t>75295</t>
  </si>
  <si>
    <t>Pozostała działalność</t>
  </si>
  <si>
    <t>758</t>
  </si>
  <si>
    <t>Różne rozliczenia</t>
  </si>
  <si>
    <t>75818</t>
  </si>
  <si>
    <t>Rezerwy ogólne i celowe</t>
  </si>
  <si>
    <t>852</t>
  </si>
  <si>
    <t>Pomoc społeczna</t>
  </si>
  <si>
    <t>85202</t>
  </si>
  <si>
    <t>Domy pomocy społecznej</t>
  </si>
  <si>
    <t>85218</t>
  </si>
  <si>
    <t>Powiatowe centra pomocy rodzinie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</si>
  <si>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</si>
  <si>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</si>
  <si>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</si>
  <si>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</si>
  <si>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Załącznik Nr 1                                                                                                          do uchwały Zarządu Powiatu w Opatowie Nr 100.130.2020                                                     z dnia 21 października 2020 r.</t>
  </si>
  <si>
    <t>Załącznik Nr 2                                                                                                                                        do uchwały Zarządu Powiatu w Opatowie Nr 100.130.2020                                                                              z dnia 21 października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</si>
</sst>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6"/>
      <color indexed="8"/>
      <name val="Arial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0" fillId="27" borderId="1" applyNumberForma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9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49" applyNumberFormat="1" applyFont="1" applyFill="1" applyBorder="1" applyAlignment="1" applyProtection="1">
      <alignment/>
      <protection locked="0"/>
    </xf>
    <xf numFmtId="49" fontId="9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8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>
      <alignment horizontal="center" vertical="center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41" fontId="4" fillId="0" borderId="0" xfId="50" applyNumberFormat="1" applyAlignment="1">
      <alignment vertical="center"/>
      <protection/>
    </xf>
    <xf numFmtId="0" fontId="66" fillId="0" borderId="0" xfId="50" applyFont="1">
      <alignment/>
      <protection/>
    </xf>
    <xf numFmtId="0" fontId="66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5" borderId="0" xfId="50" applyFont="1" applyFill="1">
      <alignment/>
      <protection/>
    </xf>
    <xf numFmtId="0" fontId="4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horizontal="center" vertical="center"/>
      <protection/>
    </xf>
    <xf numFmtId="168" fontId="7" fillId="35" borderId="12" xfId="50" applyNumberFormat="1" applyFont="1" applyFill="1" applyBorder="1" applyAlignment="1">
      <alignment vertical="center"/>
      <protection/>
    </xf>
    <xf numFmtId="168" fontId="6" fillId="35" borderId="12" xfId="50" applyNumberFormat="1" applyFont="1" applyFill="1" applyBorder="1" applyAlignment="1">
      <alignment vertical="center"/>
      <protection/>
    </xf>
    <xf numFmtId="0" fontId="8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21" fillId="0" borderId="0" xfId="50" applyNumberFormat="1" applyFont="1" applyBorder="1">
      <alignment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49" fontId="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49" fontId="6" fillId="35" borderId="12" xfId="50" applyNumberFormat="1" applyFont="1" applyFill="1" applyBorder="1" applyAlignment="1">
      <alignment horizontal="center" vertical="center" wrapText="1"/>
      <protection/>
    </xf>
    <xf numFmtId="49" fontId="8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16" fillId="0" borderId="13" xfId="50" applyFont="1" applyFill="1" applyBorder="1" applyAlignment="1">
      <alignment horizontal="center" vertical="center" wrapText="1"/>
      <protection/>
    </xf>
    <xf numFmtId="0" fontId="25" fillId="0" borderId="12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17" fillId="0" borderId="0" xfId="50" applyFont="1" applyAlignment="1">
      <alignment horizontal="center"/>
      <protection/>
    </xf>
    <xf numFmtId="0" fontId="18" fillId="0" borderId="0" xfId="50" applyFont="1" applyAlignment="1">
      <alignment vertical="center" wrapText="1"/>
      <protection/>
    </xf>
    <xf numFmtId="170" fontId="67" fillId="36" borderId="16" xfId="0" applyNumberFormat="1" applyFont="1" applyFill="1" applyBorder="1" applyAlignment="1">
      <alignment horizontal="left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170" fontId="69" fillId="36" borderId="16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0" borderId="0" xfId="49" applyNumberFormat="1" applyFont="1" applyFill="1" applyBorder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8" fillId="36" borderId="16" xfId="0" applyFont="1" applyFill="1" applyBorder="1" applyAlignment="1">
      <alignment horizontal="left" vertical="center" wrapText="1"/>
    </xf>
    <xf numFmtId="170" fontId="67" fillId="36" borderId="16" xfId="0" applyNumberFormat="1" applyFont="1" applyFill="1" applyBorder="1" applyAlignment="1">
      <alignment horizontal="left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0" fontId="67" fillId="36" borderId="16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70" fillId="36" borderId="16" xfId="0" applyFont="1" applyFill="1" applyBorder="1" applyAlignment="1">
      <alignment horizontal="center" vertical="center" wrapText="1"/>
    </xf>
    <xf numFmtId="170" fontId="69" fillId="36" borderId="16" xfId="0" applyNumberFormat="1" applyFont="1" applyFill="1" applyBorder="1" applyAlignment="1">
      <alignment horizontal="left" vertical="center" wrapText="1"/>
    </xf>
    <xf numFmtId="0" fontId="24" fillId="0" borderId="18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6" fillId="0" borderId="19" xfId="50" applyFont="1" applyFill="1" applyBorder="1" applyAlignment="1">
      <alignment horizontal="center" vertical="center"/>
      <protection/>
    </xf>
    <xf numFmtId="0" fontId="26" fillId="0" borderId="20" xfId="50" applyFont="1" applyFill="1" applyBorder="1" applyAlignment="1">
      <alignment horizontal="center" vertical="center"/>
      <protection/>
    </xf>
    <xf numFmtId="0" fontId="26" fillId="0" borderId="15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/>
      <protection/>
    </xf>
    <xf numFmtId="0" fontId="18" fillId="0" borderId="0" xfId="50" applyFont="1" applyAlignment="1">
      <alignment horizontal="center" vertical="center" wrapText="1"/>
      <protection/>
    </xf>
    <xf numFmtId="0" fontId="7" fillId="0" borderId="18" xfId="50" applyFont="1" applyFill="1" applyBorder="1" applyAlignment="1">
      <alignment horizontal="center" vertical="center" wrapText="1"/>
      <protection/>
    </xf>
    <xf numFmtId="0" fontId="7" fillId="0" borderId="13" xfId="50" applyFont="1" applyFill="1" applyBorder="1" applyAlignment="1">
      <alignment horizontal="center" vertical="center" wrapText="1"/>
      <protection/>
    </xf>
    <xf numFmtId="0" fontId="7" fillId="0" borderId="14" xfId="50" applyFont="1" applyFill="1" applyBorder="1" applyAlignment="1">
      <alignment horizontal="center" vertical="center" wrapText="1"/>
      <protection/>
    </xf>
    <xf numFmtId="0" fontId="24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2" t="s">
        <v>160</v>
      </c>
      <c r="L1" s="62"/>
      <c r="M1" s="62"/>
      <c r="N1" s="62"/>
      <c r="O1" s="62"/>
      <c r="P1" s="62"/>
      <c r="Q1" s="2"/>
    </row>
    <row r="2" spans="1:17" ht="25.5" customHeight="1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65"/>
      <c r="P3" s="65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64" t="s">
        <v>58</v>
      </c>
      <c r="E5" s="64"/>
      <c r="F5" s="64" t="s">
        <v>2</v>
      </c>
      <c r="G5" s="64"/>
      <c r="H5" s="64"/>
      <c r="I5" s="64" t="s">
        <v>57</v>
      </c>
      <c r="J5" s="64"/>
      <c r="K5" s="7" t="s">
        <v>56</v>
      </c>
      <c r="L5" s="7" t="s">
        <v>55</v>
      </c>
      <c r="M5" s="64" t="s">
        <v>54</v>
      </c>
      <c r="N5" s="64"/>
      <c r="O5" s="64"/>
      <c r="P5" s="64"/>
      <c r="Q5" s="64"/>
    </row>
    <row r="6" spans="1:17" ht="11.25" customHeight="1">
      <c r="A6" s="5"/>
      <c r="B6" s="9" t="s">
        <v>26</v>
      </c>
      <c r="C6" s="9" t="s">
        <v>25</v>
      </c>
      <c r="D6" s="61" t="s">
        <v>24</v>
      </c>
      <c r="E6" s="61"/>
      <c r="F6" s="61" t="s">
        <v>23</v>
      </c>
      <c r="G6" s="61"/>
      <c r="H6" s="61"/>
      <c r="I6" s="61" t="s">
        <v>22</v>
      </c>
      <c r="J6" s="61"/>
      <c r="K6" s="9" t="s">
        <v>21</v>
      </c>
      <c r="L6" s="9" t="s">
        <v>20</v>
      </c>
      <c r="M6" s="61" t="s">
        <v>19</v>
      </c>
      <c r="N6" s="61"/>
      <c r="O6" s="61"/>
      <c r="P6" s="61"/>
      <c r="Q6" s="61"/>
    </row>
    <row r="7" spans="1:17" ht="18.75" customHeight="1">
      <c r="A7" s="5"/>
      <c r="B7" s="66" t="s">
        <v>53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21.75" customHeight="1">
      <c r="A8" s="5"/>
      <c r="B8" s="9" t="s">
        <v>74</v>
      </c>
      <c r="C8" s="10"/>
      <c r="D8" s="60"/>
      <c r="E8" s="60"/>
      <c r="F8" s="58" t="s">
        <v>75</v>
      </c>
      <c r="G8" s="58"/>
      <c r="H8" s="58"/>
      <c r="I8" s="59" t="s">
        <v>79</v>
      </c>
      <c r="J8" s="59"/>
      <c r="K8" s="11" t="s">
        <v>48</v>
      </c>
      <c r="L8" s="11" t="s">
        <v>87</v>
      </c>
      <c r="M8" s="59" t="s">
        <v>88</v>
      </c>
      <c r="N8" s="59"/>
      <c r="O8" s="59"/>
      <c r="P8" s="59"/>
      <c r="Q8" s="59"/>
    </row>
    <row r="9" spans="1:17" ht="29.25" customHeight="1">
      <c r="A9" s="5"/>
      <c r="B9" s="7"/>
      <c r="C9" s="10"/>
      <c r="D9" s="60"/>
      <c r="E9" s="60"/>
      <c r="F9" s="58" t="s">
        <v>49</v>
      </c>
      <c r="G9" s="58"/>
      <c r="H9" s="58"/>
      <c r="I9" s="59" t="s">
        <v>76</v>
      </c>
      <c r="J9" s="59"/>
      <c r="K9" s="11" t="s">
        <v>48</v>
      </c>
      <c r="L9" s="11" t="s">
        <v>48</v>
      </c>
      <c r="M9" s="59" t="s">
        <v>76</v>
      </c>
      <c r="N9" s="59"/>
      <c r="O9" s="59"/>
      <c r="P9" s="59"/>
      <c r="Q9" s="59"/>
    </row>
    <row r="10" spans="1:17" ht="21.75" customHeight="1">
      <c r="A10" s="5"/>
      <c r="B10" s="10"/>
      <c r="C10" s="9" t="s">
        <v>89</v>
      </c>
      <c r="D10" s="60"/>
      <c r="E10" s="60"/>
      <c r="F10" s="58" t="s">
        <v>90</v>
      </c>
      <c r="G10" s="58"/>
      <c r="H10" s="58"/>
      <c r="I10" s="59" t="s">
        <v>91</v>
      </c>
      <c r="J10" s="59"/>
      <c r="K10" s="11" t="s">
        <v>48</v>
      </c>
      <c r="L10" s="11" t="s">
        <v>87</v>
      </c>
      <c r="M10" s="59" t="s">
        <v>92</v>
      </c>
      <c r="N10" s="59"/>
      <c r="O10" s="59"/>
      <c r="P10" s="59"/>
      <c r="Q10" s="59"/>
    </row>
    <row r="11" spans="1:17" ht="29.25" customHeight="1">
      <c r="A11" s="5"/>
      <c r="B11" s="10"/>
      <c r="C11" s="7"/>
      <c r="D11" s="60"/>
      <c r="E11" s="60"/>
      <c r="F11" s="58" t="s">
        <v>49</v>
      </c>
      <c r="G11" s="58"/>
      <c r="H11" s="58"/>
      <c r="I11" s="59" t="s">
        <v>48</v>
      </c>
      <c r="J11" s="59"/>
      <c r="K11" s="11" t="s">
        <v>48</v>
      </c>
      <c r="L11" s="11" t="s">
        <v>48</v>
      </c>
      <c r="M11" s="59" t="s">
        <v>48</v>
      </c>
      <c r="N11" s="59"/>
      <c r="O11" s="59"/>
      <c r="P11" s="59"/>
      <c r="Q11" s="59"/>
    </row>
    <row r="12" spans="1:17" ht="41.25" customHeight="1">
      <c r="A12" s="5"/>
      <c r="B12" s="10"/>
      <c r="C12" s="10"/>
      <c r="D12" s="61" t="s">
        <v>93</v>
      </c>
      <c r="E12" s="61"/>
      <c r="F12" s="58" t="s">
        <v>94</v>
      </c>
      <c r="G12" s="58"/>
      <c r="H12" s="58"/>
      <c r="I12" s="59" t="s">
        <v>91</v>
      </c>
      <c r="J12" s="59"/>
      <c r="K12" s="11" t="s">
        <v>48</v>
      </c>
      <c r="L12" s="11" t="s">
        <v>87</v>
      </c>
      <c r="M12" s="59" t="s">
        <v>92</v>
      </c>
      <c r="N12" s="59"/>
      <c r="O12" s="59"/>
      <c r="P12" s="59"/>
      <c r="Q12" s="59"/>
    </row>
    <row r="13" spans="1:17" ht="22.5" customHeight="1">
      <c r="A13" s="5"/>
      <c r="B13" s="9" t="s">
        <v>77</v>
      </c>
      <c r="C13" s="10"/>
      <c r="D13" s="60"/>
      <c r="E13" s="60"/>
      <c r="F13" s="58" t="s">
        <v>78</v>
      </c>
      <c r="G13" s="58"/>
      <c r="H13" s="58"/>
      <c r="I13" s="59" t="s">
        <v>95</v>
      </c>
      <c r="J13" s="59"/>
      <c r="K13" s="11" t="s">
        <v>48</v>
      </c>
      <c r="L13" s="11" t="s">
        <v>96</v>
      </c>
      <c r="M13" s="59" t="s">
        <v>97</v>
      </c>
      <c r="N13" s="59"/>
      <c r="O13" s="59"/>
      <c r="P13" s="59"/>
      <c r="Q13" s="59"/>
    </row>
    <row r="14" spans="1:17" ht="27.75" customHeight="1">
      <c r="A14" s="5"/>
      <c r="B14" s="7"/>
      <c r="C14" s="10"/>
      <c r="D14" s="60"/>
      <c r="E14" s="60"/>
      <c r="F14" s="58" t="s">
        <v>49</v>
      </c>
      <c r="G14" s="58"/>
      <c r="H14" s="58"/>
      <c r="I14" s="59" t="s">
        <v>48</v>
      </c>
      <c r="J14" s="59"/>
      <c r="K14" s="11" t="s">
        <v>48</v>
      </c>
      <c r="L14" s="11" t="s">
        <v>48</v>
      </c>
      <c r="M14" s="59" t="s">
        <v>48</v>
      </c>
      <c r="N14" s="59"/>
      <c r="O14" s="59"/>
      <c r="P14" s="59"/>
      <c r="Q14" s="59"/>
    </row>
    <row r="15" spans="1:17" ht="22.5" customHeight="1">
      <c r="A15" s="5"/>
      <c r="B15" s="10"/>
      <c r="C15" s="9" t="s">
        <v>98</v>
      </c>
      <c r="D15" s="60"/>
      <c r="E15" s="60"/>
      <c r="F15" s="58" t="s">
        <v>99</v>
      </c>
      <c r="G15" s="58"/>
      <c r="H15" s="58"/>
      <c r="I15" s="59" t="s">
        <v>100</v>
      </c>
      <c r="J15" s="59"/>
      <c r="K15" s="11" t="s">
        <v>48</v>
      </c>
      <c r="L15" s="11" t="s">
        <v>96</v>
      </c>
      <c r="M15" s="59" t="s">
        <v>101</v>
      </c>
      <c r="N15" s="59"/>
      <c r="O15" s="59"/>
      <c r="P15" s="59"/>
      <c r="Q15" s="59"/>
    </row>
    <row r="16" spans="1:17" ht="27" customHeight="1">
      <c r="A16" s="5"/>
      <c r="B16" s="10"/>
      <c r="C16" s="7"/>
      <c r="D16" s="60"/>
      <c r="E16" s="60"/>
      <c r="F16" s="58" t="s">
        <v>49</v>
      </c>
      <c r="G16" s="58"/>
      <c r="H16" s="58"/>
      <c r="I16" s="59" t="s">
        <v>48</v>
      </c>
      <c r="J16" s="59"/>
      <c r="K16" s="11" t="s">
        <v>48</v>
      </c>
      <c r="L16" s="11" t="s">
        <v>48</v>
      </c>
      <c r="M16" s="59" t="s">
        <v>48</v>
      </c>
      <c r="N16" s="59"/>
      <c r="O16" s="59"/>
      <c r="P16" s="59"/>
      <c r="Q16" s="59"/>
    </row>
    <row r="17" spans="1:17" ht="29.25" customHeight="1">
      <c r="A17" s="5"/>
      <c r="B17" s="10"/>
      <c r="C17" s="10"/>
      <c r="D17" s="61" t="s">
        <v>93</v>
      </c>
      <c r="E17" s="61"/>
      <c r="F17" s="58" t="s">
        <v>94</v>
      </c>
      <c r="G17" s="58"/>
      <c r="H17" s="58"/>
      <c r="I17" s="59" t="s">
        <v>102</v>
      </c>
      <c r="J17" s="59"/>
      <c r="K17" s="11" t="s">
        <v>48</v>
      </c>
      <c r="L17" s="11" t="s">
        <v>96</v>
      </c>
      <c r="M17" s="59" t="s">
        <v>103</v>
      </c>
      <c r="N17" s="59"/>
      <c r="O17" s="59"/>
      <c r="P17" s="59"/>
      <c r="Q17" s="59"/>
    </row>
    <row r="18" spans="1:17" ht="20.25" customHeight="1">
      <c r="A18" s="5"/>
      <c r="B18" s="9" t="s">
        <v>104</v>
      </c>
      <c r="C18" s="10"/>
      <c r="D18" s="60"/>
      <c r="E18" s="60"/>
      <c r="F18" s="58" t="s">
        <v>105</v>
      </c>
      <c r="G18" s="58"/>
      <c r="H18" s="58"/>
      <c r="I18" s="59" t="s">
        <v>106</v>
      </c>
      <c r="J18" s="59"/>
      <c r="K18" s="11" t="s">
        <v>107</v>
      </c>
      <c r="L18" s="11" t="s">
        <v>108</v>
      </c>
      <c r="M18" s="59" t="s">
        <v>109</v>
      </c>
      <c r="N18" s="59"/>
      <c r="O18" s="59"/>
      <c r="P18" s="59"/>
      <c r="Q18" s="59"/>
    </row>
    <row r="19" spans="1:17" ht="27" customHeight="1">
      <c r="A19" s="5"/>
      <c r="B19" s="7"/>
      <c r="C19" s="10"/>
      <c r="D19" s="60"/>
      <c r="E19" s="60"/>
      <c r="F19" s="58" t="s">
        <v>49</v>
      </c>
      <c r="G19" s="58"/>
      <c r="H19" s="58"/>
      <c r="I19" s="59" t="s">
        <v>110</v>
      </c>
      <c r="J19" s="59"/>
      <c r="K19" s="11" t="s">
        <v>48</v>
      </c>
      <c r="L19" s="11" t="s">
        <v>48</v>
      </c>
      <c r="M19" s="59" t="s">
        <v>110</v>
      </c>
      <c r="N19" s="59"/>
      <c r="O19" s="59"/>
      <c r="P19" s="59"/>
      <c r="Q19" s="59"/>
    </row>
    <row r="20" spans="1:17" ht="20.25" customHeight="1">
      <c r="A20" s="5"/>
      <c r="B20" s="10"/>
      <c r="C20" s="9" t="s">
        <v>111</v>
      </c>
      <c r="D20" s="60"/>
      <c r="E20" s="60"/>
      <c r="F20" s="58" t="s">
        <v>112</v>
      </c>
      <c r="G20" s="58"/>
      <c r="H20" s="58"/>
      <c r="I20" s="59" t="s">
        <v>113</v>
      </c>
      <c r="J20" s="59"/>
      <c r="K20" s="11" t="s">
        <v>48</v>
      </c>
      <c r="L20" s="11" t="s">
        <v>114</v>
      </c>
      <c r="M20" s="59" t="s">
        <v>115</v>
      </c>
      <c r="N20" s="59"/>
      <c r="O20" s="59"/>
      <c r="P20" s="59"/>
      <c r="Q20" s="59"/>
    </row>
    <row r="21" spans="2:17" ht="29.25" customHeight="1">
      <c r="B21" s="10"/>
      <c r="C21" s="7"/>
      <c r="D21" s="60"/>
      <c r="E21" s="60"/>
      <c r="F21" s="58" t="s">
        <v>49</v>
      </c>
      <c r="G21" s="58"/>
      <c r="H21" s="58"/>
      <c r="I21" s="59" t="s">
        <v>110</v>
      </c>
      <c r="J21" s="59"/>
      <c r="K21" s="11" t="s">
        <v>48</v>
      </c>
      <c r="L21" s="11" t="s">
        <v>48</v>
      </c>
      <c r="M21" s="59" t="s">
        <v>110</v>
      </c>
      <c r="N21" s="59"/>
      <c r="O21" s="59"/>
      <c r="P21" s="59"/>
      <c r="Q21" s="59"/>
    </row>
    <row r="22" spans="2:17" ht="34.5" customHeight="1">
      <c r="B22" s="10"/>
      <c r="C22" s="10"/>
      <c r="D22" s="61" t="s">
        <v>93</v>
      </c>
      <c r="E22" s="61"/>
      <c r="F22" s="58" t="s">
        <v>94</v>
      </c>
      <c r="G22" s="58"/>
      <c r="H22" s="58"/>
      <c r="I22" s="59" t="s">
        <v>116</v>
      </c>
      <c r="J22" s="59"/>
      <c r="K22" s="11" t="s">
        <v>48</v>
      </c>
      <c r="L22" s="11" t="s">
        <v>114</v>
      </c>
      <c r="M22" s="59" t="s">
        <v>117</v>
      </c>
      <c r="N22" s="59"/>
      <c r="O22" s="59"/>
      <c r="P22" s="59"/>
      <c r="Q22" s="59"/>
    </row>
    <row r="23" spans="2:17" ht="18" customHeight="1">
      <c r="B23" s="10"/>
      <c r="C23" s="9" t="s">
        <v>118</v>
      </c>
      <c r="D23" s="60"/>
      <c r="E23" s="60"/>
      <c r="F23" s="58" t="s">
        <v>119</v>
      </c>
      <c r="G23" s="58"/>
      <c r="H23" s="58"/>
      <c r="I23" s="59" t="s">
        <v>120</v>
      </c>
      <c r="J23" s="59"/>
      <c r="K23" s="11" t="s">
        <v>107</v>
      </c>
      <c r="L23" s="11" t="s">
        <v>48</v>
      </c>
      <c r="M23" s="59" t="s">
        <v>121</v>
      </c>
      <c r="N23" s="59"/>
      <c r="O23" s="59"/>
      <c r="P23" s="59"/>
      <c r="Q23" s="59"/>
    </row>
    <row r="24" spans="2:17" ht="28.5" customHeight="1">
      <c r="B24" s="10"/>
      <c r="C24" s="7"/>
      <c r="D24" s="60"/>
      <c r="E24" s="60"/>
      <c r="F24" s="58" t="s">
        <v>49</v>
      </c>
      <c r="G24" s="58"/>
      <c r="H24" s="58"/>
      <c r="I24" s="59" t="s">
        <v>48</v>
      </c>
      <c r="J24" s="59"/>
      <c r="K24" s="11" t="s">
        <v>48</v>
      </c>
      <c r="L24" s="11" t="s">
        <v>48</v>
      </c>
      <c r="M24" s="59" t="s">
        <v>48</v>
      </c>
      <c r="N24" s="59"/>
      <c r="O24" s="59"/>
      <c r="P24" s="59"/>
      <c r="Q24" s="59"/>
    </row>
    <row r="25" spans="2:17" ht="72.75" customHeight="1">
      <c r="B25" s="10"/>
      <c r="C25" s="10"/>
      <c r="D25" s="61" t="s">
        <v>122</v>
      </c>
      <c r="E25" s="61"/>
      <c r="F25" s="58" t="s">
        <v>123</v>
      </c>
      <c r="G25" s="58"/>
      <c r="H25" s="58"/>
      <c r="I25" s="59" t="s">
        <v>124</v>
      </c>
      <c r="J25" s="59"/>
      <c r="K25" s="11" t="s">
        <v>107</v>
      </c>
      <c r="L25" s="11" t="s">
        <v>48</v>
      </c>
      <c r="M25" s="59" t="s">
        <v>125</v>
      </c>
      <c r="N25" s="59"/>
      <c r="O25" s="59"/>
      <c r="P25" s="59"/>
      <c r="Q25" s="59"/>
    </row>
    <row r="26" spans="2:17" ht="21.75" customHeight="1">
      <c r="B26" s="10"/>
      <c r="C26" s="9" t="s">
        <v>126</v>
      </c>
      <c r="D26" s="60"/>
      <c r="E26" s="60"/>
      <c r="F26" s="58" t="s">
        <v>127</v>
      </c>
      <c r="G26" s="58"/>
      <c r="H26" s="58"/>
      <c r="I26" s="59" t="s">
        <v>128</v>
      </c>
      <c r="J26" s="59"/>
      <c r="K26" s="11" t="s">
        <v>48</v>
      </c>
      <c r="L26" s="11" t="s">
        <v>129</v>
      </c>
      <c r="M26" s="59" t="s">
        <v>130</v>
      </c>
      <c r="N26" s="59"/>
      <c r="O26" s="59"/>
      <c r="P26" s="59"/>
      <c r="Q26" s="59"/>
    </row>
    <row r="27" spans="2:17" ht="27.75" customHeight="1">
      <c r="B27" s="10"/>
      <c r="C27" s="7"/>
      <c r="D27" s="60"/>
      <c r="E27" s="60"/>
      <c r="F27" s="58" t="s">
        <v>49</v>
      </c>
      <c r="G27" s="58"/>
      <c r="H27" s="58"/>
      <c r="I27" s="59" t="s">
        <v>48</v>
      </c>
      <c r="J27" s="59"/>
      <c r="K27" s="11" t="s">
        <v>48</v>
      </c>
      <c r="L27" s="11" t="s">
        <v>48</v>
      </c>
      <c r="M27" s="59" t="s">
        <v>48</v>
      </c>
      <c r="N27" s="59"/>
      <c r="O27" s="59"/>
      <c r="P27" s="59"/>
      <c r="Q27" s="59"/>
    </row>
    <row r="28" spans="2:17" ht="62.25" customHeight="1">
      <c r="B28" s="10"/>
      <c r="C28" s="10"/>
      <c r="D28" s="61" t="s">
        <v>122</v>
      </c>
      <c r="E28" s="61"/>
      <c r="F28" s="58" t="s">
        <v>123</v>
      </c>
      <c r="G28" s="58"/>
      <c r="H28" s="58"/>
      <c r="I28" s="59" t="s">
        <v>131</v>
      </c>
      <c r="J28" s="59"/>
      <c r="K28" s="11" t="s">
        <v>48</v>
      </c>
      <c r="L28" s="11" t="s">
        <v>129</v>
      </c>
      <c r="M28" s="59" t="s">
        <v>132</v>
      </c>
      <c r="N28" s="59"/>
      <c r="O28" s="59"/>
      <c r="P28" s="59"/>
      <c r="Q28" s="59"/>
    </row>
    <row r="29" spans="2:17" ht="21" customHeight="1">
      <c r="B29" s="67" t="s">
        <v>53</v>
      </c>
      <c r="C29" s="67"/>
      <c r="D29" s="67"/>
      <c r="E29" s="67"/>
      <c r="F29" s="67"/>
      <c r="G29" s="67"/>
      <c r="H29" s="12" t="s">
        <v>51</v>
      </c>
      <c r="I29" s="68" t="s">
        <v>133</v>
      </c>
      <c r="J29" s="68"/>
      <c r="K29" s="13" t="s">
        <v>107</v>
      </c>
      <c r="L29" s="13" t="s">
        <v>134</v>
      </c>
      <c r="M29" s="68" t="s">
        <v>135</v>
      </c>
      <c r="N29" s="68"/>
      <c r="O29" s="68"/>
      <c r="P29" s="68"/>
      <c r="Q29" s="68"/>
    </row>
    <row r="30" spans="2:17" ht="30" customHeight="1">
      <c r="B30" s="69"/>
      <c r="C30" s="69"/>
      <c r="D30" s="69"/>
      <c r="E30" s="69"/>
      <c r="F30" s="70" t="s">
        <v>49</v>
      </c>
      <c r="G30" s="70"/>
      <c r="H30" s="70"/>
      <c r="I30" s="71" t="s">
        <v>80</v>
      </c>
      <c r="J30" s="71"/>
      <c r="K30" s="14" t="s">
        <v>48</v>
      </c>
      <c r="L30" s="14" t="s">
        <v>48</v>
      </c>
      <c r="M30" s="71" t="s">
        <v>80</v>
      </c>
      <c r="N30" s="71"/>
      <c r="O30" s="71"/>
      <c r="P30" s="71"/>
      <c r="Q30" s="71"/>
    </row>
    <row r="31" spans="2:17" ht="18" customHeight="1">
      <c r="B31" s="66" t="s">
        <v>52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 ht="19.5" customHeight="1">
      <c r="B32" s="67" t="s">
        <v>52</v>
      </c>
      <c r="C32" s="67"/>
      <c r="D32" s="67"/>
      <c r="E32" s="67"/>
      <c r="F32" s="67"/>
      <c r="G32" s="67"/>
      <c r="H32" s="12" t="s">
        <v>51</v>
      </c>
      <c r="I32" s="68" t="s">
        <v>81</v>
      </c>
      <c r="J32" s="68"/>
      <c r="K32" s="13" t="s">
        <v>48</v>
      </c>
      <c r="L32" s="13" t="s">
        <v>48</v>
      </c>
      <c r="M32" s="68" t="s">
        <v>81</v>
      </c>
      <c r="N32" s="68"/>
      <c r="O32" s="68"/>
      <c r="P32" s="68"/>
      <c r="Q32" s="68"/>
    </row>
    <row r="33" spans="2:17" ht="29.25" customHeight="1">
      <c r="B33" s="69"/>
      <c r="C33" s="69"/>
      <c r="D33" s="69"/>
      <c r="E33" s="69"/>
      <c r="F33" s="70" t="s">
        <v>49</v>
      </c>
      <c r="G33" s="70"/>
      <c r="H33" s="70"/>
      <c r="I33" s="71" t="s">
        <v>62</v>
      </c>
      <c r="J33" s="71"/>
      <c r="K33" s="14" t="s">
        <v>48</v>
      </c>
      <c r="L33" s="14" t="s">
        <v>48</v>
      </c>
      <c r="M33" s="71" t="s">
        <v>62</v>
      </c>
      <c r="N33" s="71"/>
      <c r="O33" s="71"/>
      <c r="P33" s="71"/>
      <c r="Q33" s="71"/>
    </row>
    <row r="34" spans="2:17" ht="22.5" customHeight="1">
      <c r="B34" s="66" t="s">
        <v>50</v>
      </c>
      <c r="C34" s="66"/>
      <c r="D34" s="66"/>
      <c r="E34" s="66"/>
      <c r="F34" s="66"/>
      <c r="G34" s="66"/>
      <c r="H34" s="66"/>
      <c r="I34" s="68" t="s">
        <v>136</v>
      </c>
      <c r="J34" s="68"/>
      <c r="K34" s="13" t="s">
        <v>107</v>
      </c>
      <c r="L34" s="13" t="s">
        <v>134</v>
      </c>
      <c r="M34" s="68" t="s">
        <v>137</v>
      </c>
      <c r="N34" s="68"/>
      <c r="O34" s="68"/>
      <c r="P34" s="68"/>
      <c r="Q34" s="68"/>
    </row>
    <row r="35" spans="2:17" ht="34.5" customHeight="1">
      <c r="B35" s="66"/>
      <c r="C35" s="66"/>
      <c r="D35" s="66"/>
      <c r="E35" s="66"/>
      <c r="F35" s="72" t="s">
        <v>49</v>
      </c>
      <c r="G35" s="72"/>
      <c r="H35" s="72"/>
      <c r="I35" s="73" t="s">
        <v>82</v>
      </c>
      <c r="J35" s="73"/>
      <c r="K35" s="15" t="s">
        <v>48</v>
      </c>
      <c r="L35" s="15" t="s">
        <v>48</v>
      </c>
      <c r="M35" s="73" t="s">
        <v>82</v>
      </c>
      <c r="N35" s="73"/>
      <c r="O35" s="73"/>
      <c r="P35" s="73"/>
      <c r="Q35" s="73"/>
    </row>
    <row r="36" spans="2:17" ht="21.75" customHeight="1">
      <c r="B36" s="74" t="s">
        <v>47</v>
      </c>
      <c r="C36" s="74"/>
      <c r="D36" s="74"/>
      <c r="E36" s="74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</sheetData>
  <sheetProtection/>
  <mergeCells count="120">
    <mergeCell ref="B35:E35"/>
    <mergeCell ref="F35:H35"/>
    <mergeCell ref="I35:J35"/>
    <mergeCell ref="M35:Q35"/>
    <mergeCell ref="B36:F36"/>
    <mergeCell ref="G36:Q36"/>
    <mergeCell ref="B33:E33"/>
    <mergeCell ref="F33:H33"/>
    <mergeCell ref="I33:J33"/>
    <mergeCell ref="M33:Q33"/>
    <mergeCell ref="B34:H34"/>
    <mergeCell ref="I34:J34"/>
    <mergeCell ref="M34:Q34"/>
    <mergeCell ref="B30:E30"/>
    <mergeCell ref="F30:H30"/>
    <mergeCell ref="I30:J30"/>
    <mergeCell ref="M30:Q30"/>
    <mergeCell ref="B31:Q31"/>
    <mergeCell ref="B32:G32"/>
    <mergeCell ref="I32:J32"/>
    <mergeCell ref="M32:Q32"/>
    <mergeCell ref="D28:E28"/>
    <mergeCell ref="F28:H28"/>
    <mergeCell ref="I28:J28"/>
    <mergeCell ref="M28:Q28"/>
    <mergeCell ref="B29:G29"/>
    <mergeCell ref="I29:J29"/>
    <mergeCell ref="M29:Q29"/>
    <mergeCell ref="D26:E26"/>
    <mergeCell ref="F26:H26"/>
    <mergeCell ref="I26:J26"/>
    <mergeCell ref="M26:Q26"/>
    <mergeCell ref="D27:E27"/>
    <mergeCell ref="F27:H27"/>
    <mergeCell ref="I27:J27"/>
    <mergeCell ref="M27:Q27"/>
    <mergeCell ref="D24:E24"/>
    <mergeCell ref="F24:H24"/>
    <mergeCell ref="I24:J24"/>
    <mergeCell ref="M24:Q24"/>
    <mergeCell ref="D25:E25"/>
    <mergeCell ref="F25:H25"/>
    <mergeCell ref="I25:J25"/>
    <mergeCell ref="M25:Q25"/>
    <mergeCell ref="D22:E22"/>
    <mergeCell ref="F22:H22"/>
    <mergeCell ref="I22:J22"/>
    <mergeCell ref="M22:Q22"/>
    <mergeCell ref="D23:E23"/>
    <mergeCell ref="F23:H23"/>
    <mergeCell ref="I23:J23"/>
    <mergeCell ref="M23:Q23"/>
    <mergeCell ref="D20:E20"/>
    <mergeCell ref="F20:H20"/>
    <mergeCell ref="I20:J20"/>
    <mergeCell ref="M20:Q20"/>
    <mergeCell ref="D21:E21"/>
    <mergeCell ref="F21:H21"/>
    <mergeCell ref="I21:J21"/>
    <mergeCell ref="M21:Q21"/>
    <mergeCell ref="M15:Q15"/>
    <mergeCell ref="D16:E16"/>
    <mergeCell ref="F16:H16"/>
    <mergeCell ref="D17:E17"/>
    <mergeCell ref="D18:E18"/>
    <mergeCell ref="F18:H18"/>
    <mergeCell ref="I16:J16"/>
    <mergeCell ref="M16:Q16"/>
    <mergeCell ref="F17:H17"/>
    <mergeCell ref="F13:H13"/>
    <mergeCell ref="D14:E14"/>
    <mergeCell ref="D15:E15"/>
    <mergeCell ref="F15:H15"/>
    <mergeCell ref="I15:J15"/>
    <mergeCell ref="I14:J14"/>
    <mergeCell ref="O3:P3"/>
    <mergeCell ref="I11:J11"/>
    <mergeCell ref="M11:Q11"/>
    <mergeCell ref="I12:J12"/>
    <mergeCell ref="B7:Q7"/>
    <mergeCell ref="D9:E9"/>
    <mergeCell ref="D10:E10"/>
    <mergeCell ref="F12:H12"/>
    <mergeCell ref="M8:Q8"/>
    <mergeCell ref="F8:H8"/>
    <mergeCell ref="M14:Q14"/>
    <mergeCell ref="M9:Q9"/>
    <mergeCell ref="M10:Q10"/>
    <mergeCell ref="M12:Q12"/>
    <mergeCell ref="M13:Q13"/>
    <mergeCell ref="I13:J13"/>
    <mergeCell ref="I10:J10"/>
    <mergeCell ref="D6:E6"/>
    <mergeCell ref="F5:H5"/>
    <mergeCell ref="I6:J6"/>
    <mergeCell ref="I9:J9"/>
    <mergeCell ref="D8:E8"/>
    <mergeCell ref="F14:H14"/>
    <mergeCell ref="D11:E11"/>
    <mergeCell ref="F11:H11"/>
    <mergeCell ref="F9:H9"/>
    <mergeCell ref="D13:E13"/>
    <mergeCell ref="D12:E12"/>
    <mergeCell ref="K1:P1"/>
    <mergeCell ref="A2:P2"/>
    <mergeCell ref="I8:J8"/>
    <mergeCell ref="D5:E5"/>
    <mergeCell ref="M5:Q5"/>
    <mergeCell ref="M6:Q6"/>
    <mergeCell ref="F10:H10"/>
    <mergeCell ref="F6:H6"/>
    <mergeCell ref="I5:J5"/>
    <mergeCell ref="F19:H19"/>
    <mergeCell ref="M18:Q18"/>
    <mergeCell ref="M17:Q17"/>
    <mergeCell ref="M19:Q19"/>
    <mergeCell ref="D19:E19"/>
    <mergeCell ref="I19:J19"/>
    <mergeCell ref="I18:J18"/>
    <mergeCell ref="I17:J17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9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9" t="s">
        <v>161</v>
      </c>
      <c r="P1" s="79"/>
      <c r="Q1" s="79"/>
      <c r="R1" s="79"/>
      <c r="S1" s="79"/>
      <c r="T1" s="79"/>
      <c r="U1" s="79"/>
      <c r="V1" s="79"/>
      <c r="W1" s="79"/>
    </row>
    <row r="2" spans="1:23" ht="9.75" customHeight="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5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ht="6" customHeight="1"/>
    <row r="5" spans="1:23" ht="12.75" customHeight="1">
      <c r="A5" s="78" t="s">
        <v>0</v>
      </c>
      <c r="B5" s="78" t="s">
        <v>1</v>
      </c>
      <c r="C5" s="78" t="s">
        <v>27</v>
      </c>
      <c r="D5" s="78" t="s">
        <v>2</v>
      </c>
      <c r="E5" s="78"/>
      <c r="F5" s="78"/>
      <c r="G5" s="78"/>
      <c r="H5" s="78" t="s">
        <v>3</v>
      </c>
      <c r="I5" s="78" t="s">
        <v>28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2.75" customHeight="1">
      <c r="A6" s="78"/>
      <c r="B6" s="78"/>
      <c r="C6" s="78"/>
      <c r="D6" s="78"/>
      <c r="E6" s="78"/>
      <c r="F6" s="78"/>
      <c r="G6" s="78"/>
      <c r="H6" s="78"/>
      <c r="I6" s="78" t="s">
        <v>29</v>
      </c>
      <c r="J6" s="78" t="s">
        <v>4</v>
      </c>
      <c r="K6" s="78"/>
      <c r="L6" s="78"/>
      <c r="M6" s="78"/>
      <c r="N6" s="78"/>
      <c r="O6" s="78"/>
      <c r="P6" s="78"/>
      <c r="Q6" s="78"/>
      <c r="R6" s="78" t="s">
        <v>5</v>
      </c>
      <c r="S6" s="78" t="s">
        <v>4</v>
      </c>
      <c r="T6" s="78"/>
      <c r="U6" s="78"/>
      <c r="V6" s="78"/>
      <c r="W6" s="78"/>
    </row>
    <row r="7" spans="1:23" ht="12.75" customHeight="1">
      <c r="A7" s="78"/>
      <c r="B7" s="78"/>
      <c r="C7" s="78"/>
      <c r="D7" s="78"/>
      <c r="E7" s="78"/>
      <c r="F7" s="78"/>
      <c r="G7" s="78"/>
      <c r="H7" s="78"/>
      <c r="I7" s="78"/>
      <c r="J7" s="78" t="s">
        <v>30</v>
      </c>
      <c r="K7" s="78" t="s">
        <v>4</v>
      </c>
      <c r="L7" s="78"/>
      <c r="M7" s="78" t="s">
        <v>8</v>
      </c>
      <c r="N7" s="78" t="s">
        <v>9</v>
      </c>
      <c r="O7" s="78" t="s">
        <v>10</v>
      </c>
      <c r="P7" s="78" t="s">
        <v>31</v>
      </c>
      <c r="Q7" s="78" t="s">
        <v>32</v>
      </c>
      <c r="R7" s="78"/>
      <c r="S7" s="78" t="s">
        <v>6</v>
      </c>
      <c r="T7" s="78" t="s">
        <v>7</v>
      </c>
      <c r="U7" s="78"/>
      <c r="V7" s="78" t="s">
        <v>33</v>
      </c>
      <c r="W7" s="78" t="s">
        <v>34</v>
      </c>
    </row>
    <row r="8" spans="1:23" ht="56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55" t="s">
        <v>11</v>
      </c>
      <c r="L8" s="55" t="s">
        <v>12</v>
      </c>
      <c r="M8" s="78"/>
      <c r="N8" s="78"/>
      <c r="O8" s="78"/>
      <c r="P8" s="78"/>
      <c r="Q8" s="78"/>
      <c r="R8" s="78"/>
      <c r="S8" s="78"/>
      <c r="T8" s="78" t="s">
        <v>18</v>
      </c>
      <c r="U8" s="78"/>
      <c r="V8" s="78"/>
      <c r="W8" s="78"/>
    </row>
    <row r="9" spans="1:23" ht="8.25" customHeight="1">
      <c r="A9" s="56" t="s">
        <v>26</v>
      </c>
      <c r="B9" s="56" t="s">
        <v>25</v>
      </c>
      <c r="C9" s="56" t="s">
        <v>24</v>
      </c>
      <c r="D9" s="80" t="s">
        <v>23</v>
      </c>
      <c r="E9" s="80"/>
      <c r="F9" s="80"/>
      <c r="G9" s="80"/>
      <c r="H9" s="56" t="s">
        <v>22</v>
      </c>
      <c r="I9" s="56" t="s">
        <v>21</v>
      </c>
      <c r="J9" s="56" t="s">
        <v>20</v>
      </c>
      <c r="K9" s="56" t="s">
        <v>19</v>
      </c>
      <c r="L9" s="56" t="s">
        <v>35</v>
      </c>
      <c r="M9" s="56" t="s">
        <v>36</v>
      </c>
      <c r="N9" s="56" t="s">
        <v>37</v>
      </c>
      <c r="O9" s="56" t="s">
        <v>38</v>
      </c>
      <c r="P9" s="56" t="s">
        <v>39</v>
      </c>
      <c r="Q9" s="56" t="s">
        <v>40</v>
      </c>
      <c r="R9" s="56" t="s">
        <v>41</v>
      </c>
      <c r="S9" s="56" t="s">
        <v>42</v>
      </c>
      <c r="T9" s="80" t="s">
        <v>43</v>
      </c>
      <c r="U9" s="80"/>
      <c r="V9" s="56" t="s">
        <v>44</v>
      </c>
      <c r="W9" s="56" t="s">
        <v>45</v>
      </c>
    </row>
    <row r="10" spans="1:23" ht="12.75" customHeight="1">
      <c r="A10" s="78" t="s">
        <v>138</v>
      </c>
      <c r="B10" s="78" t="s">
        <v>46</v>
      </c>
      <c r="C10" s="78" t="s">
        <v>46</v>
      </c>
      <c r="D10" s="76" t="s">
        <v>139</v>
      </c>
      <c r="E10" s="76"/>
      <c r="F10" s="76" t="s">
        <v>13</v>
      </c>
      <c r="G10" s="76"/>
      <c r="H10" s="54">
        <v>10073999</v>
      </c>
      <c r="I10" s="54">
        <v>9848999</v>
      </c>
      <c r="J10" s="54">
        <v>9545138.15</v>
      </c>
      <c r="K10" s="54">
        <v>6305990.94</v>
      </c>
      <c r="L10" s="54">
        <v>3239147.21</v>
      </c>
      <c r="M10" s="54">
        <v>0</v>
      </c>
      <c r="N10" s="54">
        <v>303860.85</v>
      </c>
      <c r="O10" s="54">
        <v>0</v>
      </c>
      <c r="P10" s="54">
        <v>0</v>
      </c>
      <c r="Q10" s="54">
        <v>0</v>
      </c>
      <c r="R10" s="54">
        <v>225000</v>
      </c>
      <c r="S10" s="54">
        <v>225000</v>
      </c>
      <c r="T10" s="77">
        <v>0</v>
      </c>
      <c r="U10" s="77"/>
      <c r="V10" s="54">
        <v>0</v>
      </c>
      <c r="W10" s="54">
        <v>0</v>
      </c>
    </row>
    <row r="11" spans="1:23" ht="12.75" customHeight="1">
      <c r="A11" s="78"/>
      <c r="B11" s="78"/>
      <c r="C11" s="78"/>
      <c r="D11" s="76"/>
      <c r="E11" s="76"/>
      <c r="F11" s="76" t="s">
        <v>14</v>
      </c>
      <c r="G11" s="76"/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77">
        <v>0</v>
      </c>
      <c r="U11" s="77"/>
      <c r="V11" s="54">
        <v>0</v>
      </c>
      <c r="W11" s="54">
        <v>0</v>
      </c>
    </row>
    <row r="12" spans="1:23" ht="12.75" customHeight="1">
      <c r="A12" s="78"/>
      <c r="B12" s="78"/>
      <c r="C12" s="78"/>
      <c r="D12" s="76"/>
      <c r="E12" s="76"/>
      <c r="F12" s="76" t="s">
        <v>15</v>
      </c>
      <c r="G12" s="76"/>
      <c r="H12" s="54">
        <v>94000</v>
      </c>
      <c r="I12" s="54">
        <v>94000</v>
      </c>
      <c r="J12" s="54">
        <v>94000</v>
      </c>
      <c r="K12" s="54">
        <v>0</v>
      </c>
      <c r="L12" s="54">
        <v>94000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77">
        <v>0</v>
      </c>
      <c r="U12" s="77"/>
      <c r="V12" s="54">
        <v>0</v>
      </c>
      <c r="W12" s="54">
        <v>0</v>
      </c>
    </row>
    <row r="13" spans="1:23" ht="12.75" customHeight="1">
      <c r="A13" s="78"/>
      <c r="B13" s="78"/>
      <c r="C13" s="78"/>
      <c r="D13" s="76"/>
      <c r="E13" s="76"/>
      <c r="F13" s="76" t="s">
        <v>16</v>
      </c>
      <c r="G13" s="76"/>
      <c r="H13" s="54">
        <v>10167999</v>
      </c>
      <c r="I13" s="54">
        <v>9942999</v>
      </c>
      <c r="J13" s="54">
        <v>9639138.15</v>
      </c>
      <c r="K13" s="54">
        <v>6305990.94</v>
      </c>
      <c r="L13" s="54">
        <v>3333147.21</v>
      </c>
      <c r="M13" s="54">
        <v>0</v>
      </c>
      <c r="N13" s="54">
        <v>303860.85</v>
      </c>
      <c r="O13" s="54">
        <v>0</v>
      </c>
      <c r="P13" s="54">
        <v>0</v>
      </c>
      <c r="Q13" s="54">
        <v>0</v>
      </c>
      <c r="R13" s="54">
        <v>225000</v>
      </c>
      <c r="S13" s="54">
        <v>225000</v>
      </c>
      <c r="T13" s="77">
        <v>0</v>
      </c>
      <c r="U13" s="77"/>
      <c r="V13" s="54">
        <v>0</v>
      </c>
      <c r="W13" s="54">
        <v>0</v>
      </c>
    </row>
    <row r="14" spans="1:23" ht="12.75" customHeight="1">
      <c r="A14" s="78" t="s">
        <v>46</v>
      </c>
      <c r="B14" s="78" t="s">
        <v>140</v>
      </c>
      <c r="C14" s="78" t="s">
        <v>46</v>
      </c>
      <c r="D14" s="76" t="s">
        <v>141</v>
      </c>
      <c r="E14" s="76"/>
      <c r="F14" s="76" t="s">
        <v>13</v>
      </c>
      <c r="G14" s="76"/>
      <c r="H14" s="54">
        <v>9480564</v>
      </c>
      <c r="I14" s="54">
        <v>9255564</v>
      </c>
      <c r="J14" s="54">
        <v>9250564</v>
      </c>
      <c r="K14" s="54">
        <v>6286854</v>
      </c>
      <c r="L14" s="54">
        <v>2963710</v>
      </c>
      <c r="M14" s="54">
        <v>0</v>
      </c>
      <c r="N14" s="54">
        <v>5000</v>
      </c>
      <c r="O14" s="54">
        <v>0</v>
      </c>
      <c r="P14" s="54">
        <v>0</v>
      </c>
      <c r="Q14" s="54">
        <v>0</v>
      </c>
      <c r="R14" s="54">
        <v>225000</v>
      </c>
      <c r="S14" s="54">
        <v>225000</v>
      </c>
      <c r="T14" s="77">
        <v>0</v>
      </c>
      <c r="U14" s="77"/>
      <c r="V14" s="54">
        <v>0</v>
      </c>
      <c r="W14" s="54">
        <v>0</v>
      </c>
    </row>
    <row r="15" spans="1:23" ht="12.75" customHeight="1">
      <c r="A15" s="78"/>
      <c r="B15" s="78"/>
      <c r="C15" s="78"/>
      <c r="D15" s="76"/>
      <c r="E15" s="76"/>
      <c r="F15" s="76" t="s">
        <v>14</v>
      </c>
      <c r="G15" s="76"/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77">
        <v>0</v>
      </c>
      <c r="U15" s="77"/>
      <c r="V15" s="54">
        <v>0</v>
      </c>
      <c r="W15" s="54">
        <v>0</v>
      </c>
    </row>
    <row r="16" spans="1:23" ht="12.75" customHeight="1">
      <c r="A16" s="78"/>
      <c r="B16" s="78"/>
      <c r="C16" s="78"/>
      <c r="D16" s="76"/>
      <c r="E16" s="76"/>
      <c r="F16" s="76" t="s">
        <v>15</v>
      </c>
      <c r="G16" s="76"/>
      <c r="H16" s="54">
        <v>94000</v>
      </c>
      <c r="I16" s="54">
        <v>94000</v>
      </c>
      <c r="J16" s="54">
        <v>94000</v>
      </c>
      <c r="K16" s="54">
        <v>0</v>
      </c>
      <c r="L16" s="54">
        <v>94000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77">
        <v>0</v>
      </c>
      <c r="U16" s="77"/>
      <c r="V16" s="54">
        <v>0</v>
      </c>
      <c r="W16" s="54">
        <v>0</v>
      </c>
    </row>
    <row r="17" spans="1:23" ht="12.75" customHeight="1">
      <c r="A17" s="78"/>
      <c r="B17" s="78"/>
      <c r="C17" s="78"/>
      <c r="D17" s="76"/>
      <c r="E17" s="76"/>
      <c r="F17" s="76" t="s">
        <v>16</v>
      </c>
      <c r="G17" s="76"/>
      <c r="H17" s="54">
        <v>9574564</v>
      </c>
      <c r="I17" s="54">
        <v>9349564</v>
      </c>
      <c r="J17" s="54">
        <v>9344564</v>
      </c>
      <c r="K17" s="54">
        <v>6286854</v>
      </c>
      <c r="L17" s="54">
        <v>3057710</v>
      </c>
      <c r="M17" s="54">
        <v>0</v>
      </c>
      <c r="N17" s="54">
        <v>5000</v>
      </c>
      <c r="O17" s="54">
        <v>0</v>
      </c>
      <c r="P17" s="54">
        <v>0</v>
      </c>
      <c r="Q17" s="54">
        <v>0</v>
      </c>
      <c r="R17" s="54">
        <v>225000</v>
      </c>
      <c r="S17" s="54">
        <v>225000</v>
      </c>
      <c r="T17" s="77">
        <v>0</v>
      </c>
      <c r="U17" s="77"/>
      <c r="V17" s="54">
        <v>0</v>
      </c>
      <c r="W17" s="54">
        <v>0</v>
      </c>
    </row>
    <row r="18" spans="1:23" ht="12.75" customHeight="1">
      <c r="A18" s="78" t="s">
        <v>142</v>
      </c>
      <c r="B18" s="78" t="s">
        <v>46</v>
      </c>
      <c r="C18" s="78" t="s">
        <v>46</v>
      </c>
      <c r="D18" s="76" t="s">
        <v>143</v>
      </c>
      <c r="E18" s="76"/>
      <c r="F18" s="76" t="s">
        <v>13</v>
      </c>
      <c r="G18" s="76"/>
      <c r="H18" s="54">
        <v>205300</v>
      </c>
      <c r="I18" s="54">
        <v>57300</v>
      </c>
      <c r="J18" s="54">
        <v>57300</v>
      </c>
      <c r="K18" s="54">
        <v>0</v>
      </c>
      <c r="L18" s="54">
        <v>57300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148000</v>
      </c>
      <c r="S18" s="54">
        <v>148000</v>
      </c>
      <c r="T18" s="77">
        <v>0</v>
      </c>
      <c r="U18" s="77"/>
      <c r="V18" s="54">
        <v>0</v>
      </c>
      <c r="W18" s="54">
        <v>0</v>
      </c>
    </row>
    <row r="19" spans="1:23" ht="12.75" customHeight="1">
      <c r="A19" s="78"/>
      <c r="B19" s="78"/>
      <c r="C19" s="78"/>
      <c r="D19" s="76"/>
      <c r="E19" s="76"/>
      <c r="F19" s="76" t="s">
        <v>14</v>
      </c>
      <c r="G19" s="76"/>
      <c r="H19" s="54">
        <v>-5000</v>
      </c>
      <c r="I19" s="54">
        <v>-5000</v>
      </c>
      <c r="J19" s="54">
        <v>-5000</v>
      </c>
      <c r="K19" s="54">
        <v>0</v>
      </c>
      <c r="L19" s="54">
        <v>-5000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77">
        <v>0</v>
      </c>
      <c r="U19" s="77"/>
      <c r="V19" s="54">
        <v>0</v>
      </c>
      <c r="W19" s="54">
        <v>0</v>
      </c>
    </row>
    <row r="20" spans="1:23" ht="12.75" customHeight="1">
      <c r="A20" s="78"/>
      <c r="B20" s="78"/>
      <c r="C20" s="78"/>
      <c r="D20" s="76"/>
      <c r="E20" s="76"/>
      <c r="F20" s="76" t="s">
        <v>15</v>
      </c>
      <c r="G20" s="76"/>
      <c r="H20" s="54">
        <v>5000</v>
      </c>
      <c r="I20" s="54">
        <v>5000</v>
      </c>
      <c r="J20" s="54">
        <v>5000</v>
      </c>
      <c r="K20" s="54">
        <v>0</v>
      </c>
      <c r="L20" s="54">
        <v>5000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77">
        <v>0</v>
      </c>
      <c r="U20" s="77"/>
      <c r="V20" s="54">
        <v>0</v>
      </c>
      <c r="W20" s="54">
        <v>0</v>
      </c>
    </row>
    <row r="21" spans="1:23" ht="12.75" customHeight="1">
      <c r="A21" s="78"/>
      <c r="B21" s="78"/>
      <c r="C21" s="78"/>
      <c r="D21" s="76"/>
      <c r="E21" s="76"/>
      <c r="F21" s="76" t="s">
        <v>16</v>
      </c>
      <c r="G21" s="76"/>
      <c r="H21" s="54">
        <v>205300</v>
      </c>
      <c r="I21" s="54">
        <v>57300</v>
      </c>
      <c r="J21" s="54">
        <v>57300</v>
      </c>
      <c r="K21" s="54">
        <v>0</v>
      </c>
      <c r="L21" s="54">
        <v>57300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148000</v>
      </c>
      <c r="S21" s="54">
        <v>148000</v>
      </c>
      <c r="T21" s="77">
        <v>0</v>
      </c>
      <c r="U21" s="77"/>
      <c r="V21" s="54">
        <v>0</v>
      </c>
      <c r="W21" s="54">
        <v>0</v>
      </c>
    </row>
    <row r="22" spans="1:23" ht="12.75" customHeight="1">
      <c r="A22" s="78" t="s">
        <v>46</v>
      </c>
      <c r="B22" s="78" t="s">
        <v>144</v>
      </c>
      <c r="C22" s="78" t="s">
        <v>46</v>
      </c>
      <c r="D22" s="76" t="s">
        <v>145</v>
      </c>
      <c r="E22" s="76"/>
      <c r="F22" s="76" t="s">
        <v>13</v>
      </c>
      <c r="G22" s="76"/>
      <c r="H22" s="54">
        <v>205300</v>
      </c>
      <c r="I22" s="54">
        <v>57300</v>
      </c>
      <c r="J22" s="54">
        <v>57300</v>
      </c>
      <c r="K22" s="54">
        <v>0</v>
      </c>
      <c r="L22" s="54">
        <v>57300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148000</v>
      </c>
      <c r="S22" s="54">
        <v>148000</v>
      </c>
      <c r="T22" s="77">
        <v>0</v>
      </c>
      <c r="U22" s="77"/>
      <c r="V22" s="54">
        <v>0</v>
      </c>
      <c r="W22" s="54">
        <v>0</v>
      </c>
    </row>
    <row r="23" spans="1:23" ht="12.75" customHeight="1">
      <c r="A23" s="78"/>
      <c r="B23" s="78"/>
      <c r="C23" s="78"/>
      <c r="D23" s="76"/>
      <c r="E23" s="76"/>
      <c r="F23" s="76" t="s">
        <v>14</v>
      </c>
      <c r="G23" s="76"/>
      <c r="H23" s="54">
        <v>-5000</v>
      </c>
      <c r="I23" s="54">
        <v>-5000</v>
      </c>
      <c r="J23" s="54">
        <v>-5000</v>
      </c>
      <c r="K23" s="54">
        <v>0</v>
      </c>
      <c r="L23" s="54">
        <v>-5000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77">
        <v>0</v>
      </c>
      <c r="U23" s="77"/>
      <c r="V23" s="54">
        <v>0</v>
      </c>
      <c r="W23" s="54">
        <v>0</v>
      </c>
    </row>
    <row r="24" spans="1:23" ht="12.75" customHeight="1">
      <c r="A24" s="78"/>
      <c r="B24" s="78"/>
      <c r="C24" s="78"/>
      <c r="D24" s="76"/>
      <c r="E24" s="76"/>
      <c r="F24" s="76" t="s">
        <v>15</v>
      </c>
      <c r="G24" s="76"/>
      <c r="H24" s="54">
        <v>5000</v>
      </c>
      <c r="I24" s="54">
        <v>5000</v>
      </c>
      <c r="J24" s="54">
        <v>5000</v>
      </c>
      <c r="K24" s="54">
        <v>0</v>
      </c>
      <c r="L24" s="54">
        <v>5000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77">
        <v>0</v>
      </c>
      <c r="U24" s="77"/>
      <c r="V24" s="54">
        <v>0</v>
      </c>
      <c r="W24" s="54">
        <v>0</v>
      </c>
    </row>
    <row r="25" spans="1:23" ht="12.75" customHeight="1">
      <c r="A25" s="78"/>
      <c r="B25" s="78"/>
      <c r="C25" s="78"/>
      <c r="D25" s="76"/>
      <c r="E25" s="76"/>
      <c r="F25" s="76" t="s">
        <v>16</v>
      </c>
      <c r="G25" s="76"/>
      <c r="H25" s="54">
        <v>205300</v>
      </c>
      <c r="I25" s="54">
        <v>57300</v>
      </c>
      <c r="J25" s="54">
        <v>57300</v>
      </c>
      <c r="K25" s="54">
        <v>0</v>
      </c>
      <c r="L25" s="54">
        <v>57300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148000</v>
      </c>
      <c r="S25" s="54">
        <v>148000</v>
      </c>
      <c r="T25" s="77">
        <v>0</v>
      </c>
      <c r="U25" s="77"/>
      <c r="V25" s="54">
        <v>0</v>
      </c>
      <c r="W25" s="54">
        <v>0</v>
      </c>
    </row>
    <row r="26" spans="1:23" ht="12.75" customHeight="1">
      <c r="A26" s="78" t="s">
        <v>74</v>
      </c>
      <c r="B26" s="78" t="s">
        <v>46</v>
      </c>
      <c r="C26" s="78" t="s">
        <v>46</v>
      </c>
      <c r="D26" s="76" t="s">
        <v>75</v>
      </c>
      <c r="E26" s="76"/>
      <c r="F26" s="76" t="s">
        <v>13</v>
      </c>
      <c r="G26" s="76"/>
      <c r="H26" s="54">
        <v>7894707.16</v>
      </c>
      <c r="I26" s="54">
        <v>7758913.16</v>
      </c>
      <c r="J26" s="54">
        <v>4841606.16</v>
      </c>
      <c r="K26" s="54">
        <v>4161927</v>
      </c>
      <c r="L26" s="54">
        <v>679679.16</v>
      </c>
      <c r="M26" s="54">
        <v>0</v>
      </c>
      <c r="N26" s="54">
        <v>195600</v>
      </c>
      <c r="O26" s="54">
        <v>2721707</v>
      </c>
      <c r="P26" s="54">
        <v>0</v>
      </c>
      <c r="Q26" s="54">
        <v>0</v>
      </c>
      <c r="R26" s="54">
        <v>135794</v>
      </c>
      <c r="S26" s="54">
        <v>135794</v>
      </c>
      <c r="T26" s="77">
        <v>135794</v>
      </c>
      <c r="U26" s="77"/>
      <c r="V26" s="54">
        <v>0</v>
      </c>
      <c r="W26" s="54">
        <v>0</v>
      </c>
    </row>
    <row r="27" spans="1:23" ht="12.75" customHeight="1">
      <c r="A27" s="78"/>
      <c r="B27" s="78"/>
      <c r="C27" s="78"/>
      <c r="D27" s="76"/>
      <c r="E27" s="76"/>
      <c r="F27" s="76" t="s">
        <v>14</v>
      </c>
      <c r="G27" s="76"/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77">
        <v>0</v>
      </c>
      <c r="U27" s="77"/>
      <c r="V27" s="54">
        <v>0</v>
      </c>
      <c r="W27" s="54">
        <v>0</v>
      </c>
    </row>
    <row r="28" spans="1:23" ht="12.75" customHeight="1">
      <c r="A28" s="78"/>
      <c r="B28" s="78"/>
      <c r="C28" s="78"/>
      <c r="D28" s="76"/>
      <c r="E28" s="76"/>
      <c r="F28" s="76" t="s">
        <v>15</v>
      </c>
      <c r="G28" s="76"/>
      <c r="H28" s="54">
        <v>35000</v>
      </c>
      <c r="I28" s="54">
        <v>35000</v>
      </c>
      <c r="J28" s="54">
        <v>35000</v>
      </c>
      <c r="K28" s="54">
        <v>0</v>
      </c>
      <c r="L28" s="54">
        <v>35000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77">
        <v>0</v>
      </c>
      <c r="U28" s="77"/>
      <c r="V28" s="54">
        <v>0</v>
      </c>
      <c r="W28" s="54">
        <v>0</v>
      </c>
    </row>
    <row r="29" spans="1:23" ht="12.75" customHeight="1">
      <c r="A29" s="78"/>
      <c r="B29" s="78"/>
      <c r="C29" s="78"/>
      <c r="D29" s="76"/>
      <c r="E29" s="76"/>
      <c r="F29" s="76" t="s">
        <v>16</v>
      </c>
      <c r="G29" s="76"/>
      <c r="H29" s="54">
        <v>7929707.16</v>
      </c>
      <c r="I29" s="54">
        <v>7793913.16</v>
      </c>
      <c r="J29" s="54">
        <v>4876606.16</v>
      </c>
      <c r="K29" s="54">
        <v>4161927</v>
      </c>
      <c r="L29" s="54">
        <v>714679.16</v>
      </c>
      <c r="M29" s="54">
        <v>0</v>
      </c>
      <c r="N29" s="54">
        <v>195600</v>
      </c>
      <c r="O29" s="54">
        <v>2721707</v>
      </c>
      <c r="P29" s="54">
        <v>0</v>
      </c>
      <c r="Q29" s="54">
        <v>0</v>
      </c>
      <c r="R29" s="54">
        <v>135794</v>
      </c>
      <c r="S29" s="54">
        <v>135794</v>
      </c>
      <c r="T29" s="77">
        <v>135794</v>
      </c>
      <c r="U29" s="77"/>
      <c r="V29" s="54">
        <v>0</v>
      </c>
      <c r="W29" s="54">
        <v>0</v>
      </c>
    </row>
    <row r="30" spans="1:23" ht="12.75" customHeight="1">
      <c r="A30" s="78" t="s">
        <v>46</v>
      </c>
      <c r="B30" s="78" t="s">
        <v>89</v>
      </c>
      <c r="C30" s="78" t="s">
        <v>46</v>
      </c>
      <c r="D30" s="76" t="s">
        <v>90</v>
      </c>
      <c r="E30" s="76"/>
      <c r="F30" s="76" t="s">
        <v>13</v>
      </c>
      <c r="G30" s="76"/>
      <c r="H30" s="54">
        <v>4750005</v>
      </c>
      <c r="I30" s="54">
        <v>4750005</v>
      </c>
      <c r="J30" s="54">
        <v>4561405</v>
      </c>
      <c r="K30" s="54">
        <v>4161927</v>
      </c>
      <c r="L30" s="54">
        <v>399478</v>
      </c>
      <c r="M30" s="54">
        <v>0</v>
      </c>
      <c r="N30" s="54">
        <v>188600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77">
        <v>0</v>
      </c>
      <c r="U30" s="77"/>
      <c r="V30" s="54">
        <v>0</v>
      </c>
      <c r="W30" s="54">
        <v>0</v>
      </c>
    </row>
    <row r="31" spans="1:23" ht="12.75" customHeight="1">
      <c r="A31" s="78"/>
      <c r="B31" s="78"/>
      <c r="C31" s="78"/>
      <c r="D31" s="76"/>
      <c r="E31" s="76"/>
      <c r="F31" s="76" t="s">
        <v>14</v>
      </c>
      <c r="G31" s="76"/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77">
        <v>0</v>
      </c>
      <c r="U31" s="77"/>
      <c r="V31" s="54">
        <v>0</v>
      </c>
      <c r="W31" s="54">
        <v>0</v>
      </c>
    </row>
    <row r="32" spans="1:23" ht="12.75" customHeight="1">
      <c r="A32" s="78"/>
      <c r="B32" s="78"/>
      <c r="C32" s="78"/>
      <c r="D32" s="76"/>
      <c r="E32" s="76"/>
      <c r="F32" s="76" t="s">
        <v>15</v>
      </c>
      <c r="G32" s="76"/>
      <c r="H32" s="54">
        <v>35000</v>
      </c>
      <c r="I32" s="54">
        <v>35000</v>
      </c>
      <c r="J32" s="54">
        <v>35000</v>
      </c>
      <c r="K32" s="54">
        <v>0</v>
      </c>
      <c r="L32" s="54">
        <v>35000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77">
        <v>0</v>
      </c>
      <c r="U32" s="77"/>
      <c r="V32" s="54">
        <v>0</v>
      </c>
      <c r="W32" s="54">
        <v>0</v>
      </c>
    </row>
    <row r="33" spans="1:23" ht="12.75" customHeight="1">
      <c r="A33" s="78"/>
      <c r="B33" s="78"/>
      <c r="C33" s="78"/>
      <c r="D33" s="76"/>
      <c r="E33" s="76"/>
      <c r="F33" s="76" t="s">
        <v>16</v>
      </c>
      <c r="G33" s="76"/>
      <c r="H33" s="54">
        <v>4785005</v>
      </c>
      <c r="I33" s="54">
        <v>4785005</v>
      </c>
      <c r="J33" s="54">
        <v>4596405</v>
      </c>
      <c r="K33" s="54">
        <v>4161927</v>
      </c>
      <c r="L33" s="54">
        <v>434478</v>
      </c>
      <c r="M33" s="54">
        <v>0</v>
      </c>
      <c r="N33" s="54">
        <v>188600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77">
        <v>0</v>
      </c>
      <c r="U33" s="77"/>
      <c r="V33" s="54">
        <v>0</v>
      </c>
      <c r="W33" s="54">
        <v>0</v>
      </c>
    </row>
    <row r="34" spans="1:23" ht="12.75" customHeight="1">
      <c r="A34" s="78" t="s">
        <v>146</v>
      </c>
      <c r="B34" s="78" t="s">
        <v>46</v>
      </c>
      <c r="C34" s="78" t="s">
        <v>46</v>
      </c>
      <c r="D34" s="76" t="s">
        <v>147</v>
      </c>
      <c r="E34" s="76"/>
      <c r="F34" s="76" t="s">
        <v>13</v>
      </c>
      <c r="G34" s="76"/>
      <c r="H34" s="54">
        <v>800000</v>
      </c>
      <c r="I34" s="54">
        <v>800000</v>
      </c>
      <c r="J34" s="54">
        <v>800000</v>
      </c>
      <c r="K34" s="54">
        <v>0</v>
      </c>
      <c r="L34" s="54">
        <v>800000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77">
        <v>0</v>
      </c>
      <c r="U34" s="77"/>
      <c r="V34" s="54">
        <v>0</v>
      </c>
      <c r="W34" s="54">
        <v>0</v>
      </c>
    </row>
    <row r="35" spans="1:23" ht="12.75" customHeight="1">
      <c r="A35" s="78"/>
      <c r="B35" s="78"/>
      <c r="C35" s="78"/>
      <c r="D35" s="76"/>
      <c r="E35" s="76"/>
      <c r="F35" s="76" t="s">
        <v>14</v>
      </c>
      <c r="G35" s="76"/>
      <c r="H35" s="54">
        <v>-94000</v>
      </c>
      <c r="I35" s="54">
        <v>-94000</v>
      </c>
      <c r="J35" s="54">
        <v>-94000</v>
      </c>
      <c r="K35" s="54">
        <v>0</v>
      </c>
      <c r="L35" s="54">
        <v>-94000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77">
        <v>0</v>
      </c>
      <c r="U35" s="77"/>
      <c r="V35" s="54">
        <v>0</v>
      </c>
      <c r="W35" s="54">
        <v>0</v>
      </c>
    </row>
    <row r="36" spans="1:23" ht="12.75" customHeight="1">
      <c r="A36" s="78"/>
      <c r="B36" s="78"/>
      <c r="C36" s="78"/>
      <c r="D36" s="76"/>
      <c r="E36" s="76"/>
      <c r="F36" s="76" t="s">
        <v>15</v>
      </c>
      <c r="G36" s="76"/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77">
        <v>0</v>
      </c>
      <c r="U36" s="77"/>
      <c r="V36" s="54">
        <v>0</v>
      </c>
      <c r="W36" s="54">
        <v>0</v>
      </c>
    </row>
    <row r="37" spans="1:23" ht="12.75" customHeight="1">
      <c r="A37" s="78"/>
      <c r="B37" s="78"/>
      <c r="C37" s="78"/>
      <c r="D37" s="76"/>
      <c r="E37" s="76"/>
      <c r="F37" s="76" t="s">
        <v>16</v>
      </c>
      <c r="G37" s="76"/>
      <c r="H37" s="54">
        <v>706000</v>
      </c>
      <c r="I37" s="54">
        <v>706000</v>
      </c>
      <c r="J37" s="54">
        <v>706000</v>
      </c>
      <c r="K37" s="54">
        <v>0</v>
      </c>
      <c r="L37" s="54">
        <v>706000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77">
        <v>0</v>
      </c>
      <c r="U37" s="77"/>
      <c r="V37" s="54">
        <v>0</v>
      </c>
      <c r="W37" s="54">
        <v>0</v>
      </c>
    </row>
    <row r="38" spans="1:23" ht="12.75" customHeight="1">
      <c r="A38" s="78" t="s">
        <v>46</v>
      </c>
      <c r="B38" s="78" t="s">
        <v>148</v>
      </c>
      <c r="C38" s="78" t="s">
        <v>46</v>
      </c>
      <c r="D38" s="76" t="s">
        <v>149</v>
      </c>
      <c r="E38" s="76"/>
      <c r="F38" s="76" t="s">
        <v>13</v>
      </c>
      <c r="G38" s="76"/>
      <c r="H38" s="54">
        <v>800000</v>
      </c>
      <c r="I38" s="54">
        <v>800000</v>
      </c>
      <c r="J38" s="54">
        <v>800000</v>
      </c>
      <c r="K38" s="54">
        <v>0</v>
      </c>
      <c r="L38" s="54">
        <v>800000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77">
        <v>0</v>
      </c>
      <c r="U38" s="77"/>
      <c r="V38" s="54">
        <v>0</v>
      </c>
      <c r="W38" s="54">
        <v>0</v>
      </c>
    </row>
    <row r="39" spans="1:23" ht="12.75" customHeight="1">
      <c r="A39" s="78"/>
      <c r="B39" s="78"/>
      <c r="C39" s="78"/>
      <c r="D39" s="76"/>
      <c r="E39" s="76"/>
      <c r="F39" s="76" t="s">
        <v>14</v>
      </c>
      <c r="G39" s="76"/>
      <c r="H39" s="54">
        <v>-94000</v>
      </c>
      <c r="I39" s="54">
        <v>-94000</v>
      </c>
      <c r="J39" s="54">
        <v>-94000</v>
      </c>
      <c r="K39" s="54">
        <v>0</v>
      </c>
      <c r="L39" s="54">
        <v>-94000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77">
        <v>0</v>
      </c>
      <c r="U39" s="77"/>
      <c r="V39" s="54">
        <v>0</v>
      </c>
      <c r="W39" s="54">
        <v>0</v>
      </c>
    </row>
    <row r="40" spans="1:23" ht="12.75" customHeight="1">
      <c r="A40" s="78"/>
      <c r="B40" s="78"/>
      <c r="C40" s="78"/>
      <c r="D40" s="76"/>
      <c r="E40" s="76"/>
      <c r="F40" s="76" t="s">
        <v>15</v>
      </c>
      <c r="G40" s="76"/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77">
        <v>0</v>
      </c>
      <c r="U40" s="77"/>
      <c r="V40" s="54">
        <v>0</v>
      </c>
      <c r="W40" s="54">
        <v>0</v>
      </c>
    </row>
    <row r="41" spans="1:23" ht="12.75" customHeight="1">
      <c r="A41" s="78"/>
      <c r="B41" s="78"/>
      <c r="C41" s="78"/>
      <c r="D41" s="76"/>
      <c r="E41" s="76"/>
      <c r="F41" s="76" t="s">
        <v>16</v>
      </c>
      <c r="G41" s="76"/>
      <c r="H41" s="54">
        <v>706000</v>
      </c>
      <c r="I41" s="54">
        <v>706000</v>
      </c>
      <c r="J41" s="54">
        <v>706000</v>
      </c>
      <c r="K41" s="54">
        <v>0</v>
      </c>
      <c r="L41" s="54">
        <v>706000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77">
        <v>0</v>
      </c>
      <c r="U41" s="77"/>
      <c r="V41" s="54">
        <v>0</v>
      </c>
      <c r="W41" s="54">
        <v>0</v>
      </c>
    </row>
    <row r="42" spans="1:23" ht="12.75" customHeight="1">
      <c r="A42" s="78" t="s">
        <v>150</v>
      </c>
      <c r="B42" s="78" t="s">
        <v>46</v>
      </c>
      <c r="C42" s="78" t="s">
        <v>46</v>
      </c>
      <c r="D42" s="76" t="s">
        <v>151</v>
      </c>
      <c r="E42" s="76"/>
      <c r="F42" s="76" t="s">
        <v>13</v>
      </c>
      <c r="G42" s="76"/>
      <c r="H42" s="54">
        <v>29307205.85</v>
      </c>
      <c r="I42" s="54">
        <v>26840748.85</v>
      </c>
      <c r="J42" s="54">
        <v>23939344</v>
      </c>
      <c r="K42" s="54">
        <v>17782024</v>
      </c>
      <c r="L42" s="54">
        <v>6157320</v>
      </c>
      <c r="M42" s="54">
        <v>0</v>
      </c>
      <c r="N42" s="54">
        <v>72301</v>
      </c>
      <c r="O42" s="54">
        <v>2829103.85</v>
      </c>
      <c r="P42" s="54">
        <v>0</v>
      </c>
      <c r="Q42" s="54">
        <v>0</v>
      </c>
      <c r="R42" s="54">
        <v>2466457</v>
      </c>
      <c r="S42" s="54">
        <v>2466457</v>
      </c>
      <c r="T42" s="77">
        <v>0</v>
      </c>
      <c r="U42" s="77"/>
      <c r="V42" s="54">
        <v>0</v>
      </c>
      <c r="W42" s="54">
        <v>0</v>
      </c>
    </row>
    <row r="43" spans="1:23" ht="12.75" customHeight="1">
      <c r="A43" s="78"/>
      <c r="B43" s="78"/>
      <c r="C43" s="78"/>
      <c r="D43" s="76"/>
      <c r="E43" s="76"/>
      <c r="F43" s="76" t="s">
        <v>14</v>
      </c>
      <c r="G43" s="76"/>
      <c r="H43" s="54">
        <v>-20100</v>
      </c>
      <c r="I43" s="54">
        <v>-20100</v>
      </c>
      <c r="J43" s="54">
        <v>-20100</v>
      </c>
      <c r="K43" s="54">
        <v>-20000</v>
      </c>
      <c r="L43" s="54">
        <v>-100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77">
        <v>0</v>
      </c>
      <c r="U43" s="77"/>
      <c r="V43" s="54">
        <v>0</v>
      </c>
      <c r="W43" s="54">
        <v>0</v>
      </c>
    </row>
    <row r="44" spans="1:23" ht="12.75" customHeight="1">
      <c r="A44" s="78"/>
      <c r="B44" s="78"/>
      <c r="C44" s="78"/>
      <c r="D44" s="76"/>
      <c r="E44" s="76"/>
      <c r="F44" s="76" t="s">
        <v>15</v>
      </c>
      <c r="G44" s="76"/>
      <c r="H44" s="54">
        <v>20100</v>
      </c>
      <c r="I44" s="54">
        <v>20100</v>
      </c>
      <c r="J44" s="54">
        <v>15000</v>
      </c>
      <c r="K44" s="54">
        <v>3000</v>
      </c>
      <c r="L44" s="54">
        <v>12000</v>
      </c>
      <c r="M44" s="54">
        <v>0</v>
      </c>
      <c r="N44" s="54">
        <v>5100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77">
        <v>0</v>
      </c>
      <c r="U44" s="77"/>
      <c r="V44" s="54">
        <v>0</v>
      </c>
      <c r="W44" s="54">
        <v>0</v>
      </c>
    </row>
    <row r="45" spans="1:23" ht="12.75" customHeight="1">
      <c r="A45" s="78"/>
      <c r="B45" s="78"/>
      <c r="C45" s="78"/>
      <c r="D45" s="76"/>
      <c r="E45" s="76"/>
      <c r="F45" s="76" t="s">
        <v>16</v>
      </c>
      <c r="G45" s="76"/>
      <c r="H45" s="54">
        <v>29307205.85</v>
      </c>
      <c r="I45" s="54">
        <v>26840748.85</v>
      </c>
      <c r="J45" s="54">
        <v>23934244</v>
      </c>
      <c r="K45" s="54">
        <v>17765024</v>
      </c>
      <c r="L45" s="54">
        <v>6169220</v>
      </c>
      <c r="M45" s="54">
        <v>0</v>
      </c>
      <c r="N45" s="54">
        <v>77401</v>
      </c>
      <c r="O45" s="54">
        <v>2829103.85</v>
      </c>
      <c r="P45" s="54">
        <v>0</v>
      </c>
      <c r="Q45" s="54">
        <v>0</v>
      </c>
      <c r="R45" s="54">
        <v>2466457</v>
      </c>
      <c r="S45" s="54">
        <v>2466457</v>
      </c>
      <c r="T45" s="77">
        <v>0</v>
      </c>
      <c r="U45" s="77"/>
      <c r="V45" s="54">
        <v>0</v>
      </c>
      <c r="W45" s="54">
        <v>0</v>
      </c>
    </row>
    <row r="46" spans="1:23" ht="12.75" customHeight="1">
      <c r="A46" s="78" t="s">
        <v>46</v>
      </c>
      <c r="B46" s="78" t="s">
        <v>152</v>
      </c>
      <c r="C46" s="78" t="s">
        <v>46</v>
      </c>
      <c r="D46" s="76" t="s">
        <v>153</v>
      </c>
      <c r="E46" s="76"/>
      <c r="F46" s="76" t="s">
        <v>13</v>
      </c>
      <c r="G46" s="76"/>
      <c r="H46" s="54">
        <v>25996360.85</v>
      </c>
      <c r="I46" s="54">
        <v>25286658.85</v>
      </c>
      <c r="J46" s="54">
        <v>22386704</v>
      </c>
      <c r="K46" s="54">
        <v>16741878</v>
      </c>
      <c r="L46" s="54">
        <v>5644826</v>
      </c>
      <c r="M46" s="54">
        <v>0</v>
      </c>
      <c r="N46" s="54">
        <v>70851</v>
      </c>
      <c r="O46" s="54">
        <v>2829103.85</v>
      </c>
      <c r="P46" s="54">
        <v>0</v>
      </c>
      <c r="Q46" s="54">
        <v>0</v>
      </c>
      <c r="R46" s="54">
        <v>709702</v>
      </c>
      <c r="S46" s="54">
        <v>709702</v>
      </c>
      <c r="T46" s="77">
        <v>0</v>
      </c>
      <c r="U46" s="77"/>
      <c r="V46" s="54">
        <v>0</v>
      </c>
      <c r="W46" s="54">
        <v>0</v>
      </c>
    </row>
    <row r="47" spans="1:23" ht="12.75" customHeight="1">
      <c r="A47" s="78"/>
      <c r="B47" s="78"/>
      <c r="C47" s="78"/>
      <c r="D47" s="76"/>
      <c r="E47" s="76"/>
      <c r="F47" s="76" t="s">
        <v>14</v>
      </c>
      <c r="G47" s="76"/>
      <c r="H47" s="54">
        <v>-20000</v>
      </c>
      <c r="I47" s="54">
        <v>-20000</v>
      </c>
      <c r="J47" s="54">
        <v>-20000</v>
      </c>
      <c r="K47" s="54">
        <v>-20000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77">
        <v>0</v>
      </c>
      <c r="U47" s="77"/>
      <c r="V47" s="54">
        <v>0</v>
      </c>
      <c r="W47" s="54">
        <v>0</v>
      </c>
    </row>
    <row r="48" spans="1:23" ht="12.75" customHeight="1">
      <c r="A48" s="78"/>
      <c r="B48" s="78"/>
      <c r="C48" s="78"/>
      <c r="D48" s="76"/>
      <c r="E48" s="76"/>
      <c r="F48" s="76" t="s">
        <v>15</v>
      </c>
      <c r="G48" s="76"/>
      <c r="H48" s="54">
        <v>20000</v>
      </c>
      <c r="I48" s="54">
        <v>20000</v>
      </c>
      <c r="J48" s="54">
        <v>15000</v>
      </c>
      <c r="K48" s="54">
        <v>3000</v>
      </c>
      <c r="L48" s="54">
        <v>12000</v>
      </c>
      <c r="M48" s="54">
        <v>0</v>
      </c>
      <c r="N48" s="54">
        <v>5000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77">
        <v>0</v>
      </c>
      <c r="U48" s="77"/>
      <c r="V48" s="54">
        <v>0</v>
      </c>
      <c r="W48" s="54">
        <v>0</v>
      </c>
    </row>
    <row r="49" spans="1:23" ht="12.75" customHeight="1">
      <c r="A49" s="78"/>
      <c r="B49" s="78"/>
      <c r="C49" s="78"/>
      <c r="D49" s="76"/>
      <c r="E49" s="76"/>
      <c r="F49" s="76" t="s">
        <v>16</v>
      </c>
      <c r="G49" s="76"/>
      <c r="H49" s="54">
        <v>25996360.85</v>
      </c>
      <c r="I49" s="54">
        <v>25286658.85</v>
      </c>
      <c r="J49" s="54">
        <v>22381704</v>
      </c>
      <c r="K49" s="54">
        <v>16724878</v>
      </c>
      <c r="L49" s="54">
        <v>5656826</v>
      </c>
      <c r="M49" s="54">
        <v>0</v>
      </c>
      <c r="N49" s="54">
        <v>75851</v>
      </c>
      <c r="O49" s="54">
        <v>2829103.85</v>
      </c>
      <c r="P49" s="54">
        <v>0</v>
      </c>
      <c r="Q49" s="54">
        <v>0</v>
      </c>
      <c r="R49" s="54">
        <v>709702</v>
      </c>
      <c r="S49" s="54">
        <v>709702</v>
      </c>
      <c r="T49" s="77">
        <v>0</v>
      </c>
      <c r="U49" s="77"/>
      <c r="V49" s="54">
        <v>0</v>
      </c>
      <c r="W49" s="54">
        <v>0</v>
      </c>
    </row>
    <row r="50" spans="1:23" ht="12.75">
      <c r="A50" s="78" t="s">
        <v>46</v>
      </c>
      <c r="B50" s="78" t="s">
        <v>154</v>
      </c>
      <c r="C50" s="78" t="s">
        <v>46</v>
      </c>
      <c r="D50" s="76" t="s">
        <v>155</v>
      </c>
      <c r="E50" s="76"/>
      <c r="F50" s="76" t="s">
        <v>13</v>
      </c>
      <c r="G50" s="76"/>
      <c r="H50" s="54">
        <v>952269</v>
      </c>
      <c r="I50" s="54">
        <v>952269</v>
      </c>
      <c r="J50" s="54">
        <v>951219</v>
      </c>
      <c r="K50" s="54">
        <v>749138</v>
      </c>
      <c r="L50" s="54">
        <v>202081</v>
      </c>
      <c r="M50" s="54">
        <v>0</v>
      </c>
      <c r="N50" s="54">
        <v>1050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77">
        <v>0</v>
      </c>
      <c r="U50" s="77"/>
      <c r="V50" s="54">
        <v>0</v>
      </c>
      <c r="W50" s="54">
        <v>0</v>
      </c>
    </row>
    <row r="51" spans="1:23" ht="12.75">
      <c r="A51" s="78"/>
      <c r="B51" s="78"/>
      <c r="C51" s="78"/>
      <c r="D51" s="76"/>
      <c r="E51" s="76"/>
      <c r="F51" s="76" t="s">
        <v>14</v>
      </c>
      <c r="G51" s="76"/>
      <c r="H51" s="54">
        <v>-100</v>
      </c>
      <c r="I51" s="54">
        <v>-100</v>
      </c>
      <c r="J51" s="54">
        <v>-100</v>
      </c>
      <c r="K51" s="54">
        <v>0</v>
      </c>
      <c r="L51" s="54">
        <v>-100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77">
        <v>0</v>
      </c>
      <c r="U51" s="77"/>
      <c r="V51" s="54">
        <v>0</v>
      </c>
      <c r="W51" s="54">
        <v>0</v>
      </c>
    </row>
    <row r="52" spans="1:23" ht="12.75">
      <c r="A52" s="78"/>
      <c r="B52" s="78"/>
      <c r="C52" s="78"/>
      <c r="D52" s="76"/>
      <c r="E52" s="76"/>
      <c r="F52" s="76" t="s">
        <v>15</v>
      </c>
      <c r="G52" s="76"/>
      <c r="H52" s="54">
        <v>100</v>
      </c>
      <c r="I52" s="54">
        <v>100</v>
      </c>
      <c r="J52" s="54">
        <v>0</v>
      </c>
      <c r="K52" s="54">
        <v>0</v>
      </c>
      <c r="L52" s="54">
        <v>0</v>
      </c>
      <c r="M52" s="54">
        <v>0</v>
      </c>
      <c r="N52" s="54">
        <v>100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77">
        <v>0</v>
      </c>
      <c r="U52" s="77"/>
      <c r="V52" s="54">
        <v>0</v>
      </c>
      <c r="W52" s="54">
        <v>0</v>
      </c>
    </row>
    <row r="53" spans="1:23" ht="12.75">
      <c r="A53" s="78"/>
      <c r="B53" s="78"/>
      <c r="C53" s="78"/>
      <c r="D53" s="76"/>
      <c r="E53" s="76"/>
      <c r="F53" s="76" t="s">
        <v>16</v>
      </c>
      <c r="G53" s="76"/>
      <c r="H53" s="54">
        <v>952269</v>
      </c>
      <c r="I53" s="54">
        <v>952269</v>
      </c>
      <c r="J53" s="54">
        <v>951119</v>
      </c>
      <c r="K53" s="54">
        <v>749138</v>
      </c>
      <c r="L53" s="54">
        <v>201981</v>
      </c>
      <c r="M53" s="54">
        <v>0</v>
      </c>
      <c r="N53" s="54">
        <v>1150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77">
        <v>0</v>
      </c>
      <c r="U53" s="77"/>
      <c r="V53" s="54">
        <v>0</v>
      </c>
      <c r="W53" s="54">
        <v>0</v>
      </c>
    </row>
    <row r="54" spans="1:23" ht="12.75">
      <c r="A54" s="78" t="s">
        <v>77</v>
      </c>
      <c r="B54" s="78" t="s">
        <v>46</v>
      </c>
      <c r="C54" s="78" t="s">
        <v>46</v>
      </c>
      <c r="D54" s="76" t="s">
        <v>78</v>
      </c>
      <c r="E54" s="76"/>
      <c r="F54" s="76" t="s">
        <v>13</v>
      </c>
      <c r="G54" s="76"/>
      <c r="H54" s="54">
        <v>4005475.6</v>
      </c>
      <c r="I54" s="54">
        <v>3867345.6</v>
      </c>
      <c r="J54" s="54">
        <v>3481746.6</v>
      </c>
      <c r="K54" s="54">
        <v>2908758</v>
      </c>
      <c r="L54" s="54">
        <v>572988.6</v>
      </c>
      <c r="M54" s="54">
        <v>382599</v>
      </c>
      <c r="N54" s="54">
        <v>3000</v>
      </c>
      <c r="O54" s="54">
        <v>0</v>
      </c>
      <c r="P54" s="54">
        <v>0</v>
      </c>
      <c r="Q54" s="54">
        <v>0</v>
      </c>
      <c r="R54" s="54">
        <v>138130</v>
      </c>
      <c r="S54" s="54">
        <v>138130</v>
      </c>
      <c r="T54" s="77">
        <v>0</v>
      </c>
      <c r="U54" s="77"/>
      <c r="V54" s="54">
        <v>0</v>
      </c>
      <c r="W54" s="54">
        <v>0</v>
      </c>
    </row>
    <row r="55" spans="1:23" ht="12.75">
      <c r="A55" s="78"/>
      <c r="B55" s="78"/>
      <c r="C55" s="78"/>
      <c r="D55" s="76"/>
      <c r="E55" s="76"/>
      <c r="F55" s="76" t="s">
        <v>14</v>
      </c>
      <c r="G55" s="76"/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77">
        <v>0</v>
      </c>
      <c r="U55" s="77"/>
      <c r="V55" s="54">
        <v>0</v>
      </c>
      <c r="W55" s="54">
        <v>0</v>
      </c>
    </row>
    <row r="56" spans="1:23" ht="12.75">
      <c r="A56" s="78"/>
      <c r="B56" s="78"/>
      <c r="C56" s="78"/>
      <c r="D56" s="76"/>
      <c r="E56" s="76"/>
      <c r="F56" s="76" t="s">
        <v>15</v>
      </c>
      <c r="G56" s="76"/>
      <c r="H56" s="54">
        <v>45000</v>
      </c>
      <c r="I56" s="54">
        <v>45000</v>
      </c>
      <c r="J56" s="54">
        <v>45000</v>
      </c>
      <c r="K56" s="54">
        <v>0</v>
      </c>
      <c r="L56" s="54">
        <v>45000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77">
        <v>0</v>
      </c>
      <c r="U56" s="77"/>
      <c r="V56" s="54">
        <v>0</v>
      </c>
      <c r="W56" s="54">
        <v>0</v>
      </c>
    </row>
    <row r="57" spans="1:23" ht="12.75">
      <c r="A57" s="78"/>
      <c r="B57" s="78"/>
      <c r="C57" s="78"/>
      <c r="D57" s="76"/>
      <c r="E57" s="76"/>
      <c r="F57" s="76" t="s">
        <v>16</v>
      </c>
      <c r="G57" s="76"/>
      <c r="H57" s="54">
        <v>4050475.6</v>
      </c>
      <c r="I57" s="54">
        <v>3912345.6</v>
      </c>
      <c r="J57" s="54">
        <v>3526746.6</v>
      </c>
      <c r="K57" s="54">
        <v>2908758</v>
      </c>
      <c r="L57" s="54">
        <v>617988.6</v>
      </c>
      <c r="M57" s="54">
        <v>382599</v>
      </c>
      <c r="N57" s="54">
        <v>3000</v>
      </c>
      <c r="O57" s="54">
        <v>0</v>
      </c>
      <c r="P57" s="54">
        <v>0</v>
      </c>
      <c r="Q57" s="54">
        <v>0</v>
      </c>
      <c r="R57" s="54">
        <v>138130</v>
      </c>
      <c r="S57" s="54">
        <v>138130</v>
      </c>
      <c r="T57" s="77">
        <v>0</v>
      </c>
      <c r="U57" s="77"/>
      <c r="V57" s="54">
        <v>0</v>
      </c>
      <c r="W57" s="54">
        <v>0</v>
      </c>
    </row>
    <row r="58" spans="1:23" ht="12.75">
      <c r="A58" s="78" t="s">
        <v>46</v>
      </c>
      <c r="B58" s="78" t="s">
        <v>98</v>
      </c>
      <c r="C58" s="78" t="s">
        <v>46</v>
      </c>
      <c r="D58" s="76" t="s">
        <v>99</v>
      </c>
      <c r="E58" s="76"/>
      <c r="F58" s="76" t="s">
        <v>13</v>
      </c>
      <c r="G58" s="76"/>
      <c r="H58" s="54">
        <v>739926.6</v>
      </c>
      <c r="I58" s="54">
        <v>739926.6</v>
      </c>
      <c r="J58" s="54">
        <v>739926.6</v>
      </c>
      <c r="K58" s="54">
        <v>576027</v>
      </c>
      <c r="L58" s="54">
        <v>163899.6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77">
        <v>0</v>
      </c>
      <c r="U58" s="77"/>
      <c r="V58" s="54">
        <v>0</v>
      </c>
      <c r="W58" s="54">
        <v>0</v>
      </c>
    </row>
    <row r="59" spans="1:23" ht="12.75">
      <c r="A59" s="78"/>
      <c r="B59" s="78"/>
      <c r="C59" s="78"/>
      <c r="D59" s="76"/>
      <c r="E59" s="76"/>
      <c r="F59" s="76" t="s">
        <v>14</v>
      </c>
      <c r="G59" s="76"/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77">
        <v>0</v>
      </c>
      <c r="U59" s="77"/>
      <c r="V59" s="54">
        <v>0</v>
      </c>
      <c r="W59" s="54">
        <v>0</v>
      </c>
    </row>
    <row r="60" spans="1:23" ht="12.75">
      <c r="A60" s="78"/>
      <c r="B60" s="78"/>
      <c r="C60" s="78"/>
      <c r="D60" s="76"/>
      <c r="E60" s="76"/>
      <c r="F60" s="76" t="s">
        <v>15</v>
      </c>
      <c r="G60" s="76"/>
      <c r="H60" s="54">
        <v>45000</v>
      </c>
      <c r="I60" s="54">
        <v>45000</v>
      </c>
      <c r="J60" s="54">
        <v>45000</v>
      </c>
      <c r="K60" s="54">
        <v>0</v>
      </c>
      <c r="L60" s="54">
        <v>45000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77">
        <v>0</v>
      </c>
      <c r="U60" s="77"/>
      <c r="V60" s="54">
        <v>0</v>
      </c>
      <c r="W60" s="54">
        <v>0</v>
      </c>
    </row>
    <row r="61" spans="1:23" ht="12.75">
      <c r="A61" s="78"/>
      <c r="B61" s="78"/>
      <c r="C61" s="78"/>
      <c r="D61" s="76"/>
      <c r="E61" s="76"/>
      <c r="F61" s="76" t="s">
        <v>16</v>
      </c>
      <c r="G61" s="76"/>
      <c r="H61" s="54">
        <v>784926.6</v>
      </c>
      <c r="I61" s="54">
        <v>784926.6</v>
      </c>
      <c r="J61" s="54">
        <v>784926.6</v>
      </c>
      <c r="K61" s="54">
        <v>576027</v>
      </c>
      <c r="L61" s="54">
        <v>208899.6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77">
        <v>0</v>
      </c>
      <c r="U61" s="77"/>
      <c r="V61" s="54">
        <v>0</v>
      </c>
      <c r="W61" s="54">
        <v>0</v>
      </c>
    </row>
    <row r="62" spans="1:23" ht="12.75">
      <c r="A62" s="78" t="s">
        <v>104</v>
      </c>
      <c r="B62" s="78" t="s">
        <v>46</v>
      </c>
      <c r="C62" s="78" t="s">
        <v>46</v>
      </c>
      <c r="D62" s="76" t="s">
        <v>105</v>
      </c>
      <c r="E62" s="76"/>
      <c r="F62" s="76" t="s">
        <v>13</v>
      </c>
      <c r="G62" s="76"/>
      <c r="H62" s="54">
        <v>8068132</v>
      </c>
      <c r="I62" s="54">
        <v>7640299</v>
      </c>
      <c r="J62" s="54">
        <v>4983005</v>
      </c>
      <c r="K62" s="54">
        <v>3688293</v>
      </c>
      <c r="L62" s="54">
        <v>1294712</v>
      </c>
      <c r="M62" s="54">
        <v>466930</v>
      </c>
      <c r="N62" s="54">
        <v>1738114</v>
      </c>
      <c r="O62" s="54">
        <v>452250</v>
      </c>
      <c r="P62" s="54">
        <v>0</v>
      </c>
      <c r="Q62" s="54">
        <v>0</v>
      </c>
      <c r="R62" s="54">
        <v>427833</v>
      </c>
      <c r="S62" s="54">
        <v>427833</v>
      </c>
      <c r="T62" s="77">
        <v>0</v>
      </c>
      <c r="U62" s="77"/>
      <c r="V62" s="54">
        <v>0</v>
      </c>
      <c r="W62" s="54">
        <v>0</v>
      </c>
    </row>
    <row r="63" spans="1:23" ht="12.75">
      <c r="A63" s="78"/>
      <c r="B63" s="78"/>
      <c r="C63" s="78"/>
      <c r="D63" s="76"/>
      <c r="E63" s="76"/>
      <c r="F63" s="76" t="s">
        <v>14</v>
      </c>
      <c r="G63" s="76"/>
      <c r="H63" s="54">
        <v>-35739</v>
      </c>
      <c r="I63" s="54">
        <v>-35739</v>
      </c>
      <c r="J63" s="54">
        <v>0</v>
      </c>
      <c r="K63" s="54">
        <v>0</v>
      </c>
      <c r="L63" s="54">
        <v>0</v>
      </c>
      <c r="M63" s="54">
        <v>0</v>
      </c>
      <c r="N63" s="54">
        <v>-35739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77">
        <v>0</v>
      </c>
      <c r="U63" s="77"/>
      <c r="V63" s="54">
        <v>0</v>
      </c>
      <c r="W63" s="54">
        <v>0</v>
      </c>
    </row>
    <row r="64" spans="1:23" ht="12.75">
      <c r="A64" s="78"/>
      <c r="B64" s="78"/>
      <c r="C64" s="78"/>
      <c r="D64" s="76"/>
      <c r="E64" s="76"/>
      <c r="F64" s="76" t="s">
        <v>15</v>
      </c>
      <c r="G64" s="76"/>
      <c r="H64" s="54">
        <v>40290</v>
      </c>
      <c r="I64" s="54">
        <v>40290</v>
      </c>
      <c r="J64" s="54">
        <v>544</v>
      </c>
      <c r="K64" s="54">
        <v>544</v>
      </c>
      <c r="L64" s="54">
        <v>0</v>
      </c>
      <c r="M64" s="54">
        <v>0</v>
      </c>
      <c r="N64" s="54">
        <v>39746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77">
        <v>0</v>
      </c>
      <c r="U64" s="77"/>
      <c r="V64" s="54">
        <v>0</v>
      </c>
      <c r="W64" s="54">
        <v>0</v>
      </c>
    </row>
    <row r="65" spans="1:23" ht="12.75">
      <c r="A65" s="78"/>
      <c r="B65" s="78"/>
      <c r="C65" s="78"/>
      <c r="D65" s="76"/>
      <c r="E65" s="76"/>
      <c r="F65" s="76" t="s">
        <v>16</v>
      </c>
      <c r="G65" s="76"/>
      <c r="H65" s="54">
        <v>8072683</v>
      </c>
      <c r="I65" s="54">
        <v>7644850</v>
      </c>
      <c r="J65" s="54">
        <v>4983549</v>
      </c>
      <c r="K65" s="54">
        <v>3688837</v>
      </c>
      <c r="L65" s="54">
        <v>1294712</v>
      </c>
      <c r="M65" s="54">
        <v>466930</v>
      </c>
      <c r="N65" s="54">
        <v>1742121</v>
      </c>
      <c r="O65" s="54">
        <v>452250</v>
      </c>
      <c r="P65" s="54">
        <v>0</v>
      </c>
      <c r="Q65" s="54">
        <v>0</v>
      </c>
      <c r="R65" s="54">
        <v>427833</v>
      </c>
      <c r="S65" s="54">
        <v>427833</v>
      </c>
      <c r="T65" s="77">
        <v>0</v>
      </c>
      <c r="U65" s="77"/>
      <c r="V65" s="54">
        <v>0</v>
      </c>
      <c r="W65" s="54">
        <v>0</v>
      </c>
    </row>
    <row r="66" spans="1:23" ht="12.75">
      <c r="A66" s="78" t="s">
        <v>46</v>
      </c>
      <c r="B66" s="78" t="s">
        <v>111</v>
      </c>
      <c r="C66" s="78" t="s">
        <v>46</v>
      </c>
      <c r="D66" s="76" t="s">
        <v>112</v>
      </c>
      <c r="E66" s="76"/>
      <c r="F66" s="76" t="s">
        <v>13</v>
      </c>
      <c r="G66" s="76"/>
      <c r="H66" s="54">
        <v>482349</v>
      </c>
      <c r="I66" s="54">
        <v>482349</v>
      </c>
      <c r="J66" s="54">
        <v>999</v>
      </c>
      <c r="K66" s="54">
        <v>999</v>
      </c>
      <c r="L66" s="54">
        <v>0</v>
      </c>
      <c r="M66" s="54">
        <v>0</v>
      </c>
      <c r="N66" s="54">
        <v>29100</v>
      </c>
      <c r="O66" s="54">
        <v>452250</v>
      </c>
      <c r="P66" s="54">
        <v>0</v>
      </c>
      <c r="Q66" s="54">
        <v>0</v>
      </c>
      <c r="R66" s="54">
        <v>0</v>
      </c>
      <c r="S66" s="54">
        <v>0</v>
      </c>
      <c r="T66" s="77">
        <v>0</v>
      </c>
      <c r="U66" s="77"/>
      <c r="V66" s="54">
        <v>0</v>
      </c>
      <c r="W66" s="54">
        <v>0</v>
      </c>
    </row>
    <row r="67" spans="1:23" ht="12.75">
      <c r="A67" s="78"/>
      <c r="B67" s="78"/>
      <c r="C67" s="78"/>
      <c r="D67" s="76"/>
      <c r="E67" s="76"/>
      <c r="F67" s="76" t="s">
        <v>14</v>
      </c>
      <c r="G67" s="76"/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77">
        <v>0</v>
      </c>
      <c r="U67" s="77"/>
      <c r="V67" s="54">
        <v>0</v>
      </c>
      <c r="W67" s="54">
        <v>0</v>
      </c>
    </row>
    <row r="68" spans="1:23" ht="12.75">
      <c r="A68" s="78"/>
      <c r="B68" s="78"/>
      <c r="C68" s="78"/>
      <c r="D68" s="76"/>
      <c r="E68" s="76"/>
      <c r="F68" s="76" t="s">
        <v>15</v>
      </c>
      <c r="G68" s="76"/>
      <c r="H68" s="54">
        <v>4551</v>
      </c>
      <c r="I68" s="54">
        <v>4551</v>
      </c>
      <c r="J68" s="54">
        <v>51</v>
      </c>
      <c r="K68" s="54">
        <v>51</v>
      </c>
      <c r="L68" s="54">
        <v>0</v>
      </c>
      <c r="M68" s="54">
        <v>0</v>
      </c>
      <c r="N68" s="54">
        <v>4500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77">
        <v>0</v>
      </c>
      <c r="U68" s="77"/>
      <c r="V68" s="54">
        <v>0</v>
      </c>
      <c r="W68" s="54">
        <v>0</v>
      </c>
    </row>
    <row r="69" spans="1:23" ht="12.75">
      <c r="A69" s="78"/>
      <c r="B69" s="78"/>
      <c r="C69" s="78"/>
      <c r="D69" s="76"/>
      <c r="E69" s="76"/>
      <c r="F69" s="76" t="s">
        <v>16</v>
      </c>
      <c r="G69" s="76"/>
      <c r="H69" s="54">
        <v>486900</v>
      </c>
      <c r="I69" s="54">
        <v>486900</v>
      </c>
      <c r="J69" s="54">
        <v>1050</v>
      </c>
      <c r="K69" s="54">
        <v>1050</v>
      </c>
      <c r="L69" s="54">
        <v>0</v>
      </c>
      <c r="M69" s="54">
        <v>0</v>
      </c>
      <c r="N69" s="54">
        <v>33600</v>
      </c>
      <c r="O69" s="54">
        <v>452250</v>
      </c>
      <c r="P69" s="54">
        <v>0</v>
      </c>
      <c r="Q69" s="54">
        <v>0</v>
      </c>
      <c r="R69" s="54">
        <v>0</v>
      </c>
      <c r="S69" s="54">
        <v>0</v>
      </c>
      <c r="T69" s="77">
        <v>0</v>
      </c>
      <c r="U69" s="77"/>
      <c r="V69" s="54">
        <v>0</v>
      </c>
      <c r="W69" s="54">
        <v>0</v>
      </c>
    </row>
    <row r="70" spans="1:23" ht="12.75">
      <c r="A70" s="78" t="s">
        <v>46</v>
      </c>
      <c r="B70" s="78" t="s">
        <v>118</v>
      </c>
      <c r="C70" s="78" t="s">
        <v>46</v>
      </c>
      <c r="D70" s="76" t="s">
        <v>119</v>
      </c>
      <c r="E70" s="76"/>
      <c r="F70" s="76" t="s">
        <v>13</v>
      </c>
      <c r="G70" s="76"/>
      <c r="H70" s="54">
        <v>1294385</v>
      </c>
      <c r="I70" s="54">
        <v>1294385</v>
      </c>
      <c r="J70" s="54">
        <v>39599</v>
      </c>
      <c r="K70" s="54">
        <v>39180</v>
      </c>
      <c r="L70" s="54">
        <v>419</v>
      </c>
      <c r="M70" s="54">
        <v>83125</v>
      </c>
      <c r="N70" s="54">
        <v>1171661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77">
        <v>0</v>
      </c>
      <c r="U70" s="77"/>
      <c r="V70" s="54">
        <v>0</v>
      </c>
      <c r="W70" s="54">
        <v>0</v>
      </c>
    </row>
    <row r="71" spans="1:23" ht="12.75">
      <c r="A71" s="78"/>
      <c r="B71" s="78"/>
      <c r="C71" s="78"/>
      <c r="D71" s="76"/>
      <c r="E71" s="76"/>
      <c r="F71" s="76" t="s">
        <v>14</v>
      </c>
      <c r="G71" s="76"/>
      <c r="H71" s="54">
        <v>-35739</v>
      </c>
      <c r="I71" s="54">
        <v>-35739</v>
      </c>
      <c r="J71" s="54">
        <v>0</v>
      </c>
      <c r="K71" s="54">
        <v>0</v>
      </c>
      <c r="L71" s="54">
        <v>0</v>
      </c>
      <c r="M71" s="54">
        <v>0</v>
      </c>
      <c r="N71" s="54">
        <v>-35739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77">
        <v>0</v>
      </c>
      <c r="U71" s="77"/>
      <c r="V71" s="54">
        <v>0</v>
      </c>
      <c r="W71" s="54">
        <v>0</v>
      </c>
    </row>
    <row r="72" spans="1:23" ht="12.75">
      <c r="A72" s="78"/>
      <c r="B72" s="78"/>
      <c r="C72" s="78"/>
      <c r="D72" s="76"/>
      <c r="E72" s="76"/>
      <c r="F72" s="76" t="s">
        <v>15</v>
      </c>
      <c r="G72" s="76"/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77">
        <v>0</v>
      </c>
      <c r="U72" s="77"/>
      <c r="V72" s="54">
        <v>0</v>
      </c>
      <c r="W72" s="54">
        <v>0</v>
      </c>
    </row>
    <row r="73" spans="1:23" ht="12.75">
      <c r="A73" s="78"/>
      <c r="B73" s="78"/>
      <c r="C73" s="78"/>
      <c r="D73" s="76"/>
      <c r="E73" s="76"/>
      <c r="F73" s="76" t="s">
        <v>16</v>
      </c>
      <c r="G73" s="76"/>
      <c r="H73" s="54">
        <v>1258646</v>
      </c>
      <c r="I73" s="54">
        <v>1258646</v>
      </c>
      <c r="J73" s="54">
        <v>39599</v>
      </c>
      <c r="K73" s="54">
        <v>39180</v>
      </c>
      <c r="L73" s="54">
        <v>419</v>
      </c>
      <c r="M73" s="54">
        <v>83125</v>
      </c>
      <c r="N73" s="54">
        <v>1135922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77">
        <v>0</v>
      </c>
      <c r="U73" s="77"/>
      <c r="V73" s="54">
        <v>0</v>
      </c>
      <c r="W73" s="54">
        <v>0</v>
      </c>
    </row>
    <row r="74" spans="1:23" ht="12.75">
      <c r="A74" s="78" t="s">
        <v>46</v>
      </c>
      <c r="B74" s="78" t="s">
        <v>126</v>
      </c>
      <c r="C74" s="78" t="s">
        <v>46</v>
      </c>
      <c r="D74" s="76" t="s">
        <v>127</v>
      </c>
      <c r="E74" s="76"/>
      <c r="F74" s="76" t="s">
        <v>13</v>
      </c>
      <c r="G74" s="76"/>
      <c r="H74" s="54">
        <v>6291398</v>
      </c>
      <c r="I74" s="54">
        <v>5863565</v>
      </c>
      <c r="J74" s="54">
        <v>4942407</v>
      </c>
      <c r="K74" s="54">
        <v>3648114</v>
      </c>
      <c r="L74" s="54">
        <v>1294293</v>
      </c>
      <c r="M74" s="54">
        <v>383805</v>
      </c>
      <c r="N74" s="54">
        <v>537353</v>
      </c>
      <c r="O74" s="54">
        <v>0</v>
      </c>
      <c r="P74" s="54">
        <v>0</v>
      </c>
      <c r="Q74" s="54">
        <v>0</v>
      </c>
      <c r="R74" s="54">
        <v>427833</v>
      </c>
      <c r="S74" s="54">
        <v>427833</v>
      </c>
      <c r="T74" s="77">
        <v>0</v>
      </c>
      <c r="U74" s="77"/>
      <c r="V74" s="54">
        <v>0</v>
      </c>
      <c r="W74" s="54">
        <v>0</v>
      </c>
    </row>
    <row r="75" spans="1:23" ht="12.75">
      <c r="A75" s="78"/>
      <c r="B75" s="78"/>
      <c r="C75" s="78"/>
      <c r="D75" s="76"/>
      <c r="E75" s="76"/>
      <c r="F75" s="76" t="s">
        <v>14</v>
      </c>
      <c r="G75" s="76"/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77">
        <v>0</v>
      </c>
      <c r="U75" s="77"/>
      <c r="V75" s="54">
        <v>0</v>
      </c>
      <c r="W75" s="54">
        <v>0</v>
      </c>
    </row>
    <row r="76" spans="1:23" ht="12.75">
      <c r="A76" s="78"/>
      <c r="B76" s="78"/>
      <c r="C76" s="78"/>
      <c r="D76" s="76"/>
      <c r="E76" s="76"/>
      <c r="F76" s="76" t="s">
        <v>15</v>
      </c>
      <c r="G76" s="76"/>
      <c r="H76" s="54">
        <v>35739</v>
      </c>
      <c r="I76" s="54">
        <v>35739</v>
      </c>
      <c r="J76" s="54">
        <v>493</v>
      </c>
      <c r="K76" s="54">
        <v>493</v>
      </c>
      <c r="L76" s="54">
        <v>0</v>
      </c>
      <c r="M76" s="54">
        <v>0</v>
      </c>
      <c r="N76" s="54">
        <v>35246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77">
        <v>0</v>
      </c>
      <c r="U76" s="77"/>
      <c r="V76" s="54">
        <v>0</v>
      </c>
      <c r="W76" s="54">
        <v>0</v>
      </c>
    </row>
    <row r="77" spans="1:23" ht="12.75">
      <c r="A77" s="78"/>
      <c r="B77" s="78"/>
      <c r="C77" s="78"/>
      <c r="D77" s="76"/>
      <c r="E77" s="76"/>
      <c r="F77" s="76" t="s">
        <v>16</v>
      </c>
      <c r="G77" s="76"/>
      <c r="H77" s="54">
        <v>6327137</v>
      </c>
      <c r="I77" s="54">
        <v>5899304</v>
      </c>
      <c r="J77" s="54">
        <v>4942900</v>
      </c>
      <c r="K77" s="54">
        <v>3648607</v>
      </c>
      <c r="L77" s="54">
        <v>1294293</v>
      </c>
      <c r="M77" s="54">
        <v>383805</v>
      </c>
      <c r="N77" s="54">
        <v>572599</v>
      </c>
      <c r="O77" s="54">
        <v>0</v>
      </c>
      <c r="P77" s="54">
        <v>0</v>
      </c>
      <c r="Q77" s="54">
        <v>0</v>
      </c>
      <c r="R77" s="54">
        <v>427833</v>
      </c>
      <c r="S77" s="54">
        <v>427833</v>
      </c>
      <c r="T77" s="77">
        <v>0</v>
      </c>
      <c r="U77" s="77"/>
      <c r="V77" s="54">
        <v>0</v>
      </c>
      <c r="W77" s="54">
        <v>0</v>
      </c>
    </row>
    <row r="78" spans="1:23" ht="12.75">
      <c r="A78" s="78" t="s">
        <v>156</v>
      </c>
      <c r="B78" s="78" t="s">
        <v>46</v>
      </c>
      <c r="C78" s="78" t="s">
        <v>46</v>
      </c>
      <c r="D78" s="76" t="s">
        <v>157</v>
      </c>
      <c r="E78" s="76"/>
      <c r="F78" s="76" t="s">
        <v>13</v>
      </c>
      <c r="G78" s="76"/>
      <c r="H78" s="54">
        <v>478151</v>
      </c>
      <c r="I78" s="54">
        <v>257441</v>
      </c>
      <c r="J78" s="54">
        <v>257441</v>
      </c>
      <c r="K78" s="54">
        <v>0</v>
      </c>
      <c r="L78" s="54">
        <v>257441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220710</v>
      </c>
      <c r="S78" s="54">
        <v>220710</v>
      </c>
      <c r="T78" s="77">
        <v>0</v>
      </c>
      <c r="U78" s="77"/>
      <c r="V78" s="54">
        <v>0</v>
      </c>
      <c r="W78" s="54">
        <v>0</v>
      </c>
    </row>
    <row r="79" spans="1:23" ht="12.75">
      <c r="A79" s="78"/>
      <c r="B79" s="78"/>
      <c r="C79" s="78"/>
      <c r="D79" s="76"/>
      <c r="E79" s="76"/>
      <c r="F79" s="76" t="s">
        <v>14</v>
      </c>
      <c r="G79" s="76"/>
      <c r="H79" s="54">
        <v>-3000</v>
      </c>
      <c r="I79" s="54">
        <v>-3000</v>
      </c>
      <c r="J79" s="54">
        <v>-3000</v>
      </c>
      <c r="K79" s="54">
        <v>0</v>
      </c>
      <c r="L79" s="54">
        <v>-3000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77">
        <v>0</v>
      </c>
      <c r="U79" s="77"/>
      <c r="V79" s="54">
        <v>0</v>
      </c>
      <c r="W79" s="54">
        <v>0</v>
      </c>
    </row>
    <row r="80" spans="1:23" ht="12.75">
      <c r="A80" s="78"/>
      <c r="B80" s="78"/>
      <c r="C80" s="78"/>
      <c r="D80" s="76"/>
      <c r="E80" s="76"/>
      <c r="F80" s="76" t="s">
        <v>15</v>
      </c>
      <c r="G80" s="76"/>
      <c r="H80" s="54">
        <v>3000</v>
      </c>
      <c r="I80" s="54">
        <v>3000</v>
      </c>
      <c r="J80" s="54">
        <v>3000</v>
      </c>
      <c r="K80" s="54">
        <v>0</v>
      </c>
      <c r="L80" s="54">
        <v>3000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77">
        <v>0</v>
      </c>
      <c r="U80" s="77"/>
      <c r="V80" s="54">
        <v>0</v>
      </c>
      <c r="W80" s="54">
        <v>0</v>
      </c>
    </row>
    <row r="81" spans="1:23" ht="12.75">
      <c r="A81" s="78"/>
      <c r="B81" s="78"/>
      <c r="C81" s="78"/>
      <c r="D81" s="76"/>
      <c r="E81" s="76"/>
      <c r="F81" s="76" t="s">
        <v>16</v>
      </c>
      <c r="G81" s="76"/>
      <c r="H81" s="54">
        <v>478151</v>
      </c>
      <c r="I81" s="54">
        <v>257441</v>
      </c>
      <c r="J81" s="54">
        <v>257441</v>
      </c>
      <c r="K81" s="54">
        <v>0</v>
      </c>
      <c r="L81" s="54">
        <v>257441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220710</v>
      </c>
      <c r="S81" s="54">
        <v>220710</v>
      </c>
      <c r="T81" s="77">
        <v>0</v>
      </c>
      <c r="U81" s="77"/>
      <c r="V81" s="54">
        <v>0</v>
      </c>
      <c r="W81" s="54">
        <v>0</v>
      </c>
    </row>
    <row r="82" spans="1:23" ht="12.75">
      <c r="A82" s="78" t="s">
        <v>46</v>
      </c>
      <c r="B82" s="78" t="s">
        <v>158</v>
      </c>
      <c r="C82" s="78" t="s">
        <v>46</v>
      </c>
      <c r="D82" s="76" t="s">
        <v>159</v>
      </c>
      <c r="E82" s="76"/>
      <c r="F82" s="76" t="s">
        <v>13</v>
      </c>
      <c r="G82" s="76"/>
      <c r="H82" s="54">
        <v>388001</v>
      </c>
      <c r="I82" s="54">
        <v>257441</v>
      </c>
      <c r="J82" s="54">
        <v>257441</v>
      </c>
      <c r="K82" s="54">
        <v>0</v>
      </c>
      <c r="L82" s="54">
        <v>257441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130560</v>
      </c>
      <c r="S82" s="54">
        <v>130560</v>
      </c>
      <c r="T82" s="77">
        <v>0</v>
      </c>
      <c r="U82" s="77"/>
      <c r="V82" s="54">
        <v>0</v>
      </c>
      <c r="W82" s="54">
        <v>0</v>
      </c>
    </row>
    <row r="83" spans="1:23" ht="12.75">
      <c r="A83" s="78"/>
      <c r="B83" s="78"/>
      <c r="C83" s="78"/>
      <c r="D83" s="76"/>
      <c r="E83" s="76"/>
      <c r="F83" s="76" t="s">
        <v>14</v>
      </c>
      <c r="G83" s="76"/>
      <c r="H83" s="54">
        <v>-3000</v>
      </c>
      <c r="I83" s="54">
        <v>-3000</v>
      </c>
      <c r="J83" s="54">
        <v>-3000</v>
      </c>
      <c r="K83" s="54">
        <v>0</v>
      </c>
      <c r="L83" s="54">
        <v>-3000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77">
        <v>0</v>
      </c>
      <c r="U83" s="77"/>
      <c r="V83" s="54">
        <v>0</v>
      </c>
      <c r="W83" s="54">
        <v>0</v>
      </c>
    </row>
    <row r="84" spans="1:23" ht="12.75">
      <c r="A84" s="78"/>
      <c r="B84" s="78"/>
      <c r="C84" s="78"/>
      <c r="D84" s="76"/>
      <c r="E84" s="76"/>
      <c r="F84" s="76" t="s">
        <v>15</v>
      </c>
      <c r="G84" s="76"/>
      <c r="H84" s="54">
        <v>3000</v>
      </c>
      <c r="I84" s="54">
        <v>3000</v>
      </c>
      <c r="J84" s="54">
        <v>3000</v>
      </c>
      <c r="K84" s="54">
        <v>0</v>
      </c>
      <c r="L84" s="54">
        <v>3000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77">
        <v>0</v>
      </c>
      <c r="U84" s="77"/>
      <c r="V84" s="54">
        <v>0</v>
      </c>
      <c r="W84" s="54">
        <v>0</v>
      </c>
    </row>
    <row r="85" spans="1:23" ht="12.75">
      <c r="A85" s="78"/>
      <c r="B85" s="78"/>
      <c r="C85" s="78"/>
      <c r="D85" s="76"/>
      <c r="E85" s="76"/>
      <c r="F85" s="76" t="s">
        <v>16</v>
      </c>
      <c r="G85" s="76"/>
      <c r="H85" s="54">
        <v>388001</v>
      </c>
      <c r="I85" s="54">
        <v>257441</v>
      </c>
      <c r="J85" s="54">
        <v>257441</v>
      </c>
      <c r="K85" s="54">
        <v>0</v>
      </c>
      <c r="L85" s="54">
        <v>257441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130560</v>
      </c>
      <c r="S85" s="54">
        <v>130560</v>
      </c>
      <c r="T85" s="77">
        <v>0</v>
      </c>
      <c r="U85" s="77"/>
      <c r="V85" s="54">
        <v>0</v>
      </c>
      <c r="W85" s="54">
        <v>0</v>
      </c>
    </row>
    <row r="86" spans="1:23" ht="12.75">
      <c r="A86" s="82" t="s">
        <v>17</v>
      </c>
      <c r="B86" s="82"/>
      <c r="C86" s="82"/>
      <c r="D86" s="82"/>
      <c r="E86" s="82"/>
      <c r="F86" s="76" t="s">
        <v>13</v>
      </c>
      <c r="G86" s="76"/>
      <c r="H86" s="57">
        <v>123391562.89</v>
      </c>
      <c r="I86" s="57">
        <v>105748723.79</v>
      </c>
      <c r="J86" s="57">
        <v>90484762.54</v>
      </c>
      <c r="K86" s="57">
        <v>63801760.94</v>
      </c>
      <c r="L86" s="57">
        <v>26683001.6</v>
      </c>
      <c r="M86" s="57">
        <v>3161505</v>
      </c>
      <c r="N86" s="57">
        <v>3314445.85</v>
      </c>
      <c r="O86" s="57">
        <v>8167216.4</v>
      </c>
      <c r="P86" s="57">
        <v>620794</v>
      </c>
      <c r="Q86" s="57">
        <v>0</v>
      </c>
      <c r="R86" s="57">
        <v>17642839.1</v>
      </c>
      <c r="S86" s="57">
        <v>14420339.1</v>
      </c>
      <c r="T86" s="83">
        <v>2999576</v>
      </c>
      <c r="U86" s="83"/>
      <c r="V86" s="57">
        <v>3222500</v>
      </c>
      <c r="W86" s="54">
        <v>0</v>
      </c>
    </row>
    <row r="87" spans="1:23" ht="12.75">
      <c r="A87" s="82"/>
      <c r="B87" s="82"/>
      <c r="C87" s="82"/>
      <c r="D87" s="82"/>
      <c r="E87" s="82"/>
      <c r="F87" s="76" t="s">
        <v>14</v>
      </c>
      <c r="G87" s="76"/>
      <c r="H87" s="57">
        <v>-157839</v>
      </c>
      <c r="I87" s="57">
        <v>-157839</v>
      </c>
      <c r="J87" s="57">
        <v>-122100</v>
      </c>
      <c r="K87" s="57">
        <v>-20000</v>
      </c>
      <c r="L87" s="57">
        <v>-102100</v>
      </c>
      <c r="M87" s="57">
        <v>0</v>
      </c>
      <c r="N87" s="57">
        <v>-35739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83">
        <v>0</v>
      </c>
      <c r="U87" s="83"/>
      <c r="V87" s="57">
        <v>0</v>
      </c>
      <c r="W87" s="54">
        <v>0</v>
      </c>
    </row>
    <row r="88" spans="1:23" ht="12.75">
      <c r="A88" s="82"/>
      <c r="B88" s="82"/>
      <c r="C88" s="82"/>
      <c r="D88" s="82"/>
      <c r="E88" s="82"/>
      <c r="F88" s="76" t="s">
        <v>15</v>
      </c>
      <c r="G88" s="76"/>
      <c r="H88" s="57">
        <v>242390</v>
      </c>
      <c r="I88" s="57">
        <v>242390</v>
      </c>
      <c r="J88" s="57">
        <v>197544</v>
      </c>
      <c r="K88" s="57">
        <v>3544</v>
      </c>
      <c r="L88" s="57">
        <v>194000</v>
      </c>
      <c r="M88" s="57">
        <v>0</v>
      </c>
      <c r="N88" s="57">
        <v>44846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83">
        <v>0</v>
      </c>
      <c r="U88" s="83"/>
      <c r="V88" s="57">
        <v>0</v>
      </c>
      <c r="W88" s="54">
        <v>0</v>
      </c>
    </row>
    <row r="89" spans="1:23" ht="12.75">
      <c r="A89" s="82"/>
      <c r="B89" s="82"/>
      <c r="C89" s="82"/>
      <c r="D89" s="82"/>
      <c r="E89" s="82"/>
      <c r="F89" s="76" t="s">
        <v>16</v>
      </c>
      <c r="G89" s="76"/>
      <c r="H89" s="57">
        <v>123476113.89</v>
      </c>
      <c r="I89" s="57">
        <v>105833274.79</v>
      </c>
      <c r="J89" s="57">
        <v>90560206.54</v>
      </c>
      <c r="K89" s="57">
        <v>63785304.94</v>
      </c>
      <c r="L89" s="57">
        <v>26774901.6</v>
      </c>
      <c r="M89" s="57">
        <v>3161505</v>
      </c>
      <c r="N89" s="57">
        <v>3323552.85</v>
      </c>
      <c r="O89" s="57">
        <v>8167216.4</v>
      </c>
      <c r="P89" s="57">
        <v>620794</v>
      </c>
      <c r="Q89" s="57">
        <v>0</v>
      </c>
      <c r="R89" s="57">
        <v>17642839.1</v>
      </c>
      <c r="S89" s="57">
        <v>14420339.1</v>
      </c>
      <c r="T89" s="83">
        <v>2999576</v>
      </c>
      <c r="U89" s="83"/>
      <c r="V89" s="57">
        <v>3222500</v>
      </c>
      <c r="W89" s="54">
        <v>0</v>
      </c>
    </row>
  </sheetData>
  <sheetProtection/>
  <mergeCells count="263">
    <mergeCell ref="A86:E89"/>
    <mergeCell ref="F86:G86"/>
    <mergeCell ref="T86:U86"/>
    <mergeCell ref="F87:G87"/>
    <mergeCell ref="T87:U87"/>
    <mergeCell ref="F88:G88"/>
    <mergeCell ref="T88:U88"/>
    <mergeCell ref="F89:G89"/>
    <mergeCell ref="T89:U89"/>
    <mergeCell ref="F83:G83"/>
    <mergeCell ref="T83:U83"/>
    <mergeCell ref="F84:G84"/>
    <mergeCell ref="T84:U84"/>
    <mergeCell ref="F85:G85"/>
    <mergeCell ref="T85:U85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1:G71"/>
    <mergeCell ref="T71:U71"/>
    <mergeCell ref="F72:G72"/>
    <mergeCell ref="T72:U72"/>
    <mergeCell ref="F73:G73"/>
    <mergeCell ref="T73:U73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59:G59"/>
    <mergeCell ref="T59:U59"/>
    <mergeCell ref="F60:G60"/>
    <mergeCell ref="T60:U60"/>
    <mergeCell ref="F61:G61"/>
    <mergeCell ref="T61:U61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0:G50"/>
    <mergeCell ref="T50:U50"/>
    <mergeCell ref="F51:G51"/>
    <mergeCell ref="T51:U51"/>
    <mergeCell ref="F52:G52"/>
    <mergeCell ref="T52:U52"/>
    <mergeCell ref="B46:B49"/>
    <mergeCell ref="C46:C49"/>
    <mergeCell ref="D46:E49"/>
    <mergeCell ref="A50:A53"/>
    <mergeCell ref="B50:B53"/>
    <mergeCell ref="C50:C53"/>
    <mergeCell ref="D50:E53"/>
    <mergeCell ref="A46:A49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  <mergeCell ref="T18:U18"/>
    <mergeCell ref="F19:G19"/>
    <mergeCell ref="T19:U19"/>
    <mergeCell ref="F20:G20"/>
    <mergeCell ref="F13:G13"/>
    <mergeCell ref="T13:U13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N7:N8"/>
    <mergeCell ref="O7:O8"/>
    <mergeCell ref="P7:P8"/>
    <mergeCell ref="Q7:Q8"/>
    <mergeCell ref="S7:S8"/>
    <mergeCell ref="T7:U7"/>
    <mergeCell ref="D5:G8"/>
    <mergeCell ref="D9:G9"/>
    <mergeCell ref="F11:G11"/>
    <mergeCell ref="A5:A8"/>
    <mergeCell ref="B5:B8"/>
    <mergeCell ref="C5:C8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F49:G49"/>
    <mergeCell ref="T49:U49"/>
    <mergeCell ref="F46:G46"/>
    <mergeCell ref="T46:U46"/>
    <mergeCell ref="F47:G47"/>
    <mergeCell ref="T47:U47"/>
    <mergeCell ref="F48:G48"/>
    <mergeCell ref="T48:U4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Layout" zoomScale="90" zoomScalePageLayoutView="90" workbookViewId="0" topLeftCell="A1">
      <selection activeCell="M5" sqref="M5:M6"/>
    </sheetView>
  </sheetViews>
  <sheetFormatPr defaultColWidth="9.33203125" defaultRowHeight="12.75"/>
  <cols>
    <col min="1" max="1" width="5.66015625" style="16" customWidth="1"/>
    <col min="2" max="2" width="11" style="16" customWidth="1"/>
    <col min="3" max="3" width="8.66015625" style="16" customWidth="1"/>
    <col min="4" max="4" width="15" style="16" customWidth="1"/>
    <col min="5" max="5" width="16.83203125" style="16" customWidth="1"/>
    <col min="6" max="6" width="14.16015625" style="16" customWidth="1"/>
    <col min="7" max="7" width="14.33203125" style="16" customWidth="1"/>
    <col min="8" max="8" width="14.5" style="16" customWidth="1"/>
    <col min="9" max="9" width="10.66015625" style="16" customWidth="1"/>
    <col min="10" max="10" width="12.66015625" style="16" customWidth="1"/>
    <col min="11" max="11" width="10.83203125" style="23" customWidth="1"/>
    <col min="12" max="12" width="15" style="23" customWidth="1"/>
    <col min="13" max="14" width="12.33203125" style="23" bestFit="1" customWidth="1"/>
    <col min="15" max="15" width="12.16015625" style="23" customWidth="1"/>
    <col min="16" max="16384" width="9.33203125" style="23" customWidth="1"/>
  </cols>
  <sheetData>
    <row r="1" spans="1:17" ht="36" customHeight="1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53"/>
    </row>
    <row r="2" spans="1:16" s="41" customFormat="1" ht="11.25" customHeight="1">
      <c r="A2" s="21"/>
      <c r="B2" s="21"/>
      <c r="C2" s="21"/>
      <c r="D2" s="21"/>
      <c r="E2" s="21"/>
      <c r="F2" s="21"/>
      <c r="G2" s="20"/>
      <c r="H2" s="20"/>
      <c r="I2" s="20"/>
      <c r="J2" s="20"/>
      <c r="K2" s="20"/>
      <c r="L2" s="19"/>
      <c r="M2" s="19"/>
      <c r="N2" s="19"/>
      <c r="O2" s="19"/>
      <c r="P2" s="52" t="s">
        <v>73</v>
      </c>
    </row>
    <row r="3" spans="1:16" s="41" customFormat="1" ht="12.75">
      <c r="A3" s="95" t="s">
        <v>0</v>
      </c>
      <c r="B3" s="95" t="s">
        <v>1</v>
      </c>
      <c r="C3" s="95" t="s">
        <v>58</v>
      </c>
      <c r="D3" s="95" t="s">
        <v>72</v>
      </c>
      <c r="E3" s="84" t="s">
        <v>71</v>
      </c>
      <c r="F3" s="90" t="s">
        <v>4</v>
      </c>
      <c r="G3" s="98"/>
      <c r="H3" s="98"/>
      <c r="I3" s="98"/>
      <c r="J3" s="98"/>
      <c r="K3" s="98"/>
      <c r="L3" s="98"/>
      <c r="M3" s="98"/>
      <c r="N3" s="98"/>
      <c r="O3" s="98"/>
      <c r="P3" s="91"/>
    </row>
    <row r="4" spans="1:16" s="41" customFormat="1" ht="12.75">
      <c r="A4" s="96"/>
      <c r="B4" s="96"/>
      <c r="C4" s="96"/>
      <c r="D4" s="96"/>
      <c r="E4" s="85"/>
      <c r="F4" s="84" t="s">
        <v>29</v>
      </c>
      <c r="G4" s="92" t="s">
        <v>4</v>
      </c>
      <c r="H4" s="92"/>
      <c r="I4" s="92"/>
      <c r="J4" s="92"/>
      <c r="K4" s="92"/>
      <c r="L4" s="84" t="s">
        <v>70</v>
      </c>
      <c r="M4" s="87" t="s">
        <v>4</v>
      </c>
      <c r="N4" s="88"/>
      <c r="O4" s="88"/>
      <c r="P4" s="89"/>
    </row>
    <row r="5" spans="1:16" s="41" customFormat="1" ht="25.5" customHeight="1">
      <c r="A5" s="96"/>
      <c r="B5" s="96"/>
      <c r="C5" s="96"/>
      <c r="D5" s="96"/>
      <c r="E5" s="85"/>
      <c r="F5" s="85"/>
      <c r="G5" s="90" t="s">
        <v>69</v>
      </c>
      <c r="H5" s="91"/>
      <c r="I5" s="84" t="s">
        <v>68</v>
      </c>
      <c r="J5" s="84" t="s">
        <v>67</v>
      </c>
      <c r="K5" s="84" t="s">
        <v>66</v>
      </c>
      <c r="L5" s="85"/>
      <c r="M5" s="90" t="s">
        <v>6</v>
      </c>
      <c r="N5" s="51" t="s">
        <v>7</v>
      </c>
      <c r="O5" s="92" t="s">
        <v>33</v>
      </c>
      <c r="P5" s="92" t="s">
        <v>65</v>
      </c>
    </row>
    <row r="6" spans="1:16" s="41" customFormat="1" ht="58.5">
      <c r="A6" s="97"/>
      <c r="B6" s="97"/>
      <c r="C6" s="97"/>
      <c r="D6" s="97"/>
      <c r="E6" s="86"/>
      <c r="F6" s="86"/>
      <c r="G6" s="50" t="s">
        <v>11</v>
      </c>
      <c r="H6" s="50" t="s">
        <v>64</v>
      </c>
      <c r="I6" s="86"/>
      <c r="J6" s="86"/>
      <c r="K6" s="86"/>
      <c r="L6" s="86"/>
      <c r="M6" s="92"/>
      <c r="N6" s="49" t="s">
        <v>10</v>
      </c>
      <c r="O6" s="92"/>
      <c r="P6" s="92"/>
    </row>
    <row r="7" spans="1:16" s="41" customFormat="1" ht="10.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</row>
    <row r="8" spans="1:16" s="41" customFormat="1" ht="13.5">
      <c r="A8" s="44" t="s">
        <v>85</v>
      </c>
      <c r="B8" s="47"/>
      <c r="C8" s="36"/>
      <c r="D8" s="33">
        <f>SUM(D9:D9)</f>
        <v>10000</v>
      </c>
      <c r="E8" s="33">
        <f>SUM(E9:E9)</f>
        <v>10000</v>
      </c>
      <c r="F8" s="33">
        <f>SUM(F9:F9)</f>
        <v>10000</v>
      </c>
      <c r="G8" s="33">
        <f>SUM(G9:G9)</f>
        <v>0</v>
      </c>
      <c r="H8" s="33">
        <f>SUM(H9:H9)</f>
        <v>10000</v>
      </c>
      <c r="I8" s="33">
        <v>0</v>
      </c>
      <c r="J8" s="33">
        <v>0</v>
      </c>
      <c r="K8" s="33">
        <v>0</v>
      </c>
      <c r="L8" s="33">
        <f>SUM(L9:L9)</f>
        <v>0</v>
      </c>
      <c r="M8" s="33">
        <f>SUM(M9:M9)</f>
        <v>0</v>
      </c>
      <c r="N8" s="33">
        <f>SUM(N9:N9)</f>
        <v>0</v>
      </c>
      <c r="O8" s="33">
        <v>0</v>
      </c>
      <c r="P8" s="33">
        <v>0</v>
      </c>
    </row>
    <row r="9" spans="1:16" s="41" customFormat="1" ht="12.75">
      <c r="A9" s="46" t="s">
        <v>85</v>
      </c>
      <c r="B9" s="45" t="s">
        <v>84</v>
      </c>
      <c r="C9" s="17">
        <v>2110</v>
      </c>
      <c r="D9" s="34">
        <v>10000</v>
      </c>
      <c r="E9" s="34">
        <f>F9+L9</f>
        <v>10000</v>
      </c>
      <c r="F9" s="34">
        <f>H9</f>
        <v>10000</v>
      </c>
      <c r="G9" s="34">
        <v>0</v>
      </c>
      <c r="H9" s="34">
        <v>10000</v>
      </c>
      <c r="I9" s="34">
        <v>0</v>
      </c>
      <c r="J9" s="34">
        <v>0</v>
      </c>
      <c r="K9" s="34">
        <f>-T9</f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1:16" s="41" customFormat="1" ht="13.5">
      <c r="A10" s="37">
        <v>600</v>
      </c>
      <c r="B10" s="39"/>
      <c r="C10" s="36"/>
      <c r="D10" s="33">
        <f aca="true" t="shared" si="0" ref="D10:N10">SUM(D11:D11)</f>
        <v>1283</v>
      </c>
      <c r="E10" s="33">
        <f t="shared" si="0"/>
        <v>1283</v>
      </c>
      <c r="F10" s="33">
        <f t="shared" si="0"/>
        <v>1283</v>
      </c>
      <c r="G10" s="33">
        <f t="shared" si="0"/>
        <v>1283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>O12+O14</f>
        <v>0</v>
      </c>
      <c r="P10" s="33">
        <f>P12+P14</f>
        <v>0</v>
      </c>
    </row>
    <row r="11" spans="1:16" s="41" customFormat="1" ht="12.75">
      <c r="A11" s="35">
        <v>600</v>
      </c>
      <c r="B11" s="18">
        <v>60095</v>
      </c>
      <c r="C11" s="17">
        <v>2110</v>
      </c>
      <c r="D11" s="34">
        <v>1283</v>
      </c>
      <c r="E11" s="34">
        <f>SUM(F11)</f>
        <v>1283</v>
      </c>
      <c r="F11" s="34">
        <f>SUM(G11:H11)</f>
        <v>1283</v>
      </c>
      <c r="G11" s="34">
        <v>1283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f>SUM(O11+Q11+R11)</f>
        <v>0</v>
      </c>
      <c r="O11" s="34">
        <v>0</v>
      </c>
      <c r="P11" s="34">
        <v>0</v>
      </c>
    </row>
    <row r="12" spans="1:16" s="41" customFormat="1" ht="13.5">
      <c r="A12" s="44" t="s">
        <v>83</v>
      </c>
      <c r="B12" s="43"/>
      <c r="C12" s="36"/>
      <c r="D12" s="33">
        <f aca="true" t="shared" si="1" ref="D12:M12">SUM(D13)</f>
        <v>54000</v>
      </c>
      <c r="E12" s="33">
        <f t="shared" si="1"/>
        <v>54000</v>
      </c>
      <c r="F12" s="33">
        <f t="shared" si="1"/>
        <v>54000</v>
      </c>
      <c r="G12" s="33">
        <f t="shared" si="1"/>
        <v>39656</v>
      </c>
      <c r="H12" s="33">
        <f t="shared" si="1"/>
        <v>14344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v>0</v>
      </c>
      <c r="O12" s="33">
        <f>SUM(O13)</f>
        <v>0</v>
      </c>
      <c r="P12" s="33">
        <f>SUM(P13)</f>
        <v>0</v>
      </c>
    </row>
    <row r="13" spans="1:18" s="41" customFormat="1" ht="12.75">
      <c r="A13" s="35">
        <v>700</v>
      </c>
      <c r="B13" s="18">
        <v>70005</v>
      </c>
      <c r="C13" s="17">
        <v>2110</v>
      </c>
      <c r="D13" s="34">
        <v>54000</v>
      </c>
      <c r="E13" s="34">
        <f>SUM(F13)</f>
        <v>54000</v>
      </c>
      <c r="F13" s="34">
        <f>SUM(G13:H13)</f>
        <v>54000</v>
      </c>
      <c r="G13" s="34">
        <v>39656</v>
      </c>
      <c r="H13" s="34">
        <v>14344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>SUM(O13+Q13+R13)</f>
        <v>0</v>
      </c>
      <c r="O13" s="34">
        <v>0</v>
      </c>
      <c r="P13" s="34">
        <v>0</v>
      </c>
      <c r="Q13" s="38"/>
      <c r="R13" s="38"/>
    </row>
    <row r="14" spans="1:18" s="41" customFormat="1" ht="13.5">
      <c r="A14" s="37">
        <v>710</v>
      </c>
      <c r="B14" s="39"/>
      <c r="C14" s="36"/>
      <c r="D14" s="33">
        <f aca="true" t="shared" si="2" ref="D14:P14">SUM(D15:D16)</f>
        <v>560645</v>
      </c>
      <c r="E14" s="33">
        <f t="shared" si="2"/>
        <v>560645</v>
      </c>
      <c r="F14" s="33">
        <f t="shared" si="2"/>
        <v>560645</v>
      </c>
      <c r="G14" s="33">
        <f t="shared" si="2"/>
        <v>502453</v>
      </c>
      <c r="H14" s="33">
        <f t="shared" si="2"/>
        <v>58192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42"/>
      <c r="R14" s="42"/>
    </row>
    <row r="15" spans="1:18" s="41" customFormat="1" ht="12.75">
      <c r="A15" s="35">
        <v>710</v>
      </c>
      <c r="B15" s="18">
        <v>71012</v>
      </c>
      <c r="C15" s="17">
        <v>2110</v>
      </c>
      <c r="D15" s="34">
        <v>208000</v>
      </c>
      <c r="E15" s="34">
        <f>SUM(N15+F15)</f>
        <v>208000</v>
      </c>
      <c r="F15" s="34">
        <f>SUM(G15:K15)</f>
        <v>208000</v>
      </c>
      <c r="G15" s="34">
        <v>208000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>SUM(O15+Q15+R15)</f>
        <v>0</v>
      </c>
      <c r="O15" s="34">
        <v>0</v>
      </c>
      <c r="P15" s="34">
        <v>0</v>
      </c>
      <c r="Q15" s="38"/>
      <c r="R15" s="38"/>
    </row>
    <row r="16" spans="1:16" s="41" customFormat="1" ht="12.75">
      <c r="A16" s="35">
        <v>710</v>
      </c>
      <c r="B16" s="18">
        <v>71015</v>
      </c>
      <c r="C16" s="17">
        <v>2110</v>
      </c>
      <c r="D16" s="34">
        <v>352645</v>
      </c>
      <c r="E16" s="34">
        <f>SUM(F16)</f>
        <v>352645</v>
      </c>
      <c r="F16" s="34">
        <f>SUM(G16:H16)</f>
        <v>352645</v>
      </c>
      <c r="G16" s="34">
        <v>294453</v>
      </c>
      <c r="H16" s="34">
        <v>58192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>SUM(O16+Q16+R16)</f>
        <v>0</v>
      </c>
      <c r="O16" s="34">
        <v>0</v>
      </c>
      <c r="P16" s="34">
        <v>0</v>
      </c>
    </row>
    <row r="17" spans="1:16" s="41" customFormat="1" ht="13.5">
      <c r="A17" s="37">
        <v>750</v>
      </c>
      <c r="B17" s="39"/>
      <c r="C17" s="36"/>
      <c r="D17" s="33">
        <f aca="true" t="shared" si="3" ref="D17:P17">SUM(D18:D18)</f>
        <v>20416</v>
      </c>
      <c r="E17" s="33">
        <f t="shared" si="3"/>
        <v>20416</v>
      </c>
      <c r="F17" s="33">
        <f t="shared" si="3"/>
        <v>20416</v>
      </c>
      <c r="G17" s="33">
        <f t="shared" si="3"/>
        <v>15136.94</v>
      </c>
      <c r="H17" s="33">
        <f t="shared" si="3"/>
        <v>5279.06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</row>
    <row r="18" spans="1:16" s="41" customFormat="1" ht="12.75">
      <c r="A18" s="35">
        <v>750</v>
      </c>
      <c r="B18" s="18">
        <v>75045</v>
      </c>
      <c r="C18" s="17">
        <v>2110</v>
      </c>
      <c r="D18" s="34">
        <v>20416</v>
      </c>
      <c r="E18" s="34">
        <f>SUM(F18)</f>
        <v>20416</v>
      </c>
      <c r="F18" s="34">
        <f>SUM(G18:H18)</f>
        <v>20416</v>
      </c>
      <c r="G18" s="34">
        <v>15136.94</v>
      </c>
      <c r="H18" s="34">
        <v>5279.06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f>SUM(O18+Q18+R18)</f>
        <v>0</v>
      </c>
      <c r="O18" s="34">
        <v>0</v>
      </c>
      <c r="P18" s="34">
        <v>0</v>
      </c>
    </row>
    <row r="19" spans="1:16" s="41" customFormat="1" ht="13.5">
      <c r="A19" s="37">
        <v>752</v>
      </c>
      <c r="B19" s="22"/>
      <c r="C19" s="36"/>
      <c r="D19" s="33">
        <f aca="true" t="shared" si="4" ref="D19:P19">SUM(D20:D21)</f>
        <v>205300</v>
      </c>
      <c r="E19" s="33">
        <f t="shared" si="4"/>
        <v>205300</v>
      </c>
      <c r="F19" s="33">
        <f t="shared" si="4"/>
        <v>57300</v>
      </c>
      <c r="G19" s="33">
        <f t="shared" si="4"/>
        <v>0</v>
      </c>
      <c r="H19" s="33">
        <f t="shared" si="4"/>
        <v>57300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148000</v>
      </c>
      <c r="M19" s="33">
        <f t="shared" si="4"/>
        <v>148000</v>
      </c>
      <c r="N19" s="33">
        <f t="shared" si="4"/>
        <v>0</v>
      </c>
      <c r="O19" s="33">
        <f t="shared" si="4"/>
        <v>0</v>
      </c>
      <c r="P19" s="33">
        <f t="shared" si="4"/>
        <v>0</v>
      </c>
    </row>
    <row r="20" spans="1:16" s="41" customFormat="1" ht="12.75">
      <c r="A20" s="35">
        <v>752</v>
      </c>
      <c r="B20" s="18">
        <v>75295</v>
      </c>
      <c r="C20" s="17">
        <v>2110</v>
      </c>
      <c r="D20" s="34">
        <v>57300</v>
      </c>
      <c r="E20" s="34">
        <f>SUM(H20+G20+J20)</f>
        <v>57300</v>
      </c>
      <c r="F20" s="34">
        <f>SUM(G20:K20)</f>
        <v>57300</v>
      </c>
      <c r="G20" s="34">
        <v>0</v>
      </c>
      <c r="H20" s="34">
        <v>57300</v>
      </c>
      <c r="I20" s="34">
        <v>0</v>
      </c>
      <c r="J20" s="34">
        <v>0</v>
      </c>
      <c r="K20" s="34">
        <v>0</v>
      </c>
      <c r="L20" s="34">
        <v>0</v>
      </c>
      <c r="M20" s="34">
        <f>SUM(N20+P20+Q20)</f>
        <v>0</v>
      </c>
      <c r="N20" s="34">
        <v>0</v>
      </c>
      <c r="O20" s="34">
        <v>0</v>
      </c>
      <c r="P20" s="34">
        <v>0</v>
      </c>
    </row>
    <row r="21" spans="1:16" s="41" customFormat="1" ht="12.75">
      <c r="A21" s="35">
        <v>752</v>
      </c>
      <c r="B21" s="18">
        <v>75295</v>
      </c>
      <c r="C21" s="17">
        <v>6410</v>
      </c>
      <c r="D21" s="34">
        <v>148000</v>
      </c>
      <c r="E21" s="34">
        <f>SUM(H21+G21+J21+L21)</f>
        <v>148000</v>
      </c>
      <c r="F21" s="34">
        <f>SUM(G21:K21)</f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148000</v>
      </c>
      <c r="M21" s="34">
        <v>148000</v>
      </c>
      <c r="N21" s="34">
        <v>0</v>
      </c>
      <c r="O21" s="34">
        <v>0</v>
      </c>
      <c r="P21" s="34">
        <v>0</v>
      </c>
    </row>
    <row r="22" spans="1:16" s="40" customFormat="1" ht="14.25" customHeight="1">
      <c r="A22" s="37">
        <v>754</v>
      </c>
      <c r="B22" s="39"/>
      <c r="C22" s="36"/>
      <c r="D22" s="33">
        <f>SUM(D23:D23)</f>
        <v>4785005</v>
      </c>
      <c r="E22" s="33">
        <f>E23</f>
        <v>4785005</v>
      </c>
      <c r="F22" s="33">
        <f aca="true" t="shared" si="5" ref="F22:K22">SUM(F23)</f>
        <v>4785005</v>
      </c>
      <c r="G22" s="33">
        <f t="shared" si="5"/>
        <v>4161927</v>
      </c>
      <c r="H22" s="33">
        <f t="shared" si="5"/>
        <v>434478</v>
      </c>
      <c r="I22" s="33">
        <f t="shared" si="5"/>
        <v>0</v>
      </c>
      <c r="J22" s="33">
        <f t="shared" si="5"/>
        <v>188600</v>
      </c>
      <c r="K22" s="33">
        <f t="shared" si="5"/>
        <v>0</v>
      </c>
      <c r="L22" s="33">
        <f>SUM(L23:L23)</f>
        <v>0</v>
      </c>
      <c r="M22" s="33">
        <f>SUM(M23:M23)</f>
        <v>0</v>
      </c>
      <c r="N22" s="33">
        <f>SUM(N23)</f>
        <v>0</v>
      </c>
      <c r="O22" s="33">
        <f>SUM(O23)</f>
        <v>0</v>
      </c>
      <c r="P22" s="33">
        <f>SUM(P23)</f>
        <v>0</v>
      </c>
    </row>
    <row r="23" spans="1:16" ht="12.75" customHeight="1">
      <c r="A23" s="35">
        <v>754</v>
      </c>
      <c r="B23" s="18">
        <v>75411</v>
      </c>
      <c r="C23" s="17">
        <v>2110</v>
      </c>
      <c r="D23" s="34">
        <v>4785005</v>
      </c>
      <c r="E23" s="34">
        <f>SUM(F23)</f>
        <v>4785005</v>
      </c>
      <c r="F23" s="34">
        <f>SUM(G23:J23)</f>
        <v>4785005</v>
      </c>
      <c r="G23" s="34">
        <v>4161927</v>
      </c>
      <c r="H23" s="34">
        <v>434478</v>
      </c>
      <c r="I23" s="34">
        <v>0</v>
      </c>
      <c r="J23" s="34">
        <v>188600</v>
      </c>
      <c r="K23" s="34">
        <v>0</v>
      </c>
      <c r="L23" s="34">
        <v>0</v>
      </c>
      <c r="M23" s="34">
        <v>0</v>
      </c>
      <c r="N23" s="34">
        <f>SUM(O23+Q23+R23)</f>
        <v>0</v>
      </c>
      <c r="O23" s="34">
        <v>0</v>
      </c>
      <c r="P23" s="34"/>
    </row>
    <row r="24" spans="1:16" ht="12.75" customHeight="1">
      <c r="A24" s="37">
        <v>755</v>
      </c>
      <c r="B24" s="39"/>
      <c r="C24" s="36"/>
      <c r="D24" s="33">
        <f>SUM(D25:D25)</f>
        <v>132000</v>
      </c>
      <c r="E24" s="33">
        <f>E25</f>
        <v>132000</v>
      </c>
      <c r="F24" s="33">
        <f aca="true" t="shared" si="6" ref="F24:K24">SUM(F25)</f>
        <v>132000</v>
      </c>
      <c r="G24" s="33">
        <f t="shared" si="6"/>
        <v>0</v>
      </c>
      <c r="H24" s="33">
        <f t="shared" si="6"/>
        <v>67980</v>
      </c>
      <c r="I24" s="33">
        <f t="shared" si="6"/>
        <v>64020</v>
      </c>
      <c r="J24" s="33">
        <f t="shared" si="6"/>
        <v>0</v>
      </c>
      <c r="K24" s="33">
        <f t="shared" si="6"/>
        <v>0</v>
      </c>
      <c r="L24" s="33">
        <f>SUM(L25:L25)</f>
        <v>0</v>
      </c>
      <c r="M24" s="33">
        <f>SUM(M25:M25)</f>
        <v>0</v>
      </c>
      <c r="N24" s="33">
        <f>SUM(N25)</f>
        <v>0</v>
      </c>
      <c r="O24" s="33">
        <f>SUM(O25)</f>
        <v>0</v>
      </c>
      <c r="P24" s="33">
        <f>SUM(P25)</f>
        <v>0</v>
      </c>
    </row>
    <row r="25" spans="1:16" ht="17.25" customHeight="1">
      <c r="A25" s="35">
        <v>755</v>
      </c>
      <c r="B25" s="18">
        <v>75515</v>
      </c>
      <c r="C25" s="17">
        <v>2110</v>
      </c>
      <c r="D25" s="34">
        <v>132000</v>
      </c>
      <c r="E25" s="34">
        <f>SUM(F25)</f>
        <v>132000</v>
      </c>
      <c r="F25" s="34">
        <f>SUM(G25:J25)</f>
        <v>132000</v>
      </c>
      <c r="G25" s="34">
        <v>0</v>
      </c>
      <c r="H25" s="34">
        <v>67980</v>
      </c>
      <c r="I25" s="34">
        <v>64020</v>
      </c>
      <c r="J25" s="34">
        <v>0</v>
      </c>
      <c r="K25" s="34">
        <v>0</v>
      </c>
      <c r="L25" s="34">
        <v>0</v>
      </c>
      <c r="M25" s="34">
        <v>0</v>
      </c>
      <c r="N25" s="34">
        <f>SUM(O25+Q25+R25)</f>
        <v>0</v>
      </c>
      <c r="O25" s="34">
        <v>0</v>
      </c>
      <c r="P25" s="34"/>
    </row>
    <row r="26" spans="1:16" ht="15" customHeight="1">
      <c r="A26" s="37">
        <v>801</v>
      </c>
      <c r="B26" s="39"/>
      <c r="C26" s="36"/>
      <c r="D26" s="33">
        <f>SUM(D27:D27)</f>
        <v>20802</v>
      </c>
      <c r="E26" s="33">
        <f>E27</f>
        <v>20802</v>
      </c>
      <c r="F26" s="33">
        <f aca="true" t="shared" si="7" ref="F26:K26">SUM(F27)</f>
        <v>20802</v>
      </c>
      <c r="G26" s="33">
        <f t="shared" si="7"/>
        <v>0</v>
      </c>
      <c r="H26" s="33">
        <f t="shared" si="7"/>
        <v>20802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33">
        <f>SUM(L27:L27)</f>
        <v>0</v>
      </c>
      <c r="M26" s="33">
        <f>SUM(M27:M27)</f>
        <v>0</v>
      </c>
      <c r="N26" s="33">
        <f>SUM(N27)</f>
        <v>0</v>
      </c>
      <c r="O26" s="33">
        <f>SUM(O27)</f>
        <v>0</v>
      </c>
      <c r="P26" s="33">
        <f>SUM(P27)</f>
        <v>0</v>
      </c>
    </row>
    <row r="27" spans="1:16" ht="11.25" customHeight="1">
      <c r="A27" s="35">
        <v>801</v>
      </c>
      <c r="B27" s="18">
        <v>80153</v>
      </c>
      <c r="C27" s="17">
        <v>2110</v>
      </c>
      <c r="D27" s="34">
        <v>20802</v>
      </c>
      <c r="E27" s="34">
        <f>SUM(F27)</f>
        <v>20802</v>
      </c>
      <c r="F27" s="34">
        <f>SUM(G27:J27)</f>
        <v>20802</v>
      </c>
      <c r="G27" s="34">
        <v>0</v>
      </c>
      <c r="H27" s="34">
        <v>20802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f>SUM(O27+Q27+R27)</f>
        <v>0</v>
      </c>
      <c r="O27" s="34">
        <v>0</v>
      </c>
      <c r="P27" s="34"/>
    </row>
    <row r="28" spans="1:16" ht="13.5">
      <c r="A28" s="37">
        <v>851</v>
      </c>
      <c r="B28" s="22"/>
      <c r="C28" s="36"/>
      <c r="D28" s="33">
        <f>D29</f>
        <v>1850162</v>
      </c>
      <c r="E28" s="33">
        <f aca="true" t="shared" si="8" ref="E28:P28">SUM(E29)</f>
        <v>1850162</v>
      </c>
      <c r="F28" s="33">
        <f t="shared" si="8"/>
        <v>1850162</v>
      </c>
      <c r="G28" s="33">
        <f t="shared" si="8"/>
        <v>0</v>
      </c>
      <c r="H28" s="33">
        <f t="shared" si="8"/>
        <v>1850162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  <c r="N28" s="33">
        <f t="shared" si="8"/>
        <v>0</v>
      </c>
      <c r="O28" s="33">
        <f t="shared" si="8"/>
        <v>0</v>
      </c>
      <c r="P28" s="33">
        <f t="shared" si="8"/>
        <v>0</v>
      </c>
    </row>
    <row r="29" spans="1:17" ht="12.75">
      <c r="A29" s="35">
        <v>851</v>
      </c>
      <c r="B29" s="18">
        <v>85156</v>
      </c>
      <c r="C29" s="17">
        <v>2110</v>
      </c>
      <c r="D29" s="34">
        <v>1850162</v>
      </c>
      <c r="E29" s="34">
        <f>SUM(H29)</f>
        <v>1850162</v>
      </c>
      <c r="F29" s="34">
        <f>SUM(H29)</f>
        <v>1850162</v>
      </c>
      <c r="G29" s="34">
        <v>0</v>
      </c>
      <c r="H29" s="34">
        <v>1850162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f>SUM(O29+Q29+R29)</f>
        <v>0</v>
      </c>
      <c r="O29" s="34">
        <v>0</v>
      </c>
      <c r="P29" s="34">
        <v>0</v>
      </c>
      <c r="Q29" s="38"/>
    </row>
    <row r="30" spans="1:17" ht="13.5">
      <c r="A30" s="37">
        <v>852</v>
      </c>
      <c r="B30" s="22"/>
      <c r="C30" s="36"/>
      <c r="D30" s="33">
        <f aca="true" t="shared" si="9" ref="D30:P30">SUM(D31:D32)</f>
        <v>1710152</v>
      </c>
      <c r="E30" s="33">
        <f t="shared" si="9"/>
        <v>1710152</v>
      </c>
      <c r="F30" s="33">
        <f t="shared" si="9"/>
        <v>10152</v>
      </c>
      <c r="G30" s="33">
        <f t="shared" si="9"/>
        <v>8920</v>
      </c>
      <c r="H30" s="33">
        <f t="shared" si="9"/>
        <v>1232</v>
      </c>
      <c r="I30" s="33">
        <f t="shared" si="9"/>
        <v>0</v>
      </c>
      <c r="J30" s="33">
        <f t="shared" si="9"/>
        <v>0</v>
      </c>
      <c r="K30" s="33">
        <f t="shared" si="9"/>
        <v>0</v>
      </c>
      <c r="L30" s="33">
        <f t="shared" si="9"/>
        <v>1700000</v>
      </c>
      <c r="M30" s="33">
        <f t="shared" si="9"/>
        <v>1700000</v>
      </c>
      <c r="N30" s="33">
        <f t="shared" si="9"/>
        <v>0</v>
      </c>
      <c r="O30" s="33">
        <f t="shared" si="9"/>
        <v>0</v>
      </c>
      <c r="P30" s="33">
        <f t="shared" si="9"/>
        <v>0</v>
      </c>
      <c r="Q30" s="38"/>
    </row>
    <row r="31" spans="1:17" ht="12.75">
      <c r="A31" s="35">
        <v>852</v>
      </c>
      <c r="B31" s="18">
        <v>85203</v>
      </c>
      <c r="C31" s="17">
        <v>6410</v>
      </c>
      <c r="D31" s="34">
        <v>1700000</v>
      </c>
      <c r="E31" s="34">
        <f>SUM(H31+G31+J31+L31)</f>
        <v>1700000</v>
      </c>
      <c r="F31" s="34">
        <f>SUM(G31:K31)</f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1700000</v>
      </c>
      <c r="M31" s="34">
        <v>1700000</v>
      </c>
      <c r="N31" s="34">
        <v>0</v>
      </c>
      <c r="O31" s="34">
        <v>0</v>
      </c>
      <c r="P31" s="34">
        <v>0</v>
      </c>
      <c r="Q31" s="38"/>
    </row>
    <row r="32" spans="1:17" ht="12.75">
      <c r="A32" s="35">
        <v>852</v>
      </c>
      <c r="B32" s="18">
        <v>85205</v>
      </c>
      <c r="C32" s="17">
        <v>2110</v>
      </c>
      <c r="D32" s="34">
        <v>10152</v>
      </c>
      <c r="E32" s="34">
        <f>SUM(F32)</f>
        <v>10152</v>
      </c>
      <c r="F32" s="34">
        <f>SUM(G32+H32)</f>
        <v>10152</v>
      </c>
      <c r="G32" s="34">
        <v>8920</v>
      </c>
      <c r="H32" s="34">
        <v>1232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f>SUM(O32+Q32+R32)</f>
        <v>0</v>
      </c>
      <c r="O32" s="34">
        <v>0</v>
      </c>
      <c r="P32" s="34">
        <v>0</v>
      </c>
      <c r="Q32" s="38"/>
    </row>
    <row r="33" spans="1:16" ht="13.5">
      <c r="A33" s="37">
        <v>853</v>
      </c>
      <c r="B33" s="22"/>
      <c r="C33" s="36"/>
      <c r="D33" s="33">
        <f>SUM(D34)</f>
        <v>776526.6</v>
      </c>
      <c r="E33" s="33">
        <f>E34</f>
        <v>776526.6</v>
      </c>
      <c r="F33" s="33">
        <f>F34</f>
        <v>776526.6</v>
      </c>
      <c r="G33" s="33">
        <f>G34</f>
        <v>567627</v>
      </c>
      <c r="H33" s="33">
        <f>H34</f>
        <v>208899.6</v>
      </c>
      <c r="I33" s="33">
        <f aca="true" t="shared" si="10" ref="I33:P33">SUM(I34)</f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0</v>
      </c>
    </row>
    <row r="34" spans="1:16" ht="12.75">
      <c r="A34" s="35">
        <v>853</v>
      </c>
      <c r="B34" s="18">
        <v>85321</v>
      </c>
      <c r="C34" s="17">
        <v>2110</v>
      </c>
      <c r="D34" s="34">
        <v>776526.6</v>
      </c>
      <c r="E34" s="34">
        <f>SUM(H34+G34+E43)</f>
        <v>776526.6</v>
      </c>
      <c r="F34" s="34">
        <f>SUM(G34:K34)</f>
        <v>776526.6</v>
      </c>
      <c r="G34" s="34">
        <v>567627</v>
      </c>
      <c r="H34" s="34">
        <v>208899.6</v>
      </c>
      <c r="I34" s="34">
        <v>0</v>
      </c>
      <c r="J34" s="34">
        <v>0</v>
      </c>
      <c r="K34" s="34">
        <v>0</v>
      </c>
      <c r="L34" s="34">
        <v>0</v>
      </c>
      <c r="M34" s="34">
        <f>SUM(N34+P34+Q34)</f>
        <v>0</v>
      </c>
      <c r="N34" s="34">
        <v>0</v>
      </c>
      <c r="O34" s="34">
        <v>0</v>
      </c>
      <c r="P34" s="34">
        <v>0</v>
      </c>
    </row>
    <row r="35" spans="1:16" ht="13.5">
      <c r="A35" s="37">
        <v>855</v>
      </c>
      <c r="B35" s="22"/>
      <c r="C35" s="36"/>
      <c r="D35" s="33">
        <f aca="true" t="shared" si="11" ref="D35:P35">SUM(D36:D38)</f>
        <v>586391</v>
      </c>
      <c r="E35" s="33">
        <f t="shared" si="11"/>
        <v>586391</v>
      </c>
      <c r="F35" s="33">
        <f t="shared" si="11"/>
        <v>586391</v>
      </c>
      <c r="G35" s="33">
        <f t="shared" si="11"/>
        <v>6446</v>
      </c>
      <c r="H35" s="33">
        <f t="shared" si="11"/>
        <v>419</v>
      </c>
      <c r="I35" s="33">
        <f t="shared" si="11"/>
        <v>0</v>
      </c>
      <c r="J35" s="33">
        <f t="shared" si="11"/>
        <v>579526</v>
      </c>
      <c r="K35" s="33">
        <f t="shared" si="11"/>
        <v>0</v>
      </c>
      <c r="L35" s="33">
        <f t="shared" si="11"/>
        <v>0</v>
      </c>
      <c r="M35" s="33">
        <f t="shared" si="11"/>
        <v>0</v>
      </c>
      <c r="N35" s="33">
        <f t="shared" si="11"/>
        <v>0</v>
      </c>
      <c r="O35" s="33">
        <f t="shared" si="11"/>
        <v>0</v>
      </c>
      <c r="P35" s="33">
        <f t="shared" si="11"/>
        <v>0</v>
      </c>
    </row>
    <row r="36" spans="1:16" ht="12.75">
      <c r="A36" s="35">
        <v>855</v>
      </c>
      <c r="B36" s="18">
        <v>85504</v>
      </c>
      <c r="C36" s="17">
        <v>2110</v>
      </c>
      <c r="D36" s="34">
        <v>34650</v>
      </c>
      <c r="E36" s="34">
        <f>SUM(H36+G36+J36)</f>
        <v>34650</v>
      </c>
      <c r="F36" s="34">
        <f>SUM(G36:K36)</f>
        <v>34650</v>
      </c>
      <c r="G36" s="34">
        <v>1050</v>
      </c>
      <c r="H36" s="34">
        <v>0</v>
      </c>
      <c r="I36" s="34">
        <v>0</v>
      </c>
      <c r="J36" s="34">
        <v>33600</v>
      </c>
      <c r="K36" s="34">
        <v>0</v>
      </c>
      <c r="L36" s="34">
        <v>0</v>
      </c>
      <c r="M36" s="34">
        <f>SUM(N36+P36+Q36)</f>
        <v>0</v>
      </c>
      <c r="N36" s="34">
        <v>0</v>
      </c>
      <c r="O36" s="34">
        <v>0</v>
      </c>
      <c r="P36" s="34">
        <v>0</v>
      </c>
    </row>
    <row r="37" spans="1:16" ht="12.75">
      <c r="A37" s="35">
        <v>855</v>
      </c>
      <c r="B37" s="18">
        <v>85508</v>
      </c>
      <c r="C37" s="17">
        <v>2160</v>
      </c>
      <c r="D37" s="34">
        <v>208558</v>
      </c>
      <c r="E37" s="34">
        <f>SUM(H37+G37+J37)</f>
        <v>208558</v>
      </c>
      <c r="F37" s="34">
        <f>SUM(G37:K37)</f>
        <v>208558</v>
      </c>
      <c r="G37" s="34">
        <v>2000</v>
      </c>
      <c r="H37" s="34">
        <v>419</v>
      </c>
      <c r="I37" s="34">
        <v>0</v>
      </c>
      <c r="J37" s="34">
        <v>206139</v>
      </c>
      <c r="K37" s="34">
        <v>0</v>
      </c>
      <c r="L37" s="34">
        <v>0</v>
      </c>
      <c r="M37" s="34">
        <f>SUM(N37+P37+Q37)</f>
        <v>0</v>
      </c>
      <c r="N37" s="34">
        <v>0</v>
      </c>
      <c r="O37" s="34">
        <v>0</v>
      </c>
      <c r="P37" s="34">
        <v>0</v>
      </c>
    </row>
    <row r="38" spans="1:16" ht="12.75">
      <c r="A38" s="35">
        <v>855</v>
      </c>
      <c r="B38" s="18">
        <v>85510</v>
      </c>
      <c r="C38" s="17">
        <v>2160</v>
      </c>
      <c r="D38" s="34">
        <v>343183</v>
      </c>
      <c r="E38" s="34">
        <f>SUM(H38+G38+J38)</f>
        <v>343183</v>
      </c>
      <c r="F38" s="34">
        <f>SUM(G38:K38)</f>
        <v>343183</v>
      </c>
      <c r="G38" s="34">
        <v>3396</v>
      </c>
      <c r="H38" s="34">
        <v>0</v>
      </c>
      <c r="I38" s="34">
        <v>0</v>
      </c>
      <c r="J38" s="34">
        <v>339787</v>
      </c>
      <c r="K38" s="34">
        <v>0</v>
      </c>
      <c r="L38" s="34">
        <v>0</v>
      </c>
      <c r="M38" s="34">
        <f>SUM(N38+P38+Q38)</f>
        <v>0</v>
      </c>
      <c r="N38" s="34">
        <v>0</v>
      </c>
      <c r="O38" s="34">
        <v>0</v>
      </c>
      <c r="P38" s="34">
        <v>0</v>
      </c>
    </row>
    <row r="39" spans="1:16" ht="14.25">
      <c r="A39" s="93" t="s">
        <v>63</v>
      </c>
      <c r="B39" s="93"/>
      <c r="C39" s="93"/>
      <c r="D39" s="33">
        <f aca="true" t="shared" si="12" ref="D39:P39">SUM(D8+D10+D12+D14+D17+D19+D22+D24+D26+D28+D30+D33+D35)</f>
        <v>10712682.6</v>
      </c>
      <c r="E39" s="33">
        <f t="shared" si="12"/>
        <v>10712682.6</v>
      </c>
      <c r="F39" s="33">
        <f t="shared" si="12"/>
        <v>8864682.6</v>
      </c>
      <c r="G39" s="33">
        <f t="shared" si="12"/>
        <v>5303448.9399999995</v>
      </c>
      <c r="H39" s="33">
        <f t="shared" si="12"/>
        <v>2729087.66</v>
      </c>
      <c r="I39" s="33">
        <f t="shared" si="12"/>
        <v>64020</v>
      </c>
      <c r="J39" s="33">
        <f t="shared" si="12"/>
        <v>768126</v>
      </c>
      <c r="K39" s="33">
        <f t="shared" si="12"/>
        <v>0</v>
      </c>
      <c r="L39" s="33">
        <f t="shared" si="12"/>
        <v>1848000</v>
      </c>
      <c r="M39" s="33">
        <f t="shared" si="12"/>
        <v>1848000</v>
      </c>
      <c r="N39" s="33">
        <f t="shared" si="12"/>
        <v>0</v>
      </c>
      <c r="O39" s="33">
        <f t="shared" si="12"/>
        <v>0</v>
      </c>
      <c r="P39" s="33">
        <f t="shared" si="12"/>
        <v>0</v>
      </c>
    </row>
    <row r="40" spans="1:16" ht="12.75">
      <c r="A40" s="31"/>
      <c r="B40" s="31"/>
      <c r="C40" s="31"/>
      <c r="D40" s="31"/>
      <c r="E40" s="32"/>
      <c r="F40" s="31"/>
      <c r="G40" s="31"/>
      <c r="H40" s="31"/>
      <c r="I40" s="31"/>
      <c r="J40" s="31"/>
      <c r="K40" s="30"/>
      <c r="L40" s="30"/>
      <c r="M40" s="30"/>
      <c r="N40" s="30"/>
      <c r="O40" s="30"/>
      <c r="P40" s="30"/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7"/>
      <c r="L41" s="27"/>
      <c r="M41" s="27"/>
      <c r="N41" s="27"/>
      <c r="O41" s="27"/>
      <c r="P41" s="27"/>
    </row>
    <row r="42" spans="1:16" ht="12.75">
      <c r="A42" s="28"/>
      <c r="B42" s="28"/>
      <c r="C42" s="28"/>
      <c r="D42" s="28"/>
      <c r="E42" s="28"/>
      <c r="F42" s="28"/>
      <c r="G42" s="29"/>
      <c r="H42" s="29"/>
      <c r="I42" s="28"/>
      <c r="J42" s="28"/>
      <c r="K42" s="27"/>
      <c r="L42" s="27"/>
      <c r="M42" s="27"/>
      <c r="N42" s="27"/>
      <c r="O42" s="27"/>
      <c r="P42" s="27"/>
    </row>
    <row r="43" spans="1:1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5"/>
      <c r="L43" s="25"/>
      <c r="M43" s="25"/>
      <c r="N43" s="25"/>
      <c r="O43" s="25"/>
      <c r="P43" s="25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4"/>
    </row>
  </sheetData>
  <sheetProtection/>
  <mergeCells count="19">
    <mergeCell ref="A39:C39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 xml:space="preserve">&amp;RZałącznik nr 3
do uchwały Zarządu Powiatu w Opatowie nr 100.130.2020
z dnia 21 października 2020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2020-10-21T09:54:13Z</cp:lastPrinted>
  <dcterms:modified xsi:type="dcterms:W3CDTF">2021-02-19T12:21:28Z</dcterms:modified>
  <cp:category/>
  <cp:version/>
  <cp:contentType/>
  <cp:contentStatus/>
</cp:coreProperties>
</file>