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<sst xmlns="http://schemas.openxmlformats.org/spreadsheetml/2006/main" count="495" uniqueCount="258">
  <si>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</si>
  <si>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</si>
  <si>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</si>
  <si>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</si>
  <si>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</si>
  <si>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</si>
  <si>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</si>
  <si>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</si>
  <si>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</si>
  <si>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</si>
  <si>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</si>
  <si>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</si>
  <si>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</si>
  <si>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</si>
  <si>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</si>
  <si>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</si>
  <si>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</si>
  <si>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</si>
  <si>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</si>
  <si>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</si>
  <si>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</si>
  <si>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</si>
  <si>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</si>
  <si>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</si>
  <si>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</si>
  <si>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</si>
  <si>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</si>
  <si>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</si>
  <si>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</si>
  <si>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</si>
  <si>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</si>
  <si>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</si>
  <si>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</si>
  <si>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</si>
  <si>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</si>
  <si>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</si>
  <si>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</si>
  <si>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</si>
  <si>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</si>
  <si>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</si>
  <si>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</si>
  <si>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</si>
  <si>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</si>
  <si>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</si>
  <si>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</si>
  <si>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</si>
  <si>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</si>
  <si>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</si>
  <si>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</si>
  <si>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</si>
  <si>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</si>
  <si>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</si>
  <si>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</si>
  <si>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</si>
  <si>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</si>
  <si>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</si>
  <si>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</si>
  <si>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</si>
  <si>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</si>
  <si>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</si>
  <si>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Zmiany w planie wydatków budżetowych w 2020 roku</t>
  </si>
  <si>
    <t>Dochody budżetu powiatu na 2020 rok</t>
  </si>
  <si>
    <t>103 227 730,40</t>
  </si>
  <si>
    <t>5 329 012,55</t>
  </si>
  <si>
    <t>2 570 009,00</t>
  </si>
  <si>
    <t>7 899 021,55</t>
  </si>
  <si>
    <t>Zespół Szkół w Ożarowie</t>
  </si>
  <si>
    <t>6.</t>
  </si>
  <si>
    <t>5.</t>
  </si>
  <si>
    <t>Starostwo Powiatowe w Opatowie</t>
  </si>
  <si>
    <t>4.</t>
  </si>
  <si>
    <t>3.</t>
  </si>
  <si>
    <t xml:space="preserve">Projekt ,,Zabezpieczenie mieszkańców Powiatu Opatowskiego w walce z COVID-19 oraz podmiotów zaangażowanych w walkę z epidemią’' </t>
  </si>
  <si>
    <t>2.</t>
  </si>
  <si>
    <t>710</t>
  </si>
  <si>
    <t>1.</t>
  </si>
  <si>
    <t>Jednostka org. realizująca zadanie lub koordynująca program</t>
  </si>
  <si>
    <t>7.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</si>
  <si>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</si>
  <si>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</si>
  <si>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</si>
  <si>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</si>
  <si>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</si>
  <si>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</si>
  <si>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</si>
  <si>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</si>
  <si>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</si>
  <si>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</si>
  <si>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</si>
  <si>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2020 r.</t>
  </si>
  <si>
    <t>Dotacje ogółem</t>
  </si>
  <si>
    <t>w  złotych</t>
  </si>
  <si>
    <t>Dochody i wydatki związane z realizacją zadań z zakresu administracji rządowej i innych zadań zleconych odrębnymi ustawami w  2020 r.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</si>
  <si>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</si>
  <si>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</si>
  <si>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</si>
  <si>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</si>
  <si>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</si>
  <si>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</si>
  <si>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 xml:space="preserve">A.      
B.
C.
D. </t>
  </si>
  <si>
    <t>Opracowanie dokumentacji, zakup i instalacja pawilonu gastronomicznego na potrzeby działalności PCKTiR w Opatowie</t>
  </si>
  <si>
    <t>43.</t>
  </si>
  <si>
    <t xml:space="preserve">A.  250 000    
B.
C.
D. </t>
  </si>
  <si>
    <t>Nowe oblicze oferty edukacyjno - kulturalnej Powiatowego Centrum Kultury, Turystyki i Rekreacji w Opatowie</t>
  </si>
  <si>
    <t>42.</t>
  </si>
  <si>
    <t>Opracowanie dokumentacji projektowej dla zadania ,,Podniesienie świadomości społecznej uczniów i społeczności lokalnej powiatu opatowskiego poprzez działania minimalizujące skutki zmian klimatu oraz wzmocnienie bioróżnorodności</t>
  </si>
  <si>
    <t>41.</t>
  </si>
  <si>
    <t>Termomodernizacja budynku Szpitala Św. Leona w Opatowie</t>
  </si>
  <si>
    <t>40.</t>
  </si>
  <si>
    <t>Rozbudowa oraz przebudowa istniejącego budynku mieszkalnego jednorodzinnego wraz ze zmianą sposobu użytkowania na budynek placówki opiekuńczo - wychowawczej</t>
  </si>
  <si>
    <t>39.</t>
  </si>
  <si>
    <t>Specjalny Ośrodek Szkolno - Wychowawczy w Sulejowie</t>
  </si>
  <si>
    <t>Modernizacja oczyszczalni przy SOSW w Sulejowie</t>
  </si>
  <si>
    <t>38.</t>
  </si>
  <si>
    <t xml:space="preserve">A. 
B. 61 324
C. 
D. </t>
  </si>
  <si>
    <t>37.</t>
  </si>
  <si>
    <t xml:space="preserve">A.      
B. 107 996
C.
D. </t>
  </si>
  <si>
    <t>Dostosowanie pomieszczeń higieniczno - sanitarnych dla potrzeb niepełnosprawnych wychowanków SOSW w Niemienicach</t>
  </si>
  <si>
    <t>36.</t>
  </si>
  <si>
    <t>Powiatowy Urząd Pracy w Opatowie</t>
  </si>
  <si>
    <t xml:space="preserve">A. 
B.
C. 
D. </t>
  </si>
  <si>
    <t>Zakup i montaż klimatyzatorów w pomieszczeniach PUP w Opatowie</t>
  </si>
  <si>
    <t>35.</t>
  </si>
  <si>
    <t>Zakup samochodu służbowego na potrzeby WTZ przy DPS w Sobowie</t>
  </si>
  <si>
    <t>34.</t>
  </si>
  <si>
    <t xml:space="preserve">A. 1 700 000
B.
C. 
D. </t>
  </si>
  <si>
    <t>Rozbudowa, nadbudowa oraz przebudowa istniejącego budynku pralni wraz ze zmianą sposobu użytkowania na budynek Środowiskowego Domu Samopomocy w Opatowie – ETAP I</t>
  </si>
  <si>
    <t>33.</t>
  </si>
  <si>
    <t>Dom Pomocy Społecznej w Zochcinku</t>
  </si>
  <si>
    <t xml:space="preserve">A.      
B. 
C.
D. </t>
  </si>
  <si>
    <t xml:space="preserve">Projekt pn. ,,Pszczeli świat - baza edukacji ekologicznej'' </t>
  </si>
  <si>
    <t>32.</t>
  </si>
  <si>
    <t>Zakup prasy do odpadów komunalnych</t>
  </si>
  <si>
    <t>31.</t>
  </si>
  <si>
    <t>Opracowanie dwóch dokumentacji Projektu architektoniczno - budowlanego i technologicznego z przedmiarem robót na budowę Tężni solankowej i Groty solnej na terenie Domu Pomocy Społecznej w Zochcinku</t>
  </si>
  <si>
    <t>30.</t>
  </si>
  <si>
    <t>Dom Pomocy Społecznej w Sobowie</t>
  </si>
  <si>
    <t>Utwardzenie terenu pod parkingi dla samochodów osobowych</t>
  </si>
  <si>
    <t>29.</t>
  </si>
  <si>
    <t>Zakup kotła warzelnego gazowego</t>
  </si>
  <si>
    <t>28.</t>
  </si>
  <si>
    <t>Wykonanie klimatyzacji w pomieszczeniach biurowych DPS w Sobowie oraz pomieszczeniach WTZ - budynek nr 5 DPS w Sobowie</t>
  </si>
  <si>
    <t>27.</t>
  </si>
  <si>
    <t xml:space="preserve">A.      
B. 90 000
C.
D. </t>
  </si>
  <si>
    <t>Zakup samochodu do przewozu osób niepełnosprawnych</t>
  </si>
  <si>
    <t>26.</t>
  </si>
  <si>
    <t>Dom Pomocy Społecznej w Czachowie</t>
  </si>
  <si>
    <t>25.</t>
  </si>
  <si>
    <t>Objęcie udziałów Szpital św. Leona Sp. z o.o. w Opatowie</t>
  </si>
  <si>
    <t>24.</t>
  </si>
  <si>
    <t>Przebudowa dróg wewnętrznych na terenie Zespołu Szkół Nr 1 w Opatowie</t>
  </si>
  <si>
    <t>23.</t>
  </si>
  <si>
    <t>Zespół Szkół Nr 2 w Opatowie</t>
  </si>
  <si>
    <t>Opracowanie dokumentacji projektowej w celu realizacji zadania ,,Przebudowa oraz rozbudowa istniejącego budynku użytkowego przy ul. Sempołowskiej 3 o platformę dla osób niepełnosprawnych''</t>
  </si>
  <si>
    <t>22.</t>
  </si>
  <si>
    <t>Wymiana dachu na budynku użytkowym przy ZS Nr 2 w Opatowie</t>
  </si>
  <si>
    <t>21.</t>
  </si>
  <si>
    <t xml:space="preserve">A.      
B. 75 271
C.
D. </t>
  </si>
  <si>
    <t>Montaż windy dla osób niepełnosprawnych w budynku ZS w Ożarowie</t>
  </si>
  <si>
    <t>20.</t>
  </si>
  <si>
    <t>Przebudowa pomieszczeń warsztatów szkolnych z przeznaczeniem na poradnię psychologiczno - pedagogiczną</t>
  </si>
  <si>
    <t>19.</t>
  </si>
  <si>
    <t>18.</t>
  </si>
  <si>
    <t>Komenda Powiatowa Państwowej Straży Pożarnej w Opatowie</t>
  </si>
  <si>
    <t>Przedsięwzięcie ,,Sprzęt informatyki i łączności'' w ramach ,,Programu modernizacji Policji, Straży Granicznej, Państwowej Straży Pożarnej i Służby Ochrony Państwa w latach 2017 - 2020''</t>
  </si>
  <si>
    <t>17.</t>
  </si>
  <si>
    <t>Zakup samochodu służbowego</t>
  </si>
  <si>
    <t>16.</t>
  </si>
  <si>
    <t>Wykonanie klimatyzacji w sali konferencyjnej SP w Opatowie</t>
  </si>
  <si>
    <t>15.</t>
  </si>
  <si>
    <t>Zakup urządzeń wielofunkcyjnych, komputerów oraz wymiana serwera głównego i urządzeń podtrzymania zasilania</t>
  </si>
  <si>
    <t>14.</t>
  </si>
  <si>
    <t>Zakup nieruchomości położonych w obrębie Włostów, Gm. Lipnik - działki o nr ewid. 40/56 i 40/119 oraz nabycie prawa własności lokali w działce nr 40/120 wraz z udziałem w powierzchni</t>
  </si>
  <si>
    <t>13.</t>
  </si>
  <si>
    <t>Wykonanie dokumentacji projektowej na zadanie ,,Przebudowa wraz ze zmianą sposobu użytkowania części pomieszczeń zlokalizowanych na I piętrze budynku Szpitala Segmentu C położonego przy ul. Szpitalnej 4 w Opatowie na potrzeby Hospicjum''</t>
  </si>
  <si>
    <t>12.</t>
  </si>
  <si>
    <t>Wykonanie dokumentacji projektowej termomodernizacji budynków DPS w Czachowie</t>
  </si>
  <si>
    <t>11.</t>
  </si>
  <si>
    <t>Zarząd Dróg Powiatowych  w Opatowie</t>
  </si>
  <si>
    <t xml:space="preserve">A. 
B. 10 000
C. 
D. </t>
  </si>
  <si>
    <t>Modernizacja przejść dla pieszych w obrębie szkół podstawowych na terenie miasta Opatów</t>
  </si>
  <si>
    <t>10.</t>
  </si>
  <si>
    <t>Opracowanie dokumentacji projektowej na zadanie ,,Przebudowa DP nr 0698T Rżuchów - Drzenkowice - Brzóstowa - dr. woj. nr 755, polegająca na budowie chodnika w m. Wszechświęte o dł. ok. 0,635 km''</t>
  </si>
  <si>
    <t>9.</t>
  </si>
  <si>
    <t>Opracowanie dokumentacji projektowej na zadanie ,,Przebudowa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 oraz przebudowa obiektu mostowego w ciągu DP nr 0730T w m. Malice Kościelne o nr ewid. (JNI): 30000625 w km 0+709''</t>
  </si>
  <si>
    <t>8.</t>
  </si>
  <si>
    <t xml:space="preserve">A. 
B. 30 000
C. 
D. </t>
  </si>
  <si>
    <t>Budowa zatoki autobusowej na ul. M. Kopernika w Opatowie</t>
  </si>
  <si>
    <t xml:space="preserve">A. 507 133
B.
C. 
D. </t>
  </si>
  <si>
    <t>Przebudowa drogi powiatowej nr 0711T Dziewiątle – Ujazdek – Łagówka – Łagowica – Pipała – Jastrzębska Wola - Skolankowska Wola - Zielonka - Iwaniska w m. Iwaniska, polegająca na budowie chodnika w km 11+048 - 11+669 oraz w km 11+755 - 11+969 o łącznej dł. 0, 835 km</t>
  </si>
  <si>
    <t xml:space="preserve">A. 252 742
B. 65 815
C. 
D. </t>
  </si>
  <si>
    <t>Przebudowa drogi powiatowej nr 0737T Gołębiów – Usarzów – Zdanów – Jugoszów – Krobielice – Nasławice w m. Gołębiów w km 0+000 – 0+853 odc. dł. 0, 853 km</t>
  </si>
  <si>
    <t xml:space="preserve">A. 509 301
B.
C. 
D. </t>
  </si>
  <si>
    <t>Przebudowa obiektu mostowego o nr ewid. (JNI): 30000631 zlokalizowanego w m. Baćkowice w km 0+709 w ciągu drogi powiatowej nr 0716T Baćkowice - Baranówek - Zaldów - Iwaniska</t>
  </si>
  <si>
    <t>Zakup posypywarki (piaskarki) do ciągnika</t>
  </si>
  <si>
    <t>Zakup zamiatarki</t>
  </si>
  <si>
    <t>Zakup samochodu ciężarowego 2 lub 3 osiowego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</si>
  <si>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</si>
  <si>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</si>
  <si>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</si>
  <si>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</si>
  <si>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</si>
  <si>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</si>
  <si>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2020 (7+8+9+10)</t>
  </si>
  <si>
    <t>Planowane wydatki</t>
  </si>
  <si>
    <t>Nazwa zadania inwestycyjnego</t>
  </si>
  <si>
    <t>Rozdz.</t>
  </si>
  <si>
    <t>Lp.</t>
  </si>
  <si>
    <t>Zadania inwestycyjne roczne w 2020 r.</t>
  </si>
  <si>
    <t>Dostosowanie budynku dla osób niepełnosprawnych w Specjalnym Ośrodku Szkolno - Wychowawczym w Dębnie</t>
  </si>
  <si>
    <t>Działalność usługowa</t>
  </si>
  <si>
    <t>971 300,00</t>
  </si>
  <si>
    <t>4 645,00</t>
  </si>
  <si>
    <t>975 945,00</t>
  </si>
  <si>
    <t>15 300,00</t>
  </si>
  <si>
    <t>71015</t>
  </si>
  <si>
    <t>Nadzór budowlany</t>
  </si>
  <si>
    <t>348 000,00</t>
  </si>
  <si>
    <t>352 645,00</t>
  </si>
  <si>
    <t>2110</t>
  </si>
  <si>
    <t>Dotacje celowe otrzymane z budżetu państwa na zadania bieżące z zakresu administracji rządowej oraz inne zadania zlecone ustawami realizowane przez powiat</t>
  </si>
  <si>
    <t>754</t>
  </si>
  <si>
    <t>Bezpieczeństwo publiczne i ochrona przeciwpożarowa</t>
  </si>
  <si>
    <t>7 540 000,00</t>
  </si>
  <si>
    <t>2 339,00</t>
  </si>
  <si>
    <t>7 542 339,00</t>
  </si>
  <si>
    <t>2 721 707,00</t>
  </si>
  <si>
    <t>75411</t>
  </si>
  <si>
    <t>Komendy powiatowe Państwowej Straży Pożarnej</t>
  </si>
  <si>
    <t>4 767 666,00</t>
  </si>
  <si>
    <t>4 770 005,00</t>
  </si>
  <si>
    <t>6 984,00</t>
  </si>
  <si>
    <t>103 234 714,40</t>
  </si>
  <si>
    <t>6 848 512,73</t>
  </si>
  <si>
    <t>110 076 243,13</t>
  </si>
  <si>
    <t>110 083 227,13</t>
  </si>
  <si>
    <t>801</t>
  </si>
  <si>
    <t>Oświata i wychowanie</t>
  </si>
  <si>
    <t>80115</t>
  </si>
  <si>
    <t>Technika</t>
  </si>
  <si>
    <t>80148</t>
  </si>
  <si>
    <t>Stołówki szkolne i przedszkolne</t>
  </si>
  <si>
    <t>80151</t>
  </si>
  <si>
    <t>Kwalifikacyjne kursy zawodowe</t>
  </si>
  <si>
    <t>854</t>
  </si>
  <si>
    <t>Edukacyjna opieka wychowawcza</t>
  </si>
  <si>
    <t>85403</t>
  </si>
  <si>
    <t>Specjalne ośrodki szkolno-wychowawcze</t>
  </si>
  <si>
    <t>85416</t>
  </si>
  <si>
    <t>Pomoc materialna dla uczniów o charakterze motywacyjnym</t>
  </si>
  <si>
    <t>921</t>
  </si>
  <si>
    <t>Kultura i ochrona dziedzictwa narodowego</t>
  </si>
  <si>
    <t>92113</t>
  </si>
  <si>
    <t>Centra kultury i sztuki</t>
  </si>
  <si>
    <t>92195</t>
  </si>
  <si>
    <t>Pozostała działalność</t>
  </si>
  <si>
    <t>Załącznik Nr 1                                                                                                          do uchwały Zarządu Powiatu w Opatowie Nr 91.108.2020                                                     z dnia 26 sierpnia 2020 r.</t>
  </si>
  <si>
    <t>Załącznik Nr 2                                                                                                                                        do uchwały Zarządu Powiatu w Opatowie Nr 91.108.2020                                                                              z dnia 26 sierpnia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</si>
</sst>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7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0"/>
      <name val="Times New Roman"/>
      <family val="1"/>
    </font>
    <font>
      <b/>
      <sz val="14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5" fillId="27" borderId="1" applyNumberFormat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0" fillId="32" borderId="0" applyNumberFormat="0" applyBorder="0" applyAlignment="0" applyProtection="0"/>
  </cellStyleXfs>
  <cellXfs count="12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50" applyFont="1">
      <alignment/>
      <protection/>
    </xf>
    <xf numFmtId="0" fontId="4" fillId="0" borderId="0" xfId="50" applyFont="1">
      <alignment/>
      <protection/>
    </xf>
    <xf numFmtId="0" fontId="9" fillId="0" borderId="0" xfId="49" applyNumberFormat="1" applyFont="1" applyFill="1" applyBorder="1" applyAlignment="1" applyProtection="1">
      <alignment/>
      <protection locked="0"/>
    </xf>
    <xf numFmtId="49" fontId="12" fillId="33" borderId="0" xfId="49" applyNumberFormat="1" applyFont="1" applyFill="1" applyAlignment="1" applyProtection="1">
      <alignment horizontal="center" vertical="center" wrapText="1"/>
      <protection locked="0"/>
    </xf>
    <xf numFmtId="0" fontId="13" fillId="0" borderId="0" xfId="49" applyNumberFormat="1" applyFont="1" applyFill="1" applyBorder="1" applyAlignment="1" applyProtection="1">
      <alignment horizontal="left"/>
      <protection locked="0"/>
    </xf>
    <xf numFmtId="49" fontId="7" fillId="33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49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2" fillId="35" borderId="12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170" fontId="73" fillId="35" borderId="12" xfId="0" applyNumberFormat="1" applyFont="1" applyFill="1" applyBorder="1" applyAlignment="1">
      <alignment horizontal="center" vertical="center" wrapText="1"/>
    </xf>
    <xf numFmtId="170" fontId="74" fillId="35" borderId="12" xfId="0" applyNumberFormat="1" applyFont="1" applyFill="1" applyBorder="1" applyAlignment="1">
      <alignment horizontal="center" vertical="center" wrapText="1"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41" fontId="4" fillId="0" borderId="0" xfId="50" applyNumberFormat="1" applyAlignment="1">
      <alignment vertical="center"/>
      <protection/>
    </xf>
    <xf numFmtId="0" fontId="71" fillId="0" borderId="0" xfId="50" applyFont="1" applyAlignment="1">
      <alignment vertical="center"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0" fontId="4" fillId="36" borderId="0" xfId="50" applyFont="1" applyFill="1">
      <alignment/>
      <protection/>
    </xf>
    <xf numFmtId="0" fontId="4" fillId="36" borderId="0" xfId="50" applyFont="1" applyFill="1" applyAlignment="1">
      <alignment vertical="center"/>
      <protection/>
    </xf>
    <xf numFmtId="0" fontId="4" fillId="36" borderId="0" xfId="50" applyFont="1" applyFill="1" applyAlignment="1">
      <alignment horizontal="center" vertical="center"/>
      <protection/>
    </xf>
    <xf numFmtId="168" fontId="8" fillId="36" borderId="13" xfId="50" applyNumberFormat="1" applyFont="1" applyFill="1" applyBorder="1" applyAlignment="1">
      <alignment vertical="center"/>
      <protection/>
    </xf>
    <xf numFmtId="168" fontId="7" fillId="36" borderId="13" xfId="50" applyNumberFormat="1" applyFont="1" applyFill="1" applyBorder="1" applyAlignment="1">
      <alignment vertical="center"/>
      <protection/>
    </xf>
    <xf numFmtId="0" fontId="7" fillId="36" borderId="13" xfId="50" applyFont="1" applyFill="1" applyBorder="1" applyAlignment="1">
      <alignment horizontal="center" vertical="center"/>
      <protection/>
    </xf>
    <xf numFmtId="0" fontId="7" fillId="36" borderId="13" xfId="50" applyFont="1" applyFill="1" applyBorder="1" applyAlignment="1">
      <alignment horizontal="center" vertical="center" wrapText="1"/>
      <protection/>
    </xf>
    <xf numFmtId="0" fontId="9" fillId="36" borderId="13" xfId="50" applyFont="1" applyFill="1" applyBorder="1" applyAlignment="1">
      <alignment horizontal="center" vertical="center" wrapText="1"/>
      <protection/>
    </xf>
    <xf numFmtId="0" fontId="8" fillId="36" borderId="13" xfId="50" applyFont="1" applyFill="1" applyBorder="1" applyAlignment="1">
      <alignment horizontal="center" vertical="center"/>
      <protection/>
    </xf>
    <xf numFmtId="0" fontId="8" fillId="36" borderId="13" xfId="50" applyFont="1" applyFill="1" applyBorder="1" applyAlignment="1">
      <alignment horizontal="center" vertical="center" wrapText="1"/>
      <protection/>
    </xf>
    <xf numFmtId="0" fontId="20" fillId="36" borderId="13" xfId="50" applyFont="1" applyFill="1" applyBorder="1" applyAlignment="1">
      <alignment horizontal="center" vertical="center" wrapText="1"/>
      <protection/>
    </xf>
    <xf numFmtId="41" fontId="11" fillId="0" borderId="0" xfId="50" applyNumberFormat="1" applyFont="1" applyBorder="1">
      <alignment/>
      <protection/>
    </xf>
    <xf numFmtId="0" fontId="21" fillId="36" borderId="13" xfId="50" applyFont="1" applyFill="1" applyBorder="1" applyAlignment="1">
      <alignment horizontal="center" vertical="center" wrapText="1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49" fontId="8" fillId="36" borderId="13" xfId="50" applyNumberFormat="1" applyFont="1" applyFill="1" applyBorder="1" applyAlignment="1">
      <alignment horizontal="center" vertical="center" wrapText="1"/>
      <protection/>
    </xf>
    <xf numFmtId="49" fontId="20" fillId="36" borderId="13" xfId="50" applyNumberFormat="1" applyFont="1" applyFill="1" applyBorder="1" applyAlignment="1">
      <alignment horizontal="center" vertical="center" wrapText="1"/>
      <protection/>
    </xf>
    <xf numFmtId="49" fontId="7" fillId="36" borderId="13" xfId="50" applyNumberFormat="1" applyFont="1" applyFill="1" applyBorder="1" applyAlignment="1">
      <alignment horizontal="center" vertical="center" wrapText="1"/>
      <protection/>
    </xf>
    <xf numFmtId="49" fontId="9" fillId="36" borderId="13" xfId="50" applyNumberFormat="1" applyFont="1" applyFill="1" applyBorder="1" applyAlignment="1">
      <alignment horizontal="center" vertical="center" wrapText="1"/>
      <protection/>
    </xf>
    <xf numFmtId="49" fontId="21" fillId="36" borderId="13" xfId="50" applyNumberFormat="1" applyFont="1" applyFill="1" applyBorder="1" applyAlignment="1">
      <alignment horizontal="center" vertical="center" wrapText="1"/>
      <protection/>
    </xf>
    <xf numFmtId="0" fontId="22" fillId="0" borderId="14" xfId="50" applyFont="1" applyFill="1" applyBorder="1" applyAlignment="1">
      <alignment horizontal="center" vertical="center" wrapText="1"/>
      <protection/>
    </xf>
    <xf numFmtId="0" fontId="24" fillId="0" borderId="13" xfId="50" applyFont="1" applyFill="1" applyBorder="1" applyAlignment="1">
      <alignment horizontal="center" vertical="center" wrapText="1"/>
      <protection/>
    </xf>
    <xf numFmtId="0" fontId="23" fillId="0" borderId="15" xfId="50" applyFont="1" applyFill="1" applyBorder="1" applyAlignment="1">
      <alignment horizontal="center" vertical="center" wrapText="1"/>
      <protection/>
    </xf>
    <xf numFmtId="0" fontId="23" fillId="0" borderId="16" xfId="50" applyFont="1" applyFill="1" applyBorder="1" applyAlignment="1">
      <alignment horizontal="center" vertical="center" wrapText="1"/>
      <protection/>
    </xf>
    <xf numFmtId="0" fontId="25" fillId="0" borderId="0" xfId="50" applyFont="1" applyAlignment="1">
      <alignment horizont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0" fontId="26" fillId="0" borderId="0" xfId="50" applyFont="1" applyAlignment="1">
      <alignment vertical="center" wrapText="1"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0" fontId="4" fillId="36" borderId="0" xfId="50" applyFont="1" applyFill="1" applyAlignment="1">
      <alignment vertical="center"/>
      <protection/>
    </xf>
    <xf numFmtId="0" fontId="27" fillId="36" borderId="13" xfId="50" applyFont="1" applyFill="1" applyBorder="1" applyAlignment="1">
      <alignment horizontal="center" vertical="center"/>
      <protection/>
    </xf>
    <xf numFmtId="41" fontId="27" fillId="36" borderId="13" xfId="50" applyNumberFormat="1" applyFont="1" applyFill="1" applyBorder="1" applyAlignment="1">
      <alignment vertical="center"/>
      <protection/>
    </xf>
    <xf numFmtId="41" fontId="27" fillId="36" borderId="13" xfId="50" applyNumberFormat="1" applyFont="1" applyFill="1" applyBorder="1" applyAlignment="1">
      <alignment vertical="center" wrapText="1"/>
      <protection/>
    </xf>
    <xf numFmtId="41" fontId="29" fillId="36" borderId="13" xfId="50" applyNumberFormat="1" applyFont="1" applyFill="1" applyBorder="1" applyAlignment="1">
      <alignment horizontal="left" vertical="center" wrapText="1"/>
      <protection/>
    </xf>
    <xf numFmtId="41" fontId="29" fillId="36" borderId="13" xfId="50" applyNumberFormat="1" applyFont="1" applyFill="1" applyBorder="1" applyAlignment="1">
      <alignment vertical="center" wrapText="1"/>
      <protection/>
    </xf>
    <xf numFmtId="0" fontId="29" fillId="36" borderId="13" xfId="50" applyFont="1" applyFill="1" applyBorder="1" applyAlignment="1">
      <alignment vertical="center" wrapText="1"/>
      <protection/>
    </xf>
    <xf numFmtId="41" fontId="29" fillId="36" borderId="13" xfId="50" applyNumberFormat="1" applyFont="1" applyFill="1" applyBorder="1" applyAlignment="1">
      <alignment vertical="center"/>
      <protection/>
    </xf>
    <xf numFmtId="0" fontId="11" fillId="36" borderId="13" xfId="50" applyFont="1" applyFill="1" applyBorder="1" applyAlignment="1">
      <alignment horizontal="center" vertical="center"/>
      <protection/>
    </xf>
    <xf numFmtId="0" fontId="30" fillId="36" borderId="13" xfId="50" applyFont="1" applyFill="1" applyBorder="1" applyAlignment="1">
      <alignment vertical="center" wrapText="1"/>
      <protection/>
    </xf>
    <xf numFmtId="0" fontId="11" fillId="36" borderId="13" xfId="50" applyFont="1" applyFill="1" applyBorder="1" applyAlignment="1">
      <alignment vertical="center" wrapText="1"/>
      <protection/>
    </xf>
    <xf numFmtId="0" fontId="4" fillId="36" borderId="0" xfId="50" applyFill="1" applyAlignment="1">
      <alignment vertical="center"/>
      <protection/>
    </xf>
    <xf numFmtId="0" fontId="30" fillId="36" borderId="13" xfId="50" applyFont="1" applyFill="1" applyBorder="1" applyAlignment="1">
      <alignment horizontal="center" vertical="center"/>
      <protection/>
    </xf>
    <xf numFmtId="0" fontId="28" fillId="36" borderId="16" xfId="50" applyFont="1" applyFill="1" applyBorder="1" applyAlignment="1">
      <alignment horizontal="center" vertical="center" wrapText="1"/>
      <protection/>
    </xf>
    <xf numFmtId="0" fontId="11" fillId="36" borderId="0" xfId="50" applyFont="1" applyFill="1" applyAlignment="1">
      <alignment horizontal="right" vertical="center"/>
      <protection/>
    </xf>
    <xf numFmtId="0" fontId="26" fillId="36" borderId="0" xfId="50" applyFont="1" applyFill="1" applyAlignment="1">
      <alignment horizontal="center" vertical="center" wrapText="1"/>
      <protection/>
    </xf>
    <xf numFmtId="49" fontId="1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49" fontId="1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right" wrapText="1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17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170" fontId="73" fillId="35" borderId="12" xfId="0" applyNumberFormat="1" applyFont="1" applyFill="1" applyBorder="1" applyAlignment="1">
      <alignment horizontal="center" vertical="center" wrapText="1"/>
    </xf>
    <xf numFmtId="0" fontId="72" fillId="35" borderId="12" xfId="0" applyFont="1" applyFill="1" applyBorder="1" applyAlignment="1">
      <alignment horizontal="left" vertical="center" wrapText="1"/>
    </xf>
    <xf numFmtId="0" fontId="72" fillId="35" borderId="12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right" wrapText="1"/>
      <protection locked="0"/>
    </xf>
    <xf numFmtId="170" fontId="74" fillId="35" borderId="12" xfId="0" applyNumberFormat="1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center" vertical="center" wrapText="1"/>
    </xf>
    <xf numFmtId="0" fontId="28" fillId="36" borderId="18" xfId="50" applyFont="1" applyFill="1" applyBorder="1" applyAlignment="1">
      <alignment horizontal="center" vertical="center"/>
      <protection/>
    </xf>
    <xf numFmtId="0" fontId="28" fillId="36" borderId="19" xfId="50" applyFont="1" applyFill="1" applyBorder="1" applyAlignment="1">
      <alignment horizontal="center" vertical="center"/>
      <protection/>
    </xf>
    <xf numFmtId="0" fontId="28" fillId="36" borderId="16" xfId="50" applyFont="1" applyFill="1" applyBorder="1" applyAlignment="1">
      <alignment horizontal="center" vertical="center"/>
      <protection/>
    </xf>
    <xf numFmtId="0" fontId="28" fillId="36" borderId="20" xfId="50" applyFont="1" applyFill="1" applyBorder="1" applyAlignment="1">
      <alignment horizontal="center" vertical="center" wrapText="1"/>
      <protection/>
    </xf>
    <xf numFmtId="0" fontId="28" fillId="36" borderId="14" xfId="50" applyFont="1" applyFill="1" applyBorder="1" applyAlignment="1">
      <alignment horizontal="center" vertical="center" wrapText="1"/>
      <protection/>
    </xf>
    <xf numFmtId="0" fontId="28" fillId="36" borderId="15" xfId="50" applyFont="1" applyFill="1" applyBorder="1" applyAlignment="1">
      <alignment horizontal="center" vertical="center" wrapText="1"/>
      <protection/>
    </xf>
    <xf numFmtId="0" fontId="28" fillId="36" borderId="21" xfId="50" applyFont="1" applyFill="1" applyBorder="1" applyAlignment="1">
      <alignment horizontal="center" vertical="center" wrapText="1"/>
      <protection/>
    </xf>
    <xf numFmtId="0" fontId="31" fillId="36" borderId="13" xfId="50" applyFont="1" applyFill="1" applyBorder="1" applyAlignment="1">
      <alignment horizontal="center" vertical="center" wrapText="1"/>
      <protection/>
    </xf>
    <xf numFmtId="0" fontId="26" fillId="36" borderId="0" xfId="50" applyFont="1" applyFill="1" applyAlignment="1">
      <alignment horizontal="center" vertical="center" wrapText="1"/>
      <protection/>
    </xf>
    <xf numFmtId="0" fontId="28" fillId="36" borderId="13" xfId="50" applyFont="1" applyFill="1" applyBorder="1" applyAlignment="1">
      <alignment horizontal="center" vertical="center"/>
      <protection/>
    </xf>
    <xf numFmtId="0" fontId="28" fillId="36" borderId="13" xfId="50" applyFont="1" applyFill="1" applyBorder="1" applyAlignment="1">
      <alignment horizontal="center" vertical="center" wrapText="1"/>
      <protection/>
    </xf>
    <xf numFmtId="0" fontId="23" fillId="0" borderId="21" xfId="50" applyFont="1" applyFill="1" applyBorder="1" applyAlignment="1">
      <alignment horizontal="center" vertical="center" wrapText="1"/>
      <protection/>
    </xf>
    <xf numFmtId="0" fontId="23" fillId="0" borderId="14" xfId="50" applyFont="1" applyFill="1" applyBorder="1" applyAlignment="1">
      <alignment horizontal="center" vertical="center" wrapText="1"/>
      <protection/>
    </xf>
    <xf numFmtId="0" fontId="23" fillId="0" borderId="15" xfId="50" applyFont="1" applyFill="1" applyBorder="1" applyAlignment="1">
      <alignment horizontal="center" vertical="center" wrapText="1"/>
      <protection/>
    </xf>
    <xf numFmtId="0" fontId="10" fillId="0" borderId="18" xfId="50" applyFont="1" applyFill="1" applyBorder="1" applyAlignment="1">
      <alignment horizontal="center" vertical="center"/>
      <protection/>
    </xf>
    <xf numFmtId="0" fontId="10" fillId="0" borderId="19" xfId="50" applyFont="1" applyFill="1" applyBorder="1" applyAlignment="1">
      <alignment horizontal="center" vertical="center"/>
      <protection/>
    </xf>
    <xf numFmtId="0" fontId="10" fillId="0" borderId="16" xfId="50" applyFont="1" applyFill="1" applyBorder="1" applyAlignment="1">
      <alignment horizontal="center" vertical="center"/>
      <protection/>
    </xf>
    <xf numFmtId="0" fontId="23" fillId="0" borderId="18" xfId="50" applyFont="1" applyFill="1" applyBorder="1" applyAlignment="1">
      <alignment horizontal="center" vertical="center" wrapText="1"/>
      <protection/>
    </xf>
    <xf numFmtId="0" fontId="23" fillId="0" borderId="16" xfId="50" applyFont="1" applyFill="1" applyBorder="1" applyAlignment="1">
      <alignment horizontal="center" vertical="center" wrapText="1"/>
      <protection/>
    </xf>
    <xf numFmtId="0" fontId="23" fillId="0" borderId="13" xfId="50" applyFont="1" applyFill="1" applyBorder="1" applyAlignment="1">
      <alignment horizontal="center" vertical="center" wrapText="1"/>
      <protection/>
    </xf>
    <xf numFmtId="0" fontId="19" fillId="36" borderId="13" xfId="50" applyFont="1" applyFill="1" applyBorder="1" applyAlignment="1">
      <alignment horizontal="center" vertical="center"/>
      <protection/>
    </xf>
    <xf numFmtId="0" fontId="26" fillId="0" borderId="0" xfId="50" applyFont="1" applyAlignment="1">
      <alignment horizontal="center" vertical="center" wrapText="1"/>
      <protection/>
    </xf>
    <xf numFmtId="0" fontId="8" fillId="0" borderId="21" xfId="50" applyFont="1" applyFill="1" applyBorder="1" applyAlignment="1">
      <alignment horizontal="center" vertical="center" wrapText="1"/>
      <protection/>
    </xf>
    <xf numFmtId="0" fontId="8" fillId="0" borderId="14" xfId="50" applyFont="1" applyFill="1" applyBorder="1" applyAlignment="1">
      <alignment horizontal="center" vertical="center" wrapText="1"/>
      <protection/>
    </xf>
    <xf numFmtId="0" fontId="8" fillId="0" borderId="15" xfId="50" applyFont="1" applyFill="1" applyBorder="1" applyAlignment="1">
      <alignment horizontal="center" vertical="center" wrapText="1"/>
      <protection/>
    </xf>
    <xf numFmtId="0" fontId="23" fillId="0" borderId="19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showGridLines="0" tabSelected="1" zoomScalePageLayoutView="0" workbookViewId="0" topLeftCell="A1">
      <selection activeCell="K1" sqref="K1:P1"/>
    </sheetView>
  </sheetViews>
  <sheetFormatPr defaultColWidth="9.33203125" defaultRowHeight="12.75"/>
  <cols>
    <col min="1" max="1" width="7.33203125" style="5" customWidth="1"/>
    <col min="2" max="2" width="6.66015625" style="5" customWidth="1"/>
    <col min="3" max="3" width="9.83203125" style="5" customWidth="1"/>
    <col min="4" max="4" width="5" style="5" customWidth="1"/>
    <col min="5" max="5" width="4.33203125" style="5" customWidth="1"/>
    <col min="6" max="6" width="21" style="5" customWidth="1"/>
    <col min="7" max="7" width="9.33203125" style="5" customWidth="1"/>
    <col min="8" max="8" width="9.66015625" style="5" customWidth="1"/>
    <col min="9" max="9" width="12.16015625" style="5" customWidth="1"/>
    <col min="10" max="10" width="8.16015625" style="5" customWidth="1"/>
    <col min="11" max="11" width="19.16015625" style="5" customWidth="1"/>
    <col min="12" max="12" width="20.5" style="5" customWidth="1"/>
    <col min="13" max="13" width="5.66015625" style="5" customWidth="1"/>
    <col min="14" max="14" width="9" style="5" customWidth="1"/>
    <col min="15" max="15" width="2.66015625" style="5" customWidth="1"/>
    <col min="16" max="16" width="4.66015625" style="5" customWidth="1"/>
    <col min="17" max="17" width="0.65625" style="5" customWidth="1"/>
    <col min="18" max="16384" width="9.33203125" style="5" customWidth="1"/>
  </cols>
  <sheetData>
    <row r="1" spans="1:17" ht="36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82" t="s">
        <v>256</v>
      </c>
      <c r="L1" s="82"/>
      <c r="M1" s="82"/>
      <c r="N1" s="82"/>
      <c r="O1" s="82"/>
      <c r="P1" s="82"/>
      <c r="Q1" s="4"/>
    </row>
    <row r="2" spans="1:17" ht="25.5" customHeight="1">
      <c r="A2" s="83" t="s">
        <v>61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4"/>
    </row>
    <row r="3" spans="1:17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 t="s">
        <v>59</v>
      </c>
      <c r="O3" s="78"/>
      <c r="P3" s="78"/>
      <c r="Q3" s="4"/>
    </row>
    <row r="4" spans="1:17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34.5" customHeight="1">
      <c r="A5" s="7"/>
      <c r="B5" s="9" t="s">
        <v>0</v>
      </c>
      <c r="C5" s="9" t="s">
        <v>1</v>
      </c>
      <c r="D5" s="84" t="s">
        <v>58</v>
      </c>
      <c r="E5" s="84"/>
      <c r="F5" s="84" t="s">
        <v>2</v>
      </c>
      <c r="G5" s="84"/>
      <c r="H5" s="84"/>
      <c r="I5" s="84" t="s">
        <v>57</v>
      </c>
      <c r="J5" s="84"/>
      <c r="K5" s="9" t="s">
        <v>56</v>
      </c>
      <c r="L5" s="9" t="s">
        <v>55</v>
      </c>
      <c r="M5" s="84" t="s">
        <v>54</v>
      </c>
      <c r="N5" s="84"/>
      <c r="O5" s="84"/>
      <c r="P5" s="84"/>
      <c r="Q5" s="84"/>
    </row>
    <row r="6" spans="1:17" ht="11.25" customHeight="1">
      <c r="A6" s="7"/>
      <c r="B6" s="11" t="s">
        <v>26</v>
      </c>
      <c r="C6" s="11" t="s">
        <v>25</v>
      </c>
      <c r="D6" s="77" t="s">
        <v>24</v>
      </c>
      <c r="E6" s="77"/>
      <c r="F6" s="77" t="s">
        <v>23</v>
      </c>
      <c r="G6" s="77"/>
      <c r="H6" s="77"/>
      <c r="I6" s="77" t="s">
        <v>22</v>
      </c>
      <c r="J6" s="77"/>
      <c r="K6" s="11" t="s">
        <v>21</v>
      </c>
      <c r="L6" s="11" t="s">
        <v>20</v>
      </c>
      <c r="M6" s="77" t="s">
        <v>19</v>
      </c>
      <c r="N6" s="77"/>
      <c r="O6" s="77"/>
      <c r="P6" s="77"/>
      <c r="Q6" s="77"/>
    </row>
    <row r="7" spans="1:17" ht="18.75" customHeight="1">
      <c r="A7" s="7"/>
      <c r="B7" s="79" t="s">
        <v>53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ht="21.75" customHeight="1">
      <c r="A8" s="7"/>
      <c r="B8" s="11" t="s">
        <v>74</v>
      </c>
      <c r="C8" s="12"/>
      <c r="D8" s="81"/>
      <c r="E8" s="81"/>
      <c r="F8" s="80" t="s">
        <v>210</v>
      </c>
      <c r="G8" s="80"/>
      <c r="H8" s="80"/>
      <c r="I8" s="76" t="s">
        <v>211</v>
      </c>
      <c r="J8" s="76"/>
      <c r="K8" s="13" t="s">
        <v>48</v>
      </c>
      <c r="L8" s="13" t="s">
        <v>212</v>
      </c>
      <c r="M8" s="76" t="s">
        <v>213</v>
      </c>
      <c r="N8" s="76"/>
      <c r="O8" s="76"/>
      <c r="P8" s="76"/>
      <c r="Q8" s="76"/>
    </row>
    <row r="9" spans="1:17" ht="29.25" customHeight="1">
      <c r="A9" s="7"/>
      <c r="B9" s="9"/>
      <c r="C9" s="12"/>
      <c r="D9" s="81"/>
      <c r="E9" s="81"/>
      <c r="F9" s="80" t="s">
        <v>49</v>
      </c>
      <c r="G9" s="80"/>
      <c r="H9" s="80"/>
      <c r="I9" s="76" t="s">
        <v>214</v>
      </c>
      <c r="J9" s="76"/>
      <c r="K9" s="13" t="s">
        <v>48</v>
      </c>
      <c r="L9" s="13" t="s">
        <v>48</v>
      </c>
      <c r="M9" s="76" t="s">
        <v>214</v>
      </c>
      <c r="N9" s="76"/>
      <c r="O9" s="76"/>
      <c r="P9" s="76"/>
      <c r="Q9" s="76"/>
    </row>
    <row r="10" spans="1:17" ht="21.75" customHeight="1">
      <c r="A10" s="7"/>
      <c r="B10" s="12"/>
      <c r="C10" s="11" t="s">
        <v>215</v>
      </c>
      <c r="D10" s="81"/>
      <c r="E10" s="81"/>
      <c r="F10" s="80" t="s">
        <v>216</v>
      </c>
      <c r="G10" s="80"/>
      <c r="H10" s="80"/>
      <c r="I10" s="76" t="s">
        <v>217</v>
      </c>
      <c r="J10" s="76"/>
      <c r="K10" s="13" t="s">
        <v>48</v>
      </c>
      <c r="L10" s="13" t="s">
        <v>212</v>
      </c>
      <c r="M10" s="76" t="s">
        <v>218</v>
      </c>
      <c r="N10" s="76"/>
      <c r="O10" s="76"/>
      <c r="P10" s="76"/>
      <c r="Q10" s="76"/>
    </row>
    <row r="11" spans="1:17" ht="29.25" customHeight="1">
      <c r="A11" s="7"/>
      <c r="B11" s="12"/>
      <c r="C11" s="9"/>
      <c r="D11" s="81"/>
      <c r="E11" s="81"/>
      <c r="F11" s="80" t="s">
        <v>49</v>
      </c>
      <c r="G11" s="80"/>
      <c r="H11" s="80"/>
      <c r="I11" s="76" t="s">
        <v>48</v>
      </c>
      <c r="J11" s="76"/>
      <c r="K11" s="13" t="s">
        <v>48</v>
      </c>
      <c r="L11" s="13" t="s">
        <v>48</v>
      </c>
      <c r="M11" s="76" t="s">
        <v>48</v>
      </c>
      <c r="N11" s="76"/>
      <c r="O11" s="76"/>
      <c r="P11" s="76"/>
      <c r="Q11" s="76"/>
    </row>
    <row r="12" spans="1:17" ht="41.25" customHeight="1">
      <c r="A12" s="7"/>
      <c r="B12" s="12"/>
      <c r="C12" s="12"/>
      <c r="D12" s="77" t="s">
        <v>219</v>
      </c>
      <c r="E12" s="77"/>
      <c r="F12" s="80" t="s">
        <v>220</v>
      </c>
      <c r="G12" s="80"/>
      <c r="H12" s="80"/>
      <c r="I12" s="76" t="s">
        <v>217</v>
      </c>
      <c r="J12" s="76"/>
      <c r="K12" s="13" t="s">
        <v>48</v>
      </c>
      <c r="L12" s="13" t="s">
        <v>212</v>
      </c>
      <c r="M12" s="76" t="s">
        <v>218</v>
      </c>
      <c r="N12" s="76"/>
      <c r="O12" s="76"/>
      <c r="P12" s="76"/>
      <c r="Q12" s="76"/>
    </row>
    <row r="13" spans="1:17" ht="22.5" customHeight="1">
      <c r="A13" s="7"/>
      <c r="B13" s="11" t="s">
        <v>221</v>
      </c>
      <c r="C13" s="12"/>
      <c r="D13" s="81"/>
      <c r="E13" s="81"/>
      <c r="F13" s="80" t="s">
        <v>222</v>
      </c>
      <c r="G13" s="80"/>
      <c r="H13" s="80"/>
      <c r="I13" s="76" t="s">
        <v>223</v>
      </c>
      <c r="J13" s="76"/>
      <c r="K13" s="13" t="s">
        <v>48</v>
      </c>
      <c r="L13" s="13" t="s">
        <v>224</v>
      </c>
      <c r="M13" s="76" t="s">
        <v>225</v>
      </c>
      <c r="N13" s="76"/>
      <c r="O13" s="76"/>
      <c r="P13" s="76"/>
      <c r="Q13" s="76"/>
    </row>
    <row r="14" spans="1:17" ht="27.75" customHeight="1">
      <c r="A14" s="7"/>
      <c r="B14" s="9"/>
      <c r="C14" s="12"/>
      <c r="D14" s="81"/>
      <c r="E14" s="81"/>
      <c r="F14" s="80" t="s">
        <v>49</v>
      </c>
      <c r="G14" s="80"/>
      <c r="H14" s="80"/>
      <c r="I14" s="76" t="s">
        <v>226</v>
      </c>
      <c r="J14" s="76"/>
      <c r="K14" s="13" t="s">
        <v>48</v>
      </c>
      <c r="L14" s="13" t="s">
        <v>48</v>
      </c>
      <c r="M14" s="76" t="s">
        <v>226</v>
      </c>
      <c r="N14" s="76"/>
      <c r="O14" s="76"/>
      <c r="P14" s="76"/>
      <c r="Q14" s="76"/>
    </row>
    <row r="15" spans="1:17" ht="22.5" customHeight="1">
      <c r="A15" s="7"/>
      <c r="B15" s="12"/>
      <c r="C15" s="11" t="s">
        <v>227</v>
      </c>
      <c r="D15" s="81"/>
      <c r="E15" s="81"/>
      <c r="F15" s="80" t="s">
        <v>228</v>
      </c>
      <c r="G15" s="80"/>
      <c r="H15" s="80"/>
      <c r="I15" s="76" t="s">
        <v>229</v>
      </c>
      <c r="J15" s="76"/>
      <c r="K15" s="13" t="s">
        <v>48</v>
      </c>
      <c r="L15" s="13" t="s">
        <v>224</v>
      </c>
      <c r="M15" s="76" t="s">
        <v>230</v>
      </c>
      <c r="N15" s="76"/>
      <c r="O15" s="76"/>
      <c r="P15" s="76"/>
      <c r="Q15" s="76"/>
    </row>
    <row r="16" spans="1:17" ht="29.25" customHeight="1">
      <c r="A16" s="7"/>
      <c r="B16" s="12"/>
      <c r="C16" s="9"/>
      <c r="D16" s="81"/>
      <c r="E16" s="81"/>
      <c r="F16" s="80" t="s">
        <v>49</v>
      </c>
      <c r="G16" s="80"/>
      <c r="H16" s="80"/>
      <c r="I16" s="76" t="s">
        <v>48</v>
      </c>
      <c r="J16" s="76"/>
      <c r="K16" s="13" t="s">
        <v>48</v>
      </c>
      <c r="L16" s="13" t="s">
        <v>48</v>
      </c>
      <c r="M16" s="76" t="s">
        <v>48</v>
      </c>
      <c r="N16" s="76"/>
      <c r="O16" s="76"/>
      <c r="P16" s="76"/>
      <c r="Q16" s="76"/>
    </row>
    <row r="17" spans="1:17" ht="35.25" customHeight="1">
      <c r="A17" s="7"/>
      <c r="B17" s="12"/>
      <c r="C17" s="12"/>
      <c r="D17" s="77" t="s">
        <v>219</v>
      </c>
      <c r="E17" s="77"/>
      <c r="F17" s="80" t="s">
        <v>220</v>
      </c>
      <c r="G17" s="80"/>
      <c r="H17" s="80"/>
      <c r="I17" s="76" t="s">
        <v>229</v>
      </c>
      <c r="J17" s="76"/>
      <c r="K17" s="13" t="s">
        <v>48</v>
      </c>
      <c r="L17" s="13" t="s">
        <v>224</v>
      </c>
      <c r="M17" s="76" t="s">
        <v>230</v>
      </c>
      <c r="N17" s="76"/>
      <c r="O17" s="76"/>
      <c r="P17" s="76"/>
      <c r="Q17" s="76"/>
    </row>
    <row r="18" spans="1:17" ht="20.25" customHeight="1">
      <c r="A18" s="7"/>
      <c r="B18" s="85" t="s">
        <v>53</v>
      </c>
      <c r="C18" s="85"/>
      <c r="D18" s="85"/>
      <c r="E18" s="85"/>
      <c r="F18" s="85"/>
      <c r="G18" s="85"/>
      <c r="H18" s="14" t="s">
        <v>51</v>
      </c>
      <c r="I18" s="88" t="s">
        <v>62</v>
      </c>
      <c r="J18" s="88"/>
      <c r="K18" s="15" t="s">
        <v>48</v>
      </c>
      <c r="L18" s="15" t="s">
        <v>231</v>
      </c>
      <c r="M18" s="88" t="s">
        <v>232</v>
      </c>
      <c r="N18" s="88"/>
      <c r="O18" s="88"/>
      <c r="P18" s="88"/>
      <c r="Q18" s="88"/>
    </row>
    <row r="19" spans="1:17" ht="29.25" customHeight="1">
      <c r="A19" s="7"/>
      <c r="B19" s="86"/>
      <c r="C19" s="86"/>
      <c r="D19" s="86"/>
      <c r="E19" s="86"/>
      <c r="F19" s="87" t="s">
        <v>49</v>
      </c>
      <c r="G19" s="87"/>
      <c r="H19" s="87"/>
      <c r="I19" s="89" t="s">
        <v>63</v>
      </c>
      <c r="J19" s="89"/>
      <c r="K19" s="16" t="s">
        <v>48</v>
      </c>
      <c r="L19" s="16" t="s">
        <v>48</v>
      </c>
      <c r="M19" s="89" t="s">
        <v>63</v>
      </c>
      <c r="N19" s="89"/>
      <c r="O19" s="89"/>
      <c r="P19" s="89"/>
      <c r="Q19" s="89"/>
    </row>
    <row r="20" spans="1:17" ht="20.25" customHeight="1">
      <c r="A20" s="7"/>
      <c r="B20" s="79" t="s">
        <v>52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 ht="21" customHeight="1">
      <c r="B21" s="85" t="s">
        <v>52</v>
      </c>
      <c r="C21" s="85"/>
      <c r="D21" s="85"/>
      <c r="E21" s="85"/>
      <c r="F21" s="85"/>
      <c r="G21" s="85"/>
      <c r="H21" s="14" t="s">
        <v>51</v>
      </c>
      <c r="I21" s="88" t="s">
        <v>233</v>
      </c>
      <c r="J21" s="88"/>
      <c r="K21" s="15" t="s">
        <v>48</v>
      </c>
      <c r="L21" s="15" t="s">
        <v>48</v>
      </c>
      <c r="M21" s="88" t="s">
        <v>233</v>
      </c>
      <c r="N21" s="88"/>
      <c r="O21" s="88"/>
      <c r="P21" s="88"/>
      <c r="Q21" s="88"/>
    </row>
    <row r="22" spans="2:17" ht="27.75" customHeight="1">
      <c r="B22" s="86"/>
      <c r="C22" s="86"/>
      <c r="D22" s="86"/>
      <c r="E22" s="86"/>
      <c r="F22" s="87" t="s">
        <v>49</v>
      </c>
      <c r="G22" s="87"/>
      <c r="H22" s="87"/>
      <c r="I22" s="89" t="s">
        <v>64</v>
      </c>
      <c r="J22" s="89"/>
      <c r="K22" s="16" t="s">
        <v>48</v>
      </c>
      <c r="L22" s="16" t="s">
        <v>48</v>
      </c>
      <c r="M22" s="89" t="s">
        <v>64</v>
      </c>
      <c r="N22" s="89"/>
      <c r="O22" s="89"/>
      <c r="P22" s="89"/>
      <c r="Q22" s="89"/>
    </row>
    <row r="23" spans="2:17" ht="18.75" customHeight="1">
      <c r="B23" s="79" t="s">
        <v>50</v>
      </c>
      <c r="C23" s="79"/>
      <c r="D23" s="79"/>
      <c r="E23" s="79"/>
      <c r="F23" s="79"/>
      <c r="G23" s="79"/>
      <c r="H23" s="79"/>
      <c r="I23" s="88" t="s">
        <v>234</v>
      </c>
      <c r="J23" s="88"/>
      <c r="K23" s="15" t="s">
        <v>48</v>
      </c>
      <c r="L23" s="15" t="s">
        <v>231</v>
      </c>
      <c r="M23" s="88" t="s">
        <v>235</v>
      </c>
      <c r="N23" s="88"/>
      <c r="O23" s="88"/>
      <c r="P23" s="88"/>
      <c r="Q23" s="88"/>
    </row>
    <row r="24" spans="2:17" ht="35.25" customHeight="1">
      <c r="B24" s="79"/>
      <c r="C24" s="79"/>
      <c r="D24" s="79"/>
      <c r="E24" s="79"/>
      <c r="F24" s="92" t="s">
        <v>49</v>
      </c>
      <c r="G24" s="92"/>
      <c r="H24" s="92"/>
      <c r="I24" s="93" t="s">
        <v>65</v>
      </c>
      <c r="J24" s="93"/>
      <c r="K24" s="17" t="s">
        <v>48</v>
      </c>
      <c r="L24" s="17" t="s">
        <v>48</v>
      </c>
      <c r="M24" s="93" t="s">
        <v>65</v>
      </c>
      <c r="N24" s="93"/>
      <c r="O24" s="93"/>
      <c r="P24" s="93"/>
      <c r="Q24" s="93"/>
    </row>
    <row r="25" spans="2:17" ht="21" customHeight="1">
      <c r="B25" s="90" t="s">
        <v>47</v>
      </c>
      <c r="C25" s="90"/>
      <c r="D25" s="90"/>
      <c r="E25" s="90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</sheetData>
  <sheetProtection/>
  <mergeCells count="76">
    <mergeCell ref="F24:H24"/>
    <mergeCell ref="I24:J24"/>
    <mergeCell ref="M24:Q24"/>
    <mergeCell ref="B22:E22"/>
    <mergeCell ref="F22:H22"/>
    <mergeCell ref="I22:J22"/>
    <mergeCell ref="M22:Q22"/>
    <mergeCell ref="B25:F25"/>
    <mergeCell ref="G25:Q25"/>
    <mergeCell ref="B23:H23"/>
    <mergeCell ref="I23:J23"/>
    <mergeCell ref="M23:Q23"/>
    <mergeCell ref="B24:E24"/>
    <mergeCell ref="I19:J19"/>
    <mergeCell ref="I18:J18"/>
    <mergeCell ref="B20:Q20"/>
    <mergeCell ref="B21:G21"/>
    <mergeCell ref="I21:J21"/>
    <mergeCell ref="M21:Q21"/>
    <mergeCell ref="M16:Q16"/>
    <mergeCell ref="D17:E17"/>
    <mergeCell ref="F17:H17"/>
    <mergeCell ref="M15:Q15"/>
    <mergeCell ref="B18:G18"/>
    <mergeCell ref="B19:E19"/>
    <mergeCell ref="F19:H19"/>
    <mergeCell ref="M18:Q18"/>
    <mergeCell ref="M17:Q17"/>
    <mergeCell ref="M19:Q19"/>
    <mergeCell ref="D14:E14"/>
    <mergeCell ref="F14:H14"/>
    <mergeCell ref="D15:E15"/>
    <mergeCell ref="D16:E16"/>
    <mergeCell ref="F16:H16"/>
    <mergeCell ref="I16:J16"/>
    <mergeCell ref="F15:H15"/>
    <mergeCell ref="I15:J15"/>
    <mergeCell ref="K1:P1"/>
    <mergeCell ref="A2:P2"/>
    <mergeCell ref="I8:J8"/>
    <mergeCell ref="D5:E5"/>
    <mergeCell ref="M5:Q5"/>
    <mergeCell ref="M6:Q6"/>
    <mergeCell ref="I5:J5"/>
    <mergeCell ref="D6:E6"/>
    <mergeCell ref="F5:H5"/>
    <mergeCell ref="F6:H6"/>
    <mergeCell ref="D10:E10"/>
    <mergeCell ref="F12:H12"/>
    <mergeCell ref="I6:J6"/>
    <mergeCell ref="I9:J9"/>
    <mergeCell ref="D8:E8"/>
    <mergeCell ref="F11:H11"/>
    <mergeCell ref="F9:H9"/>
    <mergeCell ref="I10:J10"/>
    <mergeCell ref="F10:H10"/>
    <mergeCell ref="I17:J17"/>
    <mergeCell ref="M8:Q8"/>
    <mergeCell ref="F8:H8"/>
    <mergeCell ref="D11:E11"/>
    <mergeCell ref="M14:Q14"/>
    <mergeCell ref="M9:Q9"/>
    <mergeCell ref="M10:Q10"/>
    <mergeCell ref="M12:Q12"/>
    <mergeCell ref="M13:Q13"/>
    <mergeCell ref="D13:E13"/>
    <mergeCell ref="I14:J14"/>
    <mergeCell ref="D12:E12"/>
    <mergeCell ref="I13:J13"/>
    <mergeCell ref="O3:P3"/>
    <mergeCell ref="I11:J11"/>
    <mergeCell ref="M11:Q11"/>
    <mergeCell ref="I12:J12"/>
    <mergeCell ref="B7:Q7"/>
    <mergeCell ref="F13:H13"/>
    <mergeCell ref="D9:E9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69"/>
  <sheetViews>
    <sheetView view="pageLayout" workbookViewId="0" topLeftCell="A1">
      <selection activeCell="O1" sqref="O1:W1"/>
    </sheetView>
  </sheetViews>
  <sheetFormatPr defaultColWidth="9.33203125" defaultRowHeight="12.75"/>
  <cols>
    <col min="1" max="1" width="4.66015625" style="8" customWidth="1"/>
    <col min="2" max="2" width="7" style="8" customWidth="1"/>
    <col min="3" max="3" width="3.83203125" style="8" customWidth="1"/>
    <col min="4" max="4" width="9.33203125" style="8" customWidth="1"/>
    <col min="5" max="5" width="2" style="8" customWidth="1"/>
    <col min="6" max="6" width="5.83203125" style="8" customWidth="1"/>
    <col min="7" max="7" width="2" style="8" customWidth="1"/>
    <col min="8" max="8" width="10.33203125" style="8" customWidth="1"/>
    <col min="9" max="9" width="10.16015625" style="8" customWidth="1"/>
    <col min="10" max="12" width="9.33203125" style="8" customWidth="1"/>
    <col min="13" max="13" width="8.66015625" style="8" customWidth="1"/>
    <col min="14" max="14" width="9.5" style="8" customWidth="1"/>
    <col min="15" max="15" width="8.5" style="8" customWidth="1"/>
    <col min="16" max="16" width="8" style="8" customWidth="1"/>
    <col min="17" max="17" width="7.33203125" style="8" customWidth="1"/>
    <col min="18" max="19" width="9.33203125" style="8" customWidth="1"/>
    <col min="20" max="20" width="3.83203125" style="8" customWidth="1"/>
    <col min="21" max="21" width="5" style="8" customWidth="1"/>
    <col min="22" max="22" width="8.66015625" style="8" customWidth="1"/>
    <col min="23" max="23" width="4.33203125" style="8" customWidth="1"/>
    <col min="24" max="16384" width="9.33203125" style="8" customWidth="1"/>
  </cols>
  <sheetData>
    <row r="1" spans="1:23" ht="36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99" t="s">
        <v>257</v>
      </c>
      <c r="P1" s="99"/>
      <c r="Q1" s="99"/>
      <c r="R1" s="99"/>
      <c r="S1" s="99"/>
      <c r="T1" s="99"/>
      <c r="U1" s="99"/>
      <c r="V1" s="99"/>
      <c r="W1" s="99"/>
    </row>
    <row r="2" spans="1:23" ht="9.75" customHeight="1">
      <c r="A2" s="94" t="s">
        <v>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5.2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ht="6" customHeight="1"/>
    <row r="5" spans="1:23" ht="12.75" customHeight="1">
      <c r="A5" s="97" t="s">
        <v>0</v>
      </c>
      <c r="B5" s="97" t="s">
        <v>1</v>
      </c>
      <c r="C5" s="97" t="s">
        <v>27</v>
      </c>
      <c r="D5" s="97" t="s">
        <v>2</v>
      </c>
      <c r="E5" s="97"/>
      <c r="F5" s="97"/>
      <c r="G5" s="97"/>
      <c r="H5" s="97" t="s">
        <v>3</v>
      </c>
      <c r="I5" s="97" t="s">
        <v>28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2.75" customHeight="1">
      <c r="A6" s="97"/>
      <c r="B6" s="97"/>
      <c r="C6" s="97"/>
      <c r="D6" s="97"/>
      <c r="E6" s="97"/>
      <c r="F6" s="97"/>
      <c r="G6" s="97"/>
      <c r="H6" s="97"/>
      <c r="I6" s="97" t="s">
        <v>29</v>
      </c>
      <c r="J6" s="97" t="s">
        <v>4</v>
      </c>
      <c r="K6" s="97"/>
      <c r="L6" s="97"/>
      <c r="M6" s="97"/>
      <c r="N6" s="97"/>
      <c r="O6" s="97"/>
      <c r="P6" s="97"/>
      <c r="Q6" s="97"/>
      <c r="R6" s="97" t="s">
        <v>5</v>
      </c>
      <c r="S6" s="97" t="s">
        <v>4</v>
      </c>
      <c r="T6" s="97"/>
      <c r="U6" s="97"/>
      <c r="V6" s="97"/>
      <c r="W6" s="97"/>
    </row>
    <row r="7" spans="1:23" ht="12.75" customHeight="1">
      <c r="A7" s="97"/>
      <c r="B7" s="97"/>
      <c r="C7" s="97"/>
      <c r="D7" s="97"/>
      <c r="E7" s="97"/>
      <c r="F7" s="97"/>
      <c r="G7" s="97"/>
      <c r="H7" s="97"/>
      <c r="I7" s="97"/>
      <c r="J7" s="97" t="s">
        <v>30</v>
      </c>
      <c r="K7" s="97" t="s">
        <v>4</v>
      </c>
      <c r="L7" s="97"/>
      <c r="M7" s="97" t="s">
        <v>8</v>
      </c>
      <c r="N7" s="97" t="s">
        <v>9</v>
      </c>
      <c r="O7" s="97" t="s">
        <v>10</v>
      </c>
      <c r="P7" s="97" t="s">
        <v>31</v>
      </c>
      <c r="Q7" s="97" t="s">
        <v>32</v>
      </c>
      <c r="R7" s="97"/>
      <c r="S7" s="97" t="s">
        <v>6</v>
      </c>
      <c r="T7" s="97" t="s">
        <v>7</v>
      </c>
      <c r="U7" s="97"/>
      <c r="V7" s="97" t="s">
        <v>33</v>
      </c>
      <c r="W7" s="97" t="s">
        <v>34</v>
      </c>
    </row>
    <row r="8" spans="1:23" ht="56.2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18" t="s">
        <v>11</v>
      </c>
      <c r="L8" s="18" t="s">
        <v>12</v>
      </c>
      <c r="M8" s="97"/>
      <c r="N8" s="97"/>
      <c r="O8" s="97"/>
      <c r="P8" s="97"/>
      <c r="Q8" s="97"/>
      <c r="R8" s="97"/>
      <c r="S8" s="97"/>
      <c r="T8" s="97" t="s">
        <v>18</v>
      </c>
      <c r="U8" s="97"/>
      <c r="V8" s="97"/>
      <c r="W8" s="97"/>
    </row>
    <row r="9" spans="1:23" ht="8.25" customHeight="1">
      <c r="A9" s="19" t="s">
        <v>26</v>
      </c>
      <c r="B9" s="19" t="s">
        <v>25</v>
      </c>
      <c r="C9" s="19" t="s">
        <v>24</v>
      </c>
      <c r="D9" s="98" t="s">
        <v>23</v>
      </c>
      <c r="E9" s="98"/>
      <c r="F9" s="98"/>
      <c r="G9" s="98"/>
      <c r="H9" s="19" t="s">
        <v>22</v>
      </c>
      <c r="I9" s="19" t="s">
        <v>21</v>
      </c>
      <c r="J9" s="19" t="s">
        <v>20</v>
      </c>
      <c r="K9" s="19" t="s">
        <v>19</v>
      </c>
      <c r="L9" s="19" t="s">
        <v>35</v>
      </c>
      <c r="M9" s="19" t="s">
        <v>36</v>
      </c>
      <c r="N9" s="19" t="s">
        <v>37</v>
      </c>
      <c r="O9" s="19" t="s">
        <v>38</v>
      </c>
      <c r="P9" s="19" t="s">
        <v>39</v>
      </c>
      <c r="Q9" s="19" t="s">
        <v>40</v>
      </c>
      <c r="R9" s="19" t="s">
        <v>41</v>
      </c>
      <c r="S9" s="19" t="s">
        <v>42</v>
      </c>
      <c r="T9" s="98" t="s">
        <v>43</v>
      </c>
      <c r="U9" s="98"/>
      <c r="V9" s="19" t="s">
        <v>44</v>
      </c>
      <c r="W9" s="19" t="s">
        <v>45</v>
      </c>
    </row>
    <row r="10" spans="1:23" ht="12.75" customHeight="1">
      <c r="A10" s="97" t="s">
        <v>74</v>
      </c>
      <c r="B10" s="97" t="s">
        <v>46</v>
      </c>
      <c r="C10" s="97" t="s">
        <v>46</v>
      </c>
      <c r="D10" s="96" t="s">
        <v>210</v>
      </c>
      <c r="E10" s="96"/>
      <c r="F10" s="96" t="s">
        <v>13</v>
      </c>
      <c r="G10" s="96"/>
      <c r="H10" s="20">
        <v>3563782</v>
      </c>
      <c r="I10" s="20">
        <v>700000</v>
      </c>
      <c r="J10" s="20">
        <v>682000</v>
      </c>
      <c r="K10" s="20">
        <v>497808</v>
      </c>
      <c r="L10" s="20">
        <v>184192</v>
      </c>
      <c r="M10" s="20">
        <v>0</v>
      </c>
      <c r="N10" s="20">
        <v>0</v>
      </c>
      <c r="O10" s="20">
        <v>18000</v>
      </c>
      <c r="P10" s="20">
        <v>0</v>
      </c>
      <c r="Q10" s="20">
        <v>0</v>
      </c>
      <c r="R10" s="20">
        <v>2863782</v>
      </c>
      <c r="S10" s="20">
        <v>2863782</v>
      </c>
      <c r="T10" s="95">
        <v>2863782</v>
      </c>
      <c r="U10" s="95"/>
      <c r="V10" s="20">
        <v>0</v>
      </c>
      <c r="W10" s="20">
        <v>0</v>
      </c>
    </row>
    <row r="11" spans="1:23" ht="12.75" customHeight="1">
      <c r="A11" s="97"/>
      <c r="B11" s="97"/>
      <c r="C11" s="97"/>
      <c r="D11" s="96"/>
      <c r="E11" s="96"/>
      <c r="F11" s="96" t="s">
        <v>14</v>
      </c>
      <c r="G11" s="96"/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95">
        <v>0</v>
      </c>
      <c r="U11" s="95"/>
      <c r="V11" s="20">
        <v>0</v>
      </c>
      <c r="W11" s="20">
        <v>0</v>
      </c>
    </row>
    <row r="12" spans="1:23" ht="12.75" customHeight="1">
      <c r="A12" s="97"/>
      <c r="B12" s="97"/>
      <c r="C12" s="97"/>
      <c r="D12" s="96"/>
      <c r="E12" s="96"/>
      <c r="F12" s="96" t="s">
        <v>15</v>
      </c>
      <c r="G12" s="96"/>
      <c r="H12" s="20">
        <v>4645</v>
      </c>
      <c r="I12" s="20">
        <v>4645</v>
      </c>
      <c r="J12" s="20">
        <v>4645</v>
      </c>
      <c r="K12" s="20">
        <v>4645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95">
        <v>0</v>
      </c>
      <c r="U12" s="95"/>
      <c r="V12" s="20">
        <v>0</v>
      </c>
      <c r="W12" s="20">
        <v>0</v>
      </c>
    </row>
    <row r="13" spans="1:23" ht="12.75" customHeight="1">
      <c r="A13" s="97"/>
      <c r="B13" s="97"/>
      <c r="C13" s="97"/>
      <c r="D13" s="96"/>
      <c r="E13" s="96"/>
      <c r="F13" s="96" t="s">
        <v>16</v>
      </c>
      <c r="G13" s="96"/>
      <c r="H13" s="20">
        <v>3568427</v>
      </c>
      <c r="I13" s="20">
        <v>704645</v>
      </c>
      <c r="J13" s="20">
        <v>686645</v>
      </c>
      <c r="K13" s="20">
        <v>502453</v>
      </c>
      <c r="L13" s="20">
        <v>184192</v>
      </c>
      <c r="M13" s="20">
        <v>0</v>
      </c>
      <c r="N13" s="20">
        <v>0</v>
      </c>
      <c r="O13" s="20">
        <v>18000</v>
      </c>
      <c r="P13" s="20">
        <v>0</v>
      </c>
      <c r="Q13" s="20">
        <v>0</v>
      </c>
      <c r="R13" s="20">
        <v>2863782</v>
      </c>
      <c r="S13" s="20">
        <v>2863782</v>
      </c>
      <c r="T13" s="95">
        <v>2863782</v>
      </c>
      <c r="U13" s="95"/>
      <c r="V13" s="20">
        <v>0</v>
      </c>
      <c r="W13" s="20">
        <v>0</v>
      </c>
    </row>
    <row r="14" spans="1:23" ht="12.75" customHeight="1">
      <c r="A14" s="97" t="s">
        <v>46</v>
      </c>
      <c r="B14" s="97" t="s">
        <v>215</v>
      </c>
      <c r="C14" s="97" t="s">
        <v>46</v>
      </c>
      <c r="D14" s="96" t="s">
        <v>216</v>
      </c>
      <c r="E14" s="96"/>
      <c r="F14" s="96" t="s">
        <v>13</v>
      </c>
      <c r="G14" s="96"/>
      <c r="H14" s="20">
        <v>348000</v>
      </c>
      <c r="I14" s="20">
        <v>348000</v>
      </c>
      <c r="J14" s="20">
        <v>348000</v>
      </c>
      <c r="K14" s="20">
        <v>289808</v>
      </c>
      <c r="L14" s="20">
        <v>58192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95">
        <v>0</v>
      </c>
      <c r="U14" s="95"/>
      <c r="V14" s="20">
        <v>0</v>
      </c>
      <c r="W14" s="20">
        <v>0</v>
      </c>
    </row>
    <row r="15" spans="1:23" ht="12.75" customHeight="1">
      <c r="A15" s="97"/>
      <c r="B15" s="97"/>
      <c r="C15" s="97"/>
      <c r="D15" s="96"/>
      <c r="E15" s="96"/>
      <c r="F15" s="96" t="s">
        <v>14</v>
      </c>
      <c r="G15" s="96"/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95">
        <v>0</v>
      </c>
      <c r="U15" s="95"/>
      <c r="V15" s="20">
        <v>0</v>
      </c>
      <c r="W15" s="20">
        <v>0</v>
      </c>
    </row>
    <row r="16" spans="1:23" ht="12.75" customHeight="1">
      <c r="A16" s="97"/>
      <c r="B16" s="97"/>
      <c r="C16" s="97"/>
      <c r="D16" s="96"/>
      <c r="E16" s="96"/>
      <c r="F16" s="96" t="s">
        <v>15</v>
      </c>
      <c r="G16" s="96"/>
      <c r="H16" s="20">
        <v>4645</v>
      </c>
      <c r="I16" s="20">
        <v>4645</v>
      </c>
      <c r="J16" s="20">
        <v>4645</v>
      </c>
      <c r="K16" s="20">
        <v>4645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95">
        <v>0</v>
      </c>
      <c r="U16" s="95"/>
      <c r="V16" s="20">
        <v>0</v>
      </c>
      <c r="W16" s="20">
        <v>0</v>
      </c>
    </row>
    <row r="17" spans="1:23" ht="12.75" customHeight="1">
      <c r="A17" s="97"/>
      <c r="B17" s="97"/>
      <c r="C17" s="97"/>
      <c r="D17" s="96"/>
      <c r="E17" s="96"/>
      <c r="F17" s="96" t="s">
        <v>16</v>
      </c>
      <c r="G17" s="96"/>
      <c r="H17" s="20">
        <v>352645</v>
      </c>
      <c r="I17" s="20">
        <v>352645</v>
      </c>
      <c r="J17" s="20">
        <v>352645</v>
      </c>
      <c r="K17" s="20">
        <v>294453</v>
      </c>
      <c r="L17" s="20">
        <v>58192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95">
        <v>0</v>
      </c>
      <c r="U17" s="95"/>
      <c r="V17" s="20">
        <v>0</v>
      </c>
      <c r="W17" s="20">
        <v>0</v>
      </c>
    </row>
    <row r="18" spans="1:23" ht="12.75" customHeight="1">
      <c r="A18" s="97" t="s">
        <v>221</v>
      </c>
      <c r="B18" s="97" t="s">
        <v>46</v>
      </c>
      <c r="C18" s="97" t="s">
        <v>46</v>
      </c>
      <c r="D18" s="96" t="s">
        <v>222</v>
      </c>
      <c r="E18" s="96"/>
      <c r="F18" s="96" t="s">
        <v>13</v>
      </c>
      <c r="G18" s="96"/>
      <c r="H18" s="20">
        <v>7889794</v>
      </c>
      <c r="I18" s="20">
        <v>7754000</v>
      </c>
      <c r="J18" s="20">
        <v>4836693</v>
      </c>
      <c r="K18" s="20">
        <v>4284432</v>
      </c>
      <c r="L18" s="20">
        <v>552261</v>
      </c>
      <c r="M18" s="20">
        <v>0</v>
      </c>
      <c r="N18" s="20">
        <v>195600</v>
      </c>
      <c r="O18" s="20">
        <v>2721707</v>
      </c>
      <c r="P18" s="20">
        <v>0</v>
      </c>
      <c r="Q18" s="20">
        <v>0</v>
      </c>
      <c r="R18" s="20">
        <v>135794</v>
      </c>
      <c r="S18" s="20">
        <v>135794</v>
      </c>
      <c r="T18" s="95">
        <v>135794</v>
      </c>
      <c r="U18" s="95"/>
      <c r="V18" s="20">
        <v>0</v>
      </c>
      <c r="W18" s="20">
        <v>0</v>
      </c>
    </row>
    <row r="19" spans="1:23" ht="12.75" customHeight="1">
      <c r="A19" s="97"/>
      <c r="B19" s="97"/>
      <c r="C19" s="97"/>
      <c r="D19" s="96"/>
      <c r="E19" s="96"/>
      <c r="F19" s="96" t="s">
        <v>14</v>
      </c>
      <c r="G19" s="96"/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95">
        <v>0</v>
      </c>
      <c r="U19" s="95"/>
      <c r="V19" s="20">
        <v>0</v>
      </c>
      <c r="W19" s="20">
        <v>0</v>
      </c>
    </row>
    <row r="20" spans="1:23" ht="12.75" customHeight="1">
      <c r="A20" s="97"/>
      <c r="B20" s="97"/>
      <c r="C20" s="97"/>
      <c r="D20" s="96"/>
      <c r="E20" s="96"/>
      <c r="F20" s="96" t="s">
        <v>15</v>
      </c>
      <c r="G20" s="96"/>
      <c r="H20" s="20">
        <v>2339</v>
      </c>
      <c r="I20" s="20">
        <v>2339</v>
      </c>
      <c r="J20" s="20">
        <v>2339</v>
      </c>
      <c r="K20" s="20">
        <v>2339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95">
        <v>0</v>
      </c>
      <c r="U20" s="95"/>
      <c r="V20" s="20">
        <v>0</v>
      </c>
      <c r="W20" s="20">
        <v>0</v>
      </c>
    </row>
    <row r="21" spans="1:23" ht="12.75" customHeight="1">
      <c r="A21" s="97"/>
      <c r="B21" s="97"/>
      <c r="C21" s="97"/>
      <c r="D21" s="96"/>
      <c r="E21" s="96"/>
      <c r="F21" s="96" t="s">
        <v>16</v>
      </c>
      <c r="G21" s="96"/>
      <c r="H21" s="20">
        <v>7892133</v>
      </c>
      <c r="I21" s="20">
        <v>7756339</v>
      </c>
      <c r="J21" s="20">
        <v>4839032</v>
      </c>
      <c r="K21" s="20">
        <v>4286771</v>
      </c>
      <c r="L21" s="20">
        <v>552261</v>
      </c>
      <c r="M21" s="20">
        <v>0</v>
      </c>
      <c r="N21" s="20">
        <v>195600</v>
      </c>
      <c r="O21" s="20">
        <v>2721707</v>
      </c>
      <c r="P21" s="20">
        <v>0</v>
      </c>
      <c r="Q21" s="20">
        <v>0</v>
      </c>
      <c r="R21" s="20">
        <v>135794</v>
      </c>
      <c r="S21" s="20">
        <v>135794</v>
      </c>
      <c r="T21" s="95">
        <v>135794</v>
      </c>
      <c r="U21" s="95"/>
      <c r="V21" s="20">
        <v>0</v>
      </c>
      <c r="W21" s="20">
        <v>0</v>
      </c>
    </row>
    <row r="22" spans="1:23" ht="12.75">
      <c r="A22" s="97" t="s">
        <v>46</v>
      </c>
      <c r="B22" s="97" t="s">
        <v>227</v>
      </c>
      <c r="C22" s="97" t="s">
        <v>46</v>
      </c>
      <c r="D22" s="96" t="s">
        <v>228</v>
      </c>
      <c r="E22" s="96"/>
      <c r="F22" s="96" t="s">
        <v>13</v>
      </c>
      <c r="G22" s="96"/>
      <c r="H22" s="20">
        <v>4767666</v>
      </c>
      <c r="I22" s="20">
        <v>4767666</v>
      </c>
      <c r="J22" s="20">
        <v>4579066</v>
      </c>
      <c r="K22" s="20">
        <v>4284432</v>
      </c>
      <c r="L22" s="20">
        <v>294634</v>
      </c>
      <c r="M22" s="20">
        <v>0</v>
      </c>
      <c r="N22" s="20">
        <v>188600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95">
        <v>0</v>
      </c>
      <c r="U22" s="95"/>
      <c r="V22" s="20">
        <v>0</v>
      </c>
      <c r="W22" s="20">
        <v>0</v>
      </c>
    </row>
    <row r="23" spans="1:23" ht="12.75">
      <c r="A23" s="97"/>
      <c r="B23" s="97"/>
      <c r="C23" s="97"/>
      <c r="D23" s="96"/>
      <c r="E23" s="96"/>
      <c r="F23" s="96" t="s">
        <v>14</v>
      </c>
      <c r="G23" s="96"/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95">
        <v>0</v>
      </c>
      <c r="U23" s="95"/>
      <c r="V23" s="20">
        <v>0</v>
      </c>
      <c r="W23" s="20">
        <v>0</v>
      </c>
    </row>
    <row r="24" spans="1:23" ht="12.75">
      <c r="A24" s="97"/>
      <c r="B24" s="97"/>
      <c r="C24" s="97"/>
      <c r="D24" s="96"/>
      <c r="E24" s="96"/>
      <c r="F24" s="96" t="s">
        <v>15</v>
      </c>
      <c r="G24" s="96"/>
      <c r="H24" s="20">
        <v>2339</v>
      </c>
      <c r="I24" s="20">
        <v>2339</v>
      </c>
      <c r="J24" s="20">
        <v>2339</v>
      </c>
      <c r="K24" s="20">
        <v>2339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95">
        <v>0</v>
      </c>
      <c r="U24" s="95"/>
      <c r="V24" s="20">
        <v>0</v>
      </c>
      <c r="W24" s="20">
        <v>0</v>
      </c>
    </row>
    <row r="25" spans="1:23" ht="12.75">
      <c r="A25" s="97"/>
      <c r="B25" s="97"/>
      <c r="C25" s="97"/>
      <c r="D25" s="96"/>
      <c r="E25" s="96"/>
      <c r="F25" s="96" t="s">
        <v>16</v>
      </c>
      <c r="G25" s="96"/>
      <c r="H25" s="20">
        <v>4770005</v>
      </c>
      <c r="I25" s="20">
        <v>4770005</v>
      </c>
      <c r="J25" s="20">
        <v>4581405</v>
      </c>
      <c r="K25" s="20">
        <v>4286771</v>
      </c>
      <c r="L25" s="20">
        <v>294634</v>
      </c>
      <c r="M25" s="20">
        <v>0</v>
      </c>
      <c r="N25" s="20">
        <v>188600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95">
        <v>0</v>
      </c>
      <c r="U25" s="95"/>
      <c r="V25" s="20">
        <v>0</v>
      </c>
      <c r="W25" s="20">
        <v>0</v>
      </c>
    </row>
    <row r="26" spans="1:23" ht="12.75">
      <c r="A26" s="97" t="s">
        <v>236</v>
      </c>
      <c r="B26" s="97" t="s">
        <v>46</v>
      </c>
      <c r="C26" s="97" t="s">
        <v>46</v>
      </c>
      <c r="D26" s="96" t="s">
        <v>237</v>
      </c>
      <c r="E26" s="96"/>
      <c r="F26" s="96" t="s">
        <v>13</v>
      </c>
      <c r="G26" s="96"/>
      <c r="H26" s="20">
        <v>27237629.55</v>
      </c>
      <c r="I26" s="20">
        <v>26181076.55</v>
      </c>
      <c r="J26" s="20">
        <v>21991262</v>
      </c>
      <c r="K26" s="20">
        <v>18077499</v>
      </c>
      <c r="L26" s="20">
        <v>3913763</v>
      </c>
      <c r="M26" s="20">
        <v>1590000</v>
      </c>
      <c r="N26" s="20">
        <v>453659</v>
      </c>
      <c r="O26" s="20">
        <v>2146155.55</v>
      </c>
      <c r="P26" s="20">
        <v>0</v>
      </c>
      <c r="Q26" s="20">
        <v>0</v>
      </c>
      <c r="R26" s="20">
        <v>1056553</v>
      </c>
      <c r="S26" s="20">
        <v>1056553</v>
      </c>
      <c r="T26" s="95">
        <v>0</v>
      </c>
      <c r="U26" s="95"/>
      <c r="V26" s="20">
        <v>0</v>
      </c>
      <c r="W26" s="20">
        <v>0</v>
      </c>
    </row>
    <row r="27" spans="1:23" ht="12.75">
      <c r="A27" s="97"/>
      <c r="B27" s="97"/>
      <c r="C27" s="97"/>
      <c r="D27" s="96"/>
      <c r="E27" s="96"/>
      <c r="F27" s="96" t="s">
        <v>14</v>
      </c>
      <c r="G27" s="96"/>
      <c r="H27" s="20">
        <v>-16100</v>
      </c>
      <c r="I27" s="20">
        <v>-16100</v>
      </c>
      <c r="J27" s="20">
        <v>-16100</v>
      </c>
      <c r="K27" s="20">
        <v>0</v>
      </c>
      <c r="L27" s="20">
        <v>-16100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95">
        <v>0</v>
      </c>
      <c r="U27" s="95"/>
      <c r="V27" s="20">
        <v>0</v>
      </c>
      <c r="W27" s="20">
        <v>0</v>
      </c>
    </row>
    <row r="28" spans="1:23" ht="12.75">
      <c r="A28" s="97"/>
      <c r="B28" s="97"/>
      <c r="C28" s="97"/>
      <c r="D28" s="96"/>
      <c r="E28" s="96"/>
      <c r="F28" s="96" t="s">
        <v>15</v>
      </c>
      <c r="G28" s="96"/>
      <c r="H28" s="20">
        <v>16100</v>
      </c>
      <c r="I28" s="20">
        <v>16100</v>
      </c>
      <c r="J28" s="20">
        <v>15100</v>
      </c>
      <c r="K28" s="20">
        <v>0</v>
      </c>
      <c r="L28" s="20">
        <v>15100</v>
      </c>
      <c r="M28" s="20">
        <v>0</v>
      </c>
      <c r="N28" s="20">
        <v>1000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95">
        <v>0</v>
      </c>
      <c r="U28" s="95"/>
      <c r="V28" s="20">
        <v>0</v>
      </c>
      <c r="W28" s="20">
        <v>0</v>
      </c>
    </row>
    <row r="29" spans="1:23" ht="12.75">
      <c r="A29" s="97"/>
      <c r="B29" s="97"/>
      <c r="C29" s="97"/>
      <c r="D29" s="96"/>
      <c r="E29" s="96"/>
      <c r="F29" s="96" t="s">
        <v>16</v>
      </c>
      <c r="G29" s="96"/>
      <c r="H29" s="20">
        <v>27237629.55</v>
      </c>
      <c r="I29" s="20">
        <v>26181076.55</v>
      </c>
      <c r="J29" s="20">
        <v>21990262</v>
      </c>
      <c r="K29" s="20">
        <v>18077499</v>
      </c>
      <c r="L29" s="20">
        <v>3912763</v>
      </c>
      <c r="M29" s="20">
        <v>1590000</v>
      </c>
      <c r="N29" s="20">
        <v>454659</v>
      </c>
      <c r="O29" s="20">
        <v>2146155.55</v>
      </c>
      <c r="P29" s="20">
        <v>0</v>
      </c>
      <c r="Q29" s="20">
        <v>0</v>
      </c>
      <c r="R29" s="20">
        <v>1056553</v>
      </c>
      <c r="S29" s="20">
        <v>1056553</v>
      </c>
      <c r="T29" s="95">
        <v>0</v>
      </c>
      <c r="U29" s="95"/>
      <c r="V29" s="20">
        <v>0</v>
      </c>
      <c r="W29" s="20">
        <v>0</v>
      </c>
    </row>
    <row r="30" spans="1:23" ht="12.75">
      <c r="A30" s="97" t="s">
        <v>46</v>
      </c>
      <c r="B30" s="97" t="s">
        <v>238</v>
      </c>
      <c r="C30" s="97" t="s">
        <v>46</v>
      </c>
      <c r="D30" s="96" t="s">
        <v>239</v>
      </c>
      <c r="E30" s="96"/>
      <c r="F30" s="96" t="s">
        <v>13</v>
      </c>
      <c r="G30" s="96"/>
      <c r="H30" s="20">
        <v>9974256</v>
      </c>
      <c r="I30" s="20">
        <v>9939256</v>
      </c>
      <c r="J30" s="20">
        <v>7739634</v>
      </c>
      <c r="K30" s="20">
        <v>6543910</v>
      </c>
      <c r="L30" s="20">
        <v>1195724</v>
      </c>
      <c r="M30" s="20">
        <v>830000</v>
      </c>
      <c r="N30" s="20">
        <v>67938</v>
      </c>
      <c r="O30" s="20">
        <v>1301684</v>
      </c>
      <c r="P30" s="20">
        <v>0</v>
      </c>
      <c r="Q30" s="20">
        <v>0</v>
      </c>
      <c r="R30" s="20">
        <v>35000</v>
      </c>
      <c r="S30" s="20">
        <v>35000</v>
      </c>
      <c r="T30" s="95">
        <v>0</v>
      </c>
      <c r="U30" s="95"/>
      <c r="V30" s="20">
        <v>0</v>
      </c>
      <c r="W30" s="20">
        <v>0</v>
      </c>
    </row>
    <row r="31" spans="1:23" ht="12.75">
      <c r="A31" s="97"/>
      <c r="B31" s="97"/>
      <c r="C31" s="97"/>
      <c r="D31" s="96"/>
      <c r="E31" s="96"/>
      <c r="F31" s="96" t="s">
        <v>14</v>
      </c>
      <c r="G31" s="96"/>
      <c r="H31" s="20">
        <v>-9100</v>
      </c>
      <c r="I31" s="20">
        <v>-9100</v>
      </c>
      <c r="J31" s="20">
        <v>-9100</v>
      </c>
      <c r="K31" s="20">
        <v>0</v>
      </c>
      <c r="L31" s="20">
        <v>-9100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95">
        <v>0</v>
      </c>
      <c r="U31" s="95"/>
      <c r="V31" s="20">
        <v>0</v>
      </c>
      <c r="W31" s="20">
        <v>0</v>
      </c>
    </row>
    <row r="32" spans="1:23" ht="12.75">
      <c r="A32" s="97"/>
      <c r="B32" s="97"/>
      <c r="C32" s="97"/>
      <c r="D32" s="96"/>
      <c r="E32" s="96"/>
      <c r="F32" s="96" t="s">
        <v>15</v>
      </c>
      <c r="G32" s="96"/>
      <c r="H32" s="20">
        <v>15100</v>
      </c>
      <c r="I32" s="20">
        <v>15100</v>
      </c>
      <c r="J32" s="20">
        <v>15100</v>
      </c>
      <c r="K32" s="20">
        <v>0</v>
      </c>
      <c r="L32" s="20">
        <v>15100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95">
        <v>0</v>
      </c>
      <c r="U32" s="95"/>
      <c r="V32" s="20">
        <v>0</v>
      </c>
      <c r="W32" s="20">
        <v>0</v>
      </c>
    </row>
    <row r="33" spans="1:23" ht="12.75">
      <c r="A33" s="97"/>
      <c r="B33" s="97"/>
      <c r="C33" s="97"/>
      <c r="D33" s="96"/>
      <c r="E33" s="96"/>
      <c r="F33" s="96" t="s">
        <v>16</v>
      </c>
      <c r="G33" s="96"/>
      <c r="H33" s="20">
        <v>9980256</v>
      </c>
      <c r="I33" s="20">
        <v>9945256</v>
      </c>
      <c r="J33" s="20">
        <v>7745634</v>
      </c>
      <c r="K33" s="20">
        <v>6543910</v>
      </c>
      <c r="L33" s="20">
        <v>1201724</v>
      </c>
      <c r="M33" s="20">
        <v>830000</v>
      </c>
      <c r="N33" s="20">
        <v>67938</v>
      </c>
      <c r="O33" s="20">
        <v>1301684</v>
      </c>
      <c r="P33" s="20">
        <v>0</v>
      </c>
      <c r="Q33" s="20">
        <v>0</v>
      </c>
      <c r="R33" s="20">
        <v>35000</v>
      </c>
      <c r="S33" s="20">
        <v>35000</v>
      </c>
      <c r="T33" s="95">
        <v>0</v>
      </c>
      <c r="U33" s="95"/>
      <c r="V33" s="20">
        <v>0</v>
      </c>
      <c r="W33" s="20">
        <v>0</v>
      </c>
    </row>
    <row r="34" spans="1:23" ht="12.75">
      <c r="A34" s="97" t="s">
        <v>46</v>
      </c>
      <c r="B34" s="97" t="s">
        <v>240</v>
      </c>
      <c r="C34" s="97" t="s">
        <v>46</v>
      </c>
      <c r="D34" s="96" t="s">
        <v>241</v>
      </c>
      <c r="E34" s="96"/>
      <c r="F34" s="96" t="s">
        <v>13</v>
      </c>
      <c r="G34" s="96"/>
      <c r="H34" s="20">
        <v>819690</v>
      </c>
      <c r="I34" s="20">
        <v>819690</v>
      </c>
      <c r="J34" s="20">
        <v>818890</v>
      </c>
      <c r="K34" s="20">
        <v>614459</v>
      </c>
      <c r="L34" s="20">
        <v>204431</v>
      </c>
      <c r="M34" s="20">
        <v>0</v>
      </c>
      <c r="N34" s="20">
        <v>800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95">
        <v>0</v>
      </c>
      <c r="U34" s="95"/>
      <c r="V34" s="20">
        <v>0</v>
      </c>
      <c r="W34" s="20">
        <v>0</v>
      </c>
    </row>
    <row r="35" spans="1:23" ht="12.75">
      <c r="A35" s="97"/>
      <c r="B35" s="97"/>
      <c r="C35" s="97"/>
      <c r="D35" s="96"/>
      <c r="E35" s="96"/>
      <c r="F35" s="96" t="s">
        <v>14</v>
      </c>
      <c r="G35" s="96"/>
      <c r="H35" s="20">
        <v>-1000</v>
      </c>
      <c r="I35" s="20">
        <v>-1000</v>
      </c>
      <c r="J35" s="20">
        <v>-1000</v>
      </c>
      <c r="K35" s="20">
        <v>0</v>
      </c>
      <c r="L35" s="20">
        <v>-1000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95">
        <v>0</v>
      </c>
      <c r="U35" s="95"/>
      <c r="V35" s="20">
        <v>0</v>
      </c>
      <c r="W35" s="20">
        <v>0</v>
      </c>
    </row>
    <row r="36" spans="1:23" ht="12.75">
      <c r="A36" s="97"/>
      <c r="B36" s="97"/>
      <c r="C36" s="97"/>
      <c r="D36" s="96"/>
      <c r="E36" s="96"/>
      <c r="F36" s="96" t="s">
        <v>15</v>
      </c>
      <c r="G36" s="96"/>
      <c r="H36" s="20">
        <v>1000</v>
      </c>
      <c r="I36" s="20">
        <v>1000</v>
      </c>
      <c r="J36" s="20">
        <v>0</v>
      </c>
      <c r="K36" s="20">
        <v>0</v>
      </c>
      <c r="L36" s="20">
        <v>0</v>
      </c>
      <c r="M36" s="20">
        <v>0</v>
      </c>
      <c r="N36" s="20">
        <v>1000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95">
        <v>0</v>
      </c>
      <c r="U36" s="95"/>
      <c r="V36" s="20">
        <v>0</v>
      </c>
      <c r="W36" s="20">
        <v>0</v>
      </c>
    </row>
    <row r="37" spans="1:23" ht="12.75">
      <c r="A37" s="97"/>
      <c r="B37" s="97"/>
      <c r="C37" s="97"/>
      <c r="D37" s="96"/>
      <c r="E37" s="96"/>
      <c r="F37" s="96" t="s">
        <v>16</v>
      </c>
      <c r="G37" s="96"/>
      <c r="H37" s="20">
        <v>819690</v>
      </c>
      <c r="I37" s="20">
        <v>819690</v>
      </c>
      <c r="J37" s="20">
        <v>817890</v>
      </c>
      <c r="K37" s="20">
        <v>614459</v>
      </c>
      <c r="L37" s="20">
        <v>203431</v>
      </c>
      <c r="M37" s="20">
        <v>0</v>
      </c>
      <c r="N37" s="20">
        <v>1800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95">
        <v>0</v>
      </c>
      <c r="U37" s="95"/>
      <c r="V37" s="20">
        <v>0</v>
      </c>
      <c r="W37" s="20">
        <v>0</v>
      </c>
    </row>
    <row r="38" spans="1:23" ht="12.75">
      <c r="A38" s="97" t="s">
        <v>46</v>
      </c>
      <c r="B38" s="97" t="s">
        <v>242</v>
      </c>
      <c r="C38" s="97" t="s">
        <v>46</v>
      </c>
      <c r="D38" s="96" t="s">
        <v>243</v>
      </c>
      <c r="E38" s="96"/>
      <c r="F38" s="96" t="s">
        <v>13</v>
      </c>
      <c r="G38" s="96"/>
      <c r="H38" s="20">
        <v>523761</v>
      </c>
      <c r="I38" s="20">
        <v>523761</v>
      </c>
      <c r="J38" s="20">
        <v>521310</v>
      </c>
      <c r="K38" s="20">
        <v>405810</v>
      </c>
      <c r="L38" s="20">
        <v>115500</v>
      </c>
      <c r="M38" s="20">
        <v>0</v>
      </c>
      <c r="N38" s="20">
        <v>2451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95">
        <v>0</v>
      </c>
      <c r="U38" s="95"/>
      <c r="V38" s="20">
        <v>0</v>
      </c>
      <c r="W38" s="20">
        <v>0</v>
      </c>
    </row>
    <row r="39" spans="1:23" ht="12.75">
      <c r="A39" s="97"/>
      <c r="B39" s="97"/>
      <c r="C39" s="97"/>
      <c r="D39" s="96"/>
      <c r="E39" s="96"/>
      <c r="F39" s="96" t="s">
        <v>14</v>
      </c>
      <c r="G39" s="96"/>
      <c r="H39" s="20">
        <v>-6000</v>
      </c>
      <c r="I39" s="20">
        <v>-6000</v>
      </c>
      <c r="J39" s="20">
        <v>-6000</v>
      </c>
      <c r="K39" s="20">
        <v>0</v>
      </c>
      <c r="L39" s="20">
        <v>-6000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95">
        <v>0</v>
      </c>
      <c r="U39" s="95"/>
      <c r="V39" s="20">
        <v>0</v>
      </c>
      <c r="W39" s="20">
        <v>0</v>
      </c>
    </row>
    <row r="40" spans="1:23" ht="12.75">
      <c r="A40" s="97"/>
      <c r="B40" s="97"/>
      <c r="C40" s="97"/>
      <c r="D40" s="96"/>
      <c r="E40" s="96"/>
      <c r="F40" s="96" t="s">
        <v>15</v>
      </c>
      <c r="G40" s="96"/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95">
        <v>0</v>
      </c>
      <c r="U40" s="95"/>
      <c r="V40" s="20">
        <v>0</v>
      </c>
      <c r="W40" s="20">
        <v>0</v>
      </c>
    </row>
    <row r="41" spans="1:23" ht="12.75">
      <c r="A41" s="97"/>
      <c r="B41" s="97"/>
      <c r="C41" s="97"/>
      <c r="D41" s="96"/>
      <c r="E41" s="96"/>
      <c r="F41" s="96" t="s">
        <v>16</v>
      </c>
      <c r="G41" s="96"/>
      <c r="H41" s="20">
        <v>517761</v>
      </c>
      <c r="I41" s="20">
        <v>517761</v>
      </c>
      <c r="J41" s="20">
        <v>515310</v>
      </c>
      <c r="K41" s="20">
        <v>405810</v>
      </c>
      <c r="L41" s="20">
        <v>109500</v>
      </c>
      <c r="M41" s="20">
        <v>0</v>
      </c>
      <c r="N41" s="20">
        <v>2451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95">
        <v>0</v>
      </c>
      <c r="U41" s="95"/>
      <c r="V41" s="20">
        <v>0</v>
      </c>
      <c r="W41" s="20">
        <v>0</v>
      </c>
    </row>
    <row r="42" spans="1:23" ht="12.75">
      <c r="A42" s="97" t="s">
        <v>244</v>
      </c>
      <c r="B42" s="97" t="s">
        <v>46</v>
      </c>
      <c r="C42" s="97" t="s">
        <v>46</v>
      </c>
      <c r="D42" s="96" t="s">
        <v>245</v>
      </c>
      <c r="E42" s="96"/>
      <c r="F42" s="96" t="s">
        <v>13</v>
      </c>
      <c r="G42" s="96"/>
      <c r="H42" s="20">
        <v>11064876.73</v>
      </c>
      <c r="I42" s="20">
        <v>9743651</v>
      </c>
      <c r="J42" s="20">
        <v>9417327</v>
      </c>
      <c r="K42" s="20">
        <v>7705807</v>
      </c>
      <c r="L42" s="20">
        <v>1711520</v>
      </c>
      <c r="M42" s="20">
        <v>0</v>
      </c>
      <c r="N42" s="20">
        <v>326324</v>
      </c>
      <c r="O42" s="20">
        <v>0</v>
      </c>
      <c r="P42" s="20">
        <v>0</v>
      </c>
      <c r="Q42" s="20">
        <v>0</v>
      </c>
      <c r="R42" s="20">
        <v>1321225.73</v>
      </c>
      <c r="S42" s="20">
        <v>1321225.73</v>
      </c>
      <c r="T42" s="95">
        <v>0</v>
      </c>
      <c r="U42" s="95"/>
      <c r="V42" s="20">
        <v>0</v>
      </c>
      <c r="W42" s="20">
        <v>0</v>
      </c>
    </row>
    <row r="43" spans="1:23" ht="12.75">
      <c r="A43" s="97"/>
      <c r="B43" s="97"/>
      <c r="C43" s="97"/>
      <c r="D43" s="96"/>
      <c r="E43" s="96"/>
      <c r="F43" s="96" t="s">
        <v>14</v>
      </c>
      <c r="G43" s="96"/>
      <c r="H43" s="20">
        <v>-5000</v>
      </c>
      <c r="I43" s="20">
        <v>-5000</v>
      </c>
      <c r="J43" s="20">
        <v>0</v>
      </c>
      <c r="K43" s="20">
        <v>0</v>
      </c>
      <c r="L43" s="20">
        <v>0</v>
      </c>
      <c r="M43" s="20">
        <v>0</v>
      </c>
      <c r="N43" s="20">
        <v>-5000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95">
        <v>0</v>
      </c>
      <c r="U43" s="95"/>
      <c r="V43" s="20">
        <v>0</v>
      </c>
      <c r="W43" s="20">
        <v>0</v>
      </c>
    </row>
    <row r="44" spans="1:23" ht="12.75">
      <c r="A44" s="97"/>
      <c r="B44" s="97"/>
      <c r="C44" s="97"/>
      <c r="D44" s="96"/>
      <c r="E44" s="96"/>
      <c r="F44" s="96" t="s">
        <v>15</v>
      </c>
      <c r="G44" s="96"/>
      <c r="H44" s="20">
        <v>5000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5000</v>
      </c>
      <c r="S44" s="20">
        <v>5000</v>
      </c>
      <c r="T44" s="95">
        <v>0</v>
      </c>
      <c r="U44" s="95"/>
      <c r="V44" s="20">
        <v>0</v>
      </c>
      <c r="W44" s="20">
        <v>0</v>
      </c>
    </row>
    <row r="45" spans="1:23" ht="12.75">
      <c r="A45" s="97"/>
      <c r="B45" s="97"/>
      <c r="C45" s="97"/>
      <c r="D45" s="96"/>
      <c r="E45" s="96"/>
      <c r="F45" s="96" t="s">
        <v>16</v>
      </c>
      <c r="G45" s="96"/>
      <c r="H45" s="20">
        <v>11064876.73</v>
      </c>
      <c r="I45" s="20">
        <v>9738651</v>
      </c>
      <c r="J45" s="20">
        <v>9417327</v>
      </c>
      <c r="K45" s="20">
        <v>7705807</v>
      </c>
      <c r="L45" s="20">
        <v>1711520</v>
      </c>
      <c r="M45" s="20">
        <v>0</v>
      </c>
      <c r="N45" s="20">
        <v>321324</v>
      </c>
      <c r="O45" s="20">
        <v>0</v>
      </c>
      <c r="P45" s="20">
        <v>0</v>
      </c>
      <c r="Q45" s="20">
        <v>0</v>
      </c>
      <c r="R45" s="20">
        <v>1326225.73</v>
      </c>
      <c r="S45" s="20">
        <v>1326225.73</v>
      </c>
      <c r="T45" s="95">
        <v>0</v>
      </c>
      <c r="U45" s="95"/>
      <c r="V45" s="20">
        <v>0</v>
      </c>
      <c r="W45" s="20">
        <v>0</v>
      </c>
    </row>
    <row r="46" spans="1:23" ht="12.75">
      <c r="A46" s="97" t="s">
        <v>46</v>
      </c>
      <c r="B46" s="97" t="s">
        <v>246</v>
      </c>
      <c r="C46" s="97" t="s">
        <v>46</v>
      </c>
      <c r="D46" s="96" t="s">
        <v>247</v>
      </c>
      <c r="E46" s="96"/>
      <c r="F46" s="96" t="s">
        <v>13</v>
      </c>
      <c r="G46" s="96"/>
      <c r="H46" s="20">
        <v>7117632</v>
      </c>
      <c r="I46" s="20">
        <v>6659812</v>
      </c>
      <c r="J46" s="20">
        <v>6441400</v>
      </c>
      <c r="K46" s="20">
        <v>5227202</v>
      </c>
      <c r="L46" s="20">
        <v>1214198</v>
      </c>
      <c r="M46" s="20">
        <v>0</v>
      </c>
      <c r="N46" s="20">
        <v>218412</v>
      </c>
      <c r="O46" s="20">
        <v>0</v>
      </c>
      <c r="P46" s="20">
        <v>0</v>
      </c>
      <c r="Q46" s="20">
        <v>0</v>
      </c>
      <c r="R46" s="20">
        <v>457820</v>
      </c>
      <c r="S46" s="20">
        <v>457820</v>
      </c>
      <c r="T46" s="95">
        <v>0</v>
      </c>
      <c r="U46" s="95"/>
      <c r="V46" s="20">
        <v>0</v>
      </c>
      <c r="W46" s="20">
        <v>0</v>
      </c>
    </row>
    <row r="47" spans="1:23" ht="12.75">
      <c r="A47" s="97"/>
      <c r="B47" s="97"/>
      <c r="C47" s="97"/>
      <c r="D47" s="96"/>
      <c r="E47" s="96"/>
      <c r="F47" s="96" t="s">
        <v>14</v>
      </c>
      <c r="G47" s="96"/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95">
        <v>0</v>
      </c>
      <c r="U47" s="95"/>
      <c r="V47" s="20">
        <v>0</v>
      </c>
      <c r="W47" s="20">
        <v>0</v>
      </c>
    </row>
    <row r="48" spans="1:23" ht="12.75">
      <c r="A48" s="97"/>
      <c r="B48" s="97"/>
      <c r="C48" s="97"/>
      <c r="D48" s="96"/>
      <c r="E48" s="96"/>
      <c r="F48" s="96" t="s">
        <v>15</v>
      </c>
      <c r="G48" s="96"/>
      <c r="H48" s="20">
        <v>5000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5000</v>
      </c>
      <c r="S48" s="20">
        <v>5000</v>
      </c>
      <c r="T48" s="95">
        <v>0</v>
      </c>
      <c r="U48" s="95"/>
      <c r="V48" s="20">
        <v>0</v>
      </c>
      <c r="W48" s="20">
        <v>0</v>
      </c>
    </row>
    <row r="49" spans="1:23" ht="12.75">
      <c r="A49" s="97"/>
      <c r="B49" s="97"/>
      <c r="C49" s="97"/>
      <c r="D49" s="96"/>
      <c r="E49" s="96"/>
      <c r="F49" s="96" t="s">
        <v>16</v>
      </c>
      <c r="G49" s="96"/>
      <c r="H49" s="20">
        <v>7122632</v>
      </c>
      <c r="I49" s="20">
        <v>6659812</v>
      </c>
      <c r="J49" s="20">
        <v>6441400</v>
      </c>
      <c r="K49" s="20">
        <v>5227202</v>
      </c>
      <c r="L49" s="20">
        <v>1214198</v>
      </c>
      <c r="M49" s="20">
        <v>0</v>
      </c>
      <c r="N49" s="20">
        <v>218412</v>
      </c>
      <c r="O49" s="20">
        <v>0</v>
      </c>
      <c r="P49" s="20">
        <v>0</v>
      </c>
      <c r="Q49" s="20">
        <v>0</v>
      </c>
      <c r="R49" s="20">
        <v>462820</v>
      </c>
      <c r="S49" s="20">
        <v>462820</v>
      </c>
      <c r="T49" s="95">
        <v>0</v>
      </c>
      <c r="U49" s="95"/>
      <c r="V49" s="20">
        <v>0</v>
      </c>
      <c r="W49" s="20">
        <v>0</v>
      </c>
    </row>
    <row r="50" spans="1:23" ht="12.75">
      <c r="A50" s="97" t="s">
        <v>46</v>
      </c>
      <c r="B50" s="97" t="s">
        <v>248</v>
      </c>
      <c r="C50" s="97" t="s">
        <v>46</v>
      </c>
      <c r="D50" s="96" t="s">
        <v>249</v>
      </c>
      <c r="E50" s="96"/>
      <c r="F50" s="96" t="s">
        <v>13</v>
      </c>
      <c r="G50" s="96"/>
      <c r="H50" s="20">
        <v>33000</v>
      </c>
      <c r="I50" s="20">
        <v>33000</v>
      </c>
      <c r="J50" s="20">
        <v>0</v>
      </c>
      <c r="K50" s="20">
        <v>0</v>
      </c>
      <c r="L50" s="20">
        <v>0</v>
      </c>
      <c r="M50" s="20">
        <v>0</v>
      </c>
      <c r="N50" s="20">
        <v>33000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95">
        <v>0</v>
      </c>
      <c r="U50" s="95"/>
      <c r="V50" s="20">
        <v>0</v>
      </c>
      <c r="W50" s="20">
        <v>0</v>
      </c>
    </row>
    <row r="51" spans="1:23" ht="12.75">
      <c r="A51" s="97"/>
      <c r="B51" s="97"/>
      <c r="C51" s="97"/>
      <c r="D51" s="96"/>
      <c r="E51" s="96"/>
      <c r="F51" s="96" t="s">
        <v>14</v>
      </c>
      <c r="G51" s="96"/>
      <c r="H51" s="20">
        <v>-5000</v>
      </c>
      <c r="I51" s="20">
        <v>-5000</v>
      </c>
      <c r="J51" s="20">
        <v>0</v>
      </c>
      <c r="K51" s="20">
        <v>0</v>
      </c>
      <c r="L51" s="20">
        <v>0</v>
      </c>
      <c r="M51" s="20">
        <v>0</v>
      </c>
      <c r="N51" s="20">
        <v>-5000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95">
        <v>0</v>
      </c>
      <c r="U51" s="95"/>
      <c r="V51" s="20">
        <v>0</v>
      </c>
      <c r="W51" s="20">
        <v>0</v>
      </c>
    </row>
    <row r="52" spans="1:23" ht="12.75">
      <c r="A52" s="97"/>
      <c r="B52" s="97"/>
      <c r="C52" s="97"/>
      <c r="D52" s="96"/>
      <c r="E52" s="96"/>
      <c r="F52" s="96" t="s">
        <v>15</v>
      </c>
      <c r="G52" s="96"/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95">
        <v>0</v>
      </c>
      <c r="U52" s="95"/>
      <c r="V52" s="20">
        <v>0</v>
      </c>
      <c r="W52" s="20">
        <v>0</v>
      </c>
    </row>
    <row r="53" spans="1:23" ht="12.75">
      <c r="A53" s="97"/>
      <c r="B53" s="97"/>
      <c r="C53" s="97"/>
      <c r="D53" s="96"/>
      <c r="E53" s="96"/>
      <c r="F53" s="96" t="s">
        <v>16</v>
      </c>
      <c r="G53" s="96"/>
      <c r="H53" s="20">
        <v>28000</v>
      </c>
      <c r="I53" s="20">
        <v>28000</v>
      </c>
      <c r="J53" s="20">
        <v>0</v>
      </c>
      <c r="K53" s="20">
        <v>0</v>
      </c>
      <c r="L53" s="20">
        <v>0</v>
      </c>
      <c r="M53" s="20">
        <v>0</v>
      </c>
      <c r="N53" s="20">
        <v>28000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95">
        <v>0</v>
      </c>
      <c r="U53" s="95"/>
      <c r="V53" s="20">
        <v>0</v>
      </c>
      <c r="W53" s="20">
        <v>0</v>
      </c>
    </row>
    <row r="54" spans="1:23" ht="12.75">
      <c r="A54" s="97" t="s">
        <v>250</v>
      </c>
      <c r="B54" s="97" t="s">
        <v>46</v>
      </c>
      <c r="C54" s="97" t="s">
        <v>46</v>
      </c>
      <c r="D54" s="96" t="s">
        <v>251</v>
      </c>
      <c r="E54" s="96"/>
      <c r="F54" s="96" t="s">
        <v>13</v>
      </c>
      <c r="G54" s="96"/>
      <c r="H54" s="20">
        <v>1103669</v>
      </c>
      <c r="I54" s="20">
        <v>515071</v>
      </c>
      <c r="J54" s="20">
        <v>185071</v>
      </c>
      <c r="K54" s="20">
        <v>5000</v>
      </c>
      <c r="L54" s="20">
        <v>180071</v>
      </c>
      <c r="M54" s="20">
        <v>330000</v>
      </c>
      <c r="N54" s="20">
        <v>0</v>
      </c>
      <c r="O54" s="20">
        <v>0</v>
      </c>
      <c r="P54" s="20">
        <v>0</v>
      </c>
      <c r="Q54" s="20">
        <v>0</v>
      </c>
      <c r="R54" s="20">
        <v>588598</v>
      </c>
      <c r="S54" s="20">
        <v>588598</v>
      </c>
      <c r="T54" s="95">
        <v>0</v>
      </c>
      <c r="U54" s="95"/>
      <c r="V54" s="20">
        <v>0</v>
      </c>
      <c r="W54" s="20">
        <v>0</v>
      </c>
    </row>
    <row r="55" spans="1:23" ht="12.75">
      <c r="A55" s="97"/>
      <c r="B55" s="97"/>
      <c r="C55" s="97"/>
      <c r="D55" s="96"/>
      <c r="E55" s="96"/>
      <c r="F55" s="96" t="s">
        <v>14</v>
      </c>
      <c r="G55" s="96"/>
      <c r="H55" s="20">
        <v>-7354</v>
      </c>
      <c r="I55" s="20">
        <v>-7354</v>
      </c>
      <c r="J55" s="20">
        <v>-7354</v>
      </c>
      <c r="K55" s="20">
        <v>0</v>
      </c>
      <c r="L55" s="20">
        <v>-7354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95">
        <v>0</v>
      </c>
      <c r="U55" s="95"/>
      <c r="V55" s="20">
        <v>0</v>
      </c>
      <c r="W55" s="20">
        <v>0</v>
      </c>
    </row>
    <row r="56" spans="1:23" ht="12.75">
      <c r="A56" s="97"/>
      <c r="B56" s="97"/>
      <c r="C56" s="97"/>
      <c r="D56" s="96"/>
      <c r="E56" s="96"/>
      <c r="F56" s="96" t="s">
        <v>15</v>
      </c>
      <c r="G56" s="96"/>
      <c r="H56" s="20">
        <v>7354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7354</v>
      </c>
      <c r="S56" s="20">
        <v>7354</v>
      </c>
      <c r="T56" s="95">
        <v>0</v>
      </c>
      <c r="U56" s="95"/>
      <c r="V56" s="20">
        <v>0</v>
      </c>
      <c r="W56" s="20">
        <v>0</v>
      </c>
    </row>
    <row r="57" spans="1:23" ht="12.75">
      <c r="A57" s="97"/>
      <c r="B57" s="97"/>
      <c r="C57" s="97"/>
      <c r="D57" s="96"/>
      <c r="E57" s="96"/>
      <c r="F57" s="96" t="s">
        <v>16</v>
      </c>
      <c r="G57" s="96"/>
      <c r="H57" s="20">
        <v>1103669</v>
      </c>
      <c r="I57" s="20">
        <v>507717</v>
      </c>
      <c r="J57" s="20">
        <v>177717</v>
      </c>
      <c r="K57" s="20">
        <v>5000</v>
      </c>
      <c r="L57" s="20">
        <v>172717</v>
      </c>
      <c r="M57" s="20">
        <v>330000</v>
      </c>
      <c r="N57" s="20">
        <v>0</v>
      </c>
      <c r="O57" s="20">
        <v>0</v>
      </c>
      <c r="P57" s="20">
        <v>0</v>
      </c>
      <c r="Q57" s="20">
        <v>0</v>
      </c>
      <c r="R57" s="20">
        <v>595952</v>
      </c>
      <c r="S57" s="20">
        <v>595952</v>
      </c>
      <c r="T57" s="95">
        <v>0</v>
      </c>
      <c r="U57" s="95"/>
      <c r="V57" s="20">
        <v>0</v>
      </c>
      <c r="W57" s="20">
        <v>0</v>
      </c>
    </row>
    <row r="58" spans="1:23" ht="12.75">
      <c r="A58" s="97" t="s">
        <v>46</v>
      </c>
      <c r="B58" s="97" t="s">
        <v>252</v>
      </c>
      <c r="C58" s="97" t="s">
        <v>46</v>
      </c>
      <c r="D58" s="96" t="s">
        <v>253</v>
      </c>
      <c r="E58" s="96"/>
      <c r="F58" s="96" t="s">
        <v>13</v>
      </c>
      <c r="G58" s="96"/>
      <c r="H58" s="20">
        <v>660500</v>
      </c>
      <c r="I58" s="20">
        <v>392071</v>
      </c>
      <c r="J58" s="20">
        <v>82071</v>
      </c>
      <c r="K58" s="20">
        <v>0</v>
      </c>
      <c r="L58" s="20">
        <v>82071</v>
      </c>
      <c r="M58" s="20">
        <v>310000</v>
      </c>
      <c r="N58" s="20">
        <v>0</v>
      </c>
      <c r="O58" s="20">
        <v>0</v>
      </c>
      <c r="P58" s="20">
        <v>0</v>
      </c>
      <c r="Q58" s="20">
        <v>0</v>
      </c>
      <c r="R58" s="20">
        <v>268429</v>
      </c>
      <c r="S58" s="20">
        <v>268429</v>
      </c>
      <c r="T58" s="95">
        <v>0</v>
      </c>
      <c r="U58" s="95"/>
      <c r="V58" s="20">
        <v>0</v>
      </c>
      <c r="W58" s="20">
        <v>0</v>
      </c>
    </row>
    <row r="59" spans="1:23" ht="12.75">
      <c r="A59" s="97"/>
      <c r="B59" s="97"/>
      <c r="C59" s="97"/>
      <c r="D59" s="96"/>
      <c r="E59" s="96"/>
      <c r="F59" s="96" t="s">
        <v>14</v>
      </c>
      <c r="G59" s="96"/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95">
        <v>0</v>
      </c>
      <c r="U59" s="95"/>
      <c r="V59" s="20">
        <v>0</v>
      </c>
      <c r="W59" s="20">
        <v>0</v>
      </c>
    </row>
    <row r="60" spans="1:23" ht="12.75">
      <c r="A60" s="97"/>
      <c r="B60" s="97"/>
      <c r="C60" s="97"/>
      <c r="D60" s="96"/>
      <c r="E60" s="96"/>
      <c r="F60" s="96" t="s">
        <v>15</v>
      </c>
      <c r="G60" s="96"/>
      <c r="H60" s="20">
        <v>7354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7354</v>
      </c>
      <c r="S60" s="20">
        <v>7354</v>
      </c>
      <c r="T60" s="95">
        <v>0</v>
      </c>
      <c r="U60" s="95"/>
      <c r="V60" s="20">
        <v>0</v>
      </c>
      <c r="W60" s="20">
        <v>0</v>
      </c>
    </row>
    <row r="61" spans="1:23" ht="12.75">
      <c r="A61" s="97"/>
      <c r="B61" s="97"/>
      <c r="C61" s="97"/>
      <c r="D61" s="96"/>
      <c r="E61" s="96"/>
      <c r="F61" s="96" t="s">
        <v>16</v>
      </c>
      <c r="G61" s="96"/>
      <c r="H61" s="20">
        <v>667854</v>
      </c>
      <c r="I61" s="20">
        <v>392071</v>
      </c>
      <c r="J61" s="20">
        <v>82071</v>
      </c>
      <c r="K61" s="20">
        <v>0</v>
      </c>
      <c r="L61" s="20">
        <v>82071</v>
      </c>
      <c r="M61" s="20">
        <v>310000</v>
      </c>
      <c r="N61" s="20">
        <v>0</v>
      </c>
      <c r="O61" s="20">
        <v>0</v>
      </c>
      <c r="P61" s="20">
        <v>0</v>
      </c>
      <c r="Q61" s="20">
        <v>0</v>
      </c>
      <c r="R61" s="20">
        <v>275783</v>
      </c>
      <c r="S61" s="20">
        <v>275783</v>
      </c>
      <c r="T61" s="95">
        <v>0</v>
      </c>
      <c r="U61" s="95"/>
      <c r="V61" s="20">
        <v>0</v>
      </c>
      <c r="W61" s="20">
        <v>0</v>
      </c>
    </row>
    <row r="62" spans="1:23" ht="12.75">
      <c r="A62" s="97" t="s">
        <v>46</v>
      </c>
      <c r="B62" s="97" t="s">
        <v>254</v>
      </c>
      <c r="C62" s="97" t="s">
        <v>46</v>
      </c>
      <c r="D62" s="96" t="s">
        <v>255</v>
      </c>
      <c r="E62" s="96"/>
      <c r="F62" s="96" t="s">
        <v>13</v>
      </c>
      <c r="G62" s="96"/>
      <c r="H62" s="20">
        <v>423169</v>
      </c>
      <c r="I62" s="20">
        <v>103000</v>
      </c>
      <c r="J62" s="20">
        <v>103000</v>
      </c>
      <c r="K62" s="20">
        <v>5000</v>
      </c>
      <c r="L62" s="20">
        <v>98000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320169</v>
      </c>
      <c r="S62" s="20">
        <v>320169</v>
      </c>
      <c r="T62" s="95">
        <v>0</v>
      </c>
      <c r="U62" s="95"/>
      <c r="V62" s="20">
        <v>0</v>
      </c>
      <c r="W62" s="20">
        <v>0</v>
      </c>
    </row>
    <row r="63" spans="1:23" ht="12.75">
      <c r="A63" s="97"/>
      <c r="B63" s="97"/>
      <c r="C63" s="97"/>
      <c r="D63" s="96"/>
      <c r="E63" s="96"/>
      <c r="F63" s="96" t="s">
        <v>14</v>
      </c>
      <c r="G63" s="96"/>
      <c r="H63" s="20">
        <v>-7354</v>
      </c>
      <c r="I63" s="20">
        <v>-7354</v>
      </c>
      <c r="J63" s="20">
        <v>-7354</v>
      </c>
      <c r="K63" s="20">
        <v>0</v>
      </c>
      <c r="L63" s="20">
        <v>-7354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95">
        <v>0</v>
      </c>
      <c r="U63" s="95"/>
      <c r="V63" s="20">
        <v>0</v>
      </c>
      <c r="W63" s="20">
        <v>0</v>
      </c>
    </row>
    <row r="64" spans="1:23" ht="12.75">
      <c r="A64" s="97"/>
      <c r="B64" s="97"/>
      <c r="C64" s="97"/>
      <c r="D64" s="96"/>
      <c r="E64" s="96"/>
      <c r="F64" s="96" t="s">
        <v>15</v>
      </c>
      <c r="G64" s="96"/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95">
        <v>0</v>
      </c>
      <c r="U64" s="95"/>
      <c r="V64" s="20">
        <v>0</v>
      </c>
      <c r="W64" s="20">
        <v>0</v>
      </c>
    </row>
    <row r="65" spans="1:23" ht="12.75">
      <c r="A65" s="97"/>
      <c r="B65" s="97"/>
      <c r="C65" s="97"/>
      <c r="D65" s="96"/>
      <c r="E65" s="96"/>
      <c r="F65" s="96" t="s">
        <v>16</v>
      </c>
      <c r="G65" s="96"/>
      <c r="H65" s="20">
        <v>415815</v>
      </c>
      <c r="I65" s="20">
        <v>95646</v>
      </c>
      <c r="J65" s="20">
        <v>95646</v>
      </c>
      <c r="K65" s="20">
        <v>5000</v>
      </c>
      <c r="L65" s="20">
        <v>90646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320169</v>
      </c>
      <c r="S65" s="20">
        <v>320169</v>
      </c>
      <c r="T65" s="95">
        <v>0</v>
      </c>
      <c r="U65" s="95"/>
      <c r="V65" s="20">
        <v>0</v>
      </c>
      <c r="W65" s="20">
        <v>0</v>
      </c>
    </row>
    <row r="66" spans="1:23" ht="12.75">
      <c r="A66" s="101" t="s">
        <v>17</v>
      </c>
      <c r="B66" s="101"/>
      <c r="C66" s="101"/>
      <c r="D66" s="101"/>
      <c r="E66" s="101"/>
      <c r="F66" s="96" t="s">
        <v>13</v>
      </c>
      <c r="G66" s="96"/>
      <c r="H66" s="21">
        <v>119351734.13</v>
      </c>
      <c r="I66" s="21">
        <v>102050819.4</v>
      </c>
      <c r="J66" s="21">
        <v>89578645</v>
      </c>
      <c r="K66" s="21">
        <v>63195169.94</v>
      </c>
      <c r="L66" s="21">
        <v>26383475.06</v>
      </c>
      <c r="M66" s="21">
        <v>3138740</v>
      </c>
      <c r="N66" s="21">
        <v>3374527.85</v>
      </c>
      <c r="O66" s="21">
        <v>5338112.55</v>
      </c>
      <c r="P66" s="21">
        <v>620794</v>
      </c>
      <c r="Q66" s="21">
        <v>0</v>
      </c>
      <c r="R66" s="21">
        <v>17300914.73</v>
      </c>
      <c r="S66" s="21">
        <v>14078414.73</v>
      </c>
      <c r="T66" s="100">
        <v>2999576</v>
      </c>
      <c r="U66" s="100"/>
      <c r="V66" s="21">
        <v>3222500</v>
      </c>
      <c r="W66" s="20">
        <v>0</v>
      </c>
    </row>
    <row r="67" spans="1:23" ht="12.75">
      <c r="A67" s="101"/>
      <c r="B67" s="101"/>
      <c r="C67" s="101"/>
      <c r="D67" s="101"/>
      <c r="E67" s="101"/>
      <c r="F67" s="96" t="s">
        <v>14</v>
      </c>
      <c r="G67" s="96"/>
      <c r="H67" s="21">
        <v>-28454</v>
      </c>
      <c r="I67" s="21">
        <v>-28454</v>
      </c>
      <c r="J67" s="21">
        <v>-23454</v>
      </c>
      <c r="K67" s="21">
        <v>0</v>
      </c>
      <c r="L67" s="21">
        <v>-23454</v>
      </c>
      <c r="M67" s="21">
        <v>0</v>
      </c>
      <c r="N67" s="21">
        <v>-5000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100">
        <v>0</v>
      </c>
      <c r="U67" s="100"/>
      <c r="V67" s="21">
        <v>0</v>
      </c>
      <c r="W67" s="20">
        <v>0</v>
      </c>
    </row>
    <row r="68" spans="1:23" ht="12.75">
      <c r="A68" s="101"/>
      <c r="B68" s="101"/>
      <c r="C68" s="101"/>
      <c r="D68" s="101"/>
      <c r="E68" s="101"/>
      <c r="F68" s="96" t="s">
        <v>15</v>
      </c>
      <c r="G68" s="96"/>
      <c r="H68" s="21">
        <v>35438</v>
      </c>
      <c r="I68" s="21">
        <v>23084</v>
      </c>
      <c r="J68" s="21">
        <v>22084</v>
      </c>
      <c r="K68" s="21">
        <v>6984</v>
      </c>
      <c r="L68" s="21">
        <v>15100</v>
      </c>
      <c r="M68" s="21">
        <v>0</v>
      </c>
      <c r="N68" s="21">
        <v>1000</v>
      </c>
      <c r="O68" s="21">
        <v>0</v>
      </c>
      <c r="P68" s="21">
        <v>0</v>
      </c>
      <c r="Q68" s="21">
        <v>0</v>
      </c>
      <c r="R68" s="21">
        <v>12354</v>
      </c>
      <c r="S68" s="21">
        <v>12354</v>
      </c>
      <c r="T68" s="100">
        <v>0</v>
      </c>
      <c r="U68" s="100"/>
      <c r="V68" s="21">
        <v>0</v>
      </c>
      <c r="W68" s="20">
        <v>0</v>
      </c>
    </row>
    <row r="69" spans="1:23" ht="12.75">
      <c r="A69" s="101"/>
      <c r="B69" s="101"/>
      <c r="C69" s="101"/>
      <c r="D69" s="101"/>
      <c r="E69" s="101"/>
      <c r="F69" s="96" t="s">
        <v>16</v>
      </c>
      <c r="G69" s="96"/>
      <c r="H69" s="21">
        <v>119358718.13</v>
      </c>
      <c r="I69" s="21">
        <v>102045449.4</v>
      </c>
      <c r="J69" s="21">
        <v>89577275</v>
      </c>
      <c r="K69" s="21">
        <v>63202153.94</v>
      </c>
      <c r="L69" s="21">
        <v>26375121.06</v>
      </c>
      <c r="M69" s="21">
        <v>3138740</v>
      </c>
      <c r="N69" s="21">
        <v>3370527.85</v>
      </c>
      <c r="O69" s="21">
        <v>5338112.55</v>
      </c>
      <c r="P69" s="21">
        <v>620794</v>
      </c>
      <c r="Q69" s="21">
        <v>0</v>
      </c>
      <c r="R69" s="21">
        <v>17313268.73</v>
      </c>
      <c r="S69" s="21">
        <v>14090768.73</v>
      </c>
      <c r="T69" s="100">
        <v>2999576</v>
      </c>
      <c r="U69" s="100"/>
      <c r="V69" s="21">
        <v>3222500</v>
      </c>
      <c r="W69" s="20">
        <v>0</v>
      </c>
    </row>
  </sheetData>
  <sheetProtection/>
  <mergeCells count="203">
    <mergeCell ref="F64:G64"/>
    <mergeCell ref="T64:U64"/>
    <mergeCell ref="F65:G65"/>
    <mergeCell ref="T65:U65"/>
    <mergeCell ref="A66:E69"/>
    <mergeCell ref="F66:G66"/>
    <mergeCell ref="T66:U66"/>
    <mergeCell ref="F67:G67"/>
    <mergeCell ref="T67:U67"/>
    <mergeCell ref="F68:G68"/>
    <mergeCell ref="T68:U68"/>
    <mergeCell ref="F69:G69"/>
    <mergeCell ref="T69:U69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A58:A61"/>
    <mergeCell ref="B58:B61"/>
    <mergeCell ref="C58:C61"/>
    <mergeCell ref="D58:E61"/>
    <mergeCell ref="F58:G58"/>
    <mergeCell ref="T58:U58"/>
    <mergeCell ref="F59:G59"/>
    <mergeCell ref="T59:U59"/>
    <mergeCell ref="F60:G60"/>
    <mergeCell ref="T60:U60"/>
    <mergeCell ref="F55:G55"/>
    <mergeCell ref="T55:U55"/>
    <mergeCell ref="F56:G56"/>
    <mergeCell ref="T56:U56"/>
    <mergeCell ref="F57:G57"/>
    <mergeCell ref="T57:U57"/>
    <mergeCell ref="F52:G52"/>
    <mergeCell ref="T52:U52"/>
    <mergeCell ref="F53:G53"/>
    <mergeCell ref="T53:U53"/>
    <mergeCell ref="A54:A57"/>
    <mergeCell ref="B54:B57"/>
    <mergeCell ref="C54:C57"/>
    <mergeCell ref="D54:E57"/>
    <mergeCell ref="F54:G54"/>
    <mergeCell ref="T54:U54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F45:G45"/>
    <mergeCell ref="T45:U45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F33:G33"/>
    <mergeCell ref="T33:U33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2:G22"/>
    <mergeCell ref="T22:U22"/>
    <mergeCell ref="F23:G23"/>
    <mergeCell ref="T23:U23"/>
    <mergeCell ref="F24:G24"/>
    <mergeCell ref="T24:U24"/>
    <mergeCell ref="A18:A21"/>
    <mergeCell ref="B18:B21"/>
    <mergeCell ref="C18:C21"/>
    <mergeCell ref="D18:E21"/>
    <mergeCell ref="A22:A25"/>
    <mergeCell ref="B22:B25"/>
    <mergeCell ref="C22:C25"/>
    <mergeCell ref="D22:E25"/>
    <mergeCell ref="O1:W1"/>
    <mergeCell ref="H5:H8"/>
    <mergeCell ref="I5:W5"/>
    <mergeCell ref="I6:I8"/>
    <mergeCell ref="J6:Q6"/>
    <mergeCell ref="R6:R8"/>
    <mergeCell ref="S6:W6"/>
    <mergeCell ref="J7:J8"/>
    <mergeCell ref="K7:L7"/>
    <mergeCell ref="M7:M8"/>
    <mergeCell ref="D5:G8"/>
    <mergeCell ref="D9:G9"/>
    <mergeCell ref="F11:G11"/>
    <mergeCell ref="A5:A8"/>
    <mergeCell ref="B5:B8"/>
    <mergeCell ref="C5:C8"/>
    <mergeCell ref="N7:N8"/>
    <mergeCell ref="O7:O8"/>
    <mergeCell ref="P7:P8"/>
    <mergeCell ref="Q7:Q8"/>
    <mergeCell ref="S7:S8"/>
    <mergeCell ref="T7:U7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F15:G15"/>
    <mergeCell ref="T18:U18"/>
    <mergeCell ref="F19:G19"/>
    <mergeCell ref="T19:U19"/>
    <mergeCell ref="F20:G20"/>
    <mergeCell ref="F13:G13"/>
    <mergeCell ref="T13:U13"/>
    <mergeCell ref="A2:W3"/>
    <mergeCell ref="T20:U20"/>
    <mergeCell ref="F21:G21"/>
    <mergeCell ref="T21:U21"/>
    <mergeCell ref="F16:G16"/>
    <mergeCell ref="T16:U16"/>
    <mergeCell ref="F17:G17"/>
    <mergeCell ref="T17:U17"/>
    <mergeCell ref="F18:G18"/>
    <mergeCell ref="T15:U1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65"/>
  <sheetViews>
    <sheetView view="pageLayout" workbookViewId="0" topLeftCell="A1">
      <selection activeCell="J46" sqref="J46"/>
    </sheetView>
  </sheetViews>
  <sheetFormatPr defaultColWidth="9.33203125" defaultRowHeight="12.75"/>
  <cols>
    <col min="1" max="1" width="4.83203125" style="23" customWidth="1"/>
    <col min="2" max="2" width="6.5" style="23" customWidth="1"/>
    <col min="3" max="3" width="7.5" style="23" customWidth="1"/>
    <col min="4" max="4" width="21.83203125" style="23" customWidth="1"/>
    <col min="5" max="5" width="13" style="23" customWidth="1"/>
    <col min="6" max="6" width="12.33203125" style="23" customWidth="1"/>
    <col min="7" max="7" width="9" style="23" customWidth="1"/>
    <col min="8" max="8" width="8.83203125" style="23" customWidth="1"/>
    <col min="9" max="9" width="13.16015625" style="23" customWidth="1"/>
    <col min="10" max="10" width="11" style="23" customWidth="1"/>
    <col min="11" max="11" width="10" style="23" customWidth="1"/>
    <col min="12" max="16384" width="9.33203125" style="23" customWidth="1"/>
  </cols>
  <sheetData>
    <row r="1" spans="1:11" ht="18">
      <c r="A1" s="110" t="s">
        <v>208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0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4" t="s">
        <v>59</v>
      </c>
    </row>
    <row r="3" spans="1:11" s="58" customFormat="1" ht="19.5" customHeight="1">
      <c r="A3" s="111" t="s">
        <v>207</v>
      </c>
      <c r="B3" s="111" t="s">
        <v>0</v>
      </c>
      <c r="C3" s="111" t="s">
        <v>206</v>
      </c>
      <c r="D3" s="112" t="s">
        <v>205</v>
      </c>
      <c r="E3" s="112" t="s">
        <v>204</v>
      </c>
      <c r="F3" s="112"/>
      <c r="G3" s="112"/>
      <c r="H3" s="112"/>
      <c r="I3" s="112"/>
      <c r="J3" s="112"/>
      <c r="K3" s="112" t="s">
        <v>76</v>
      </c>
    </row>
    <row r="4" spans="1:11" s="58" customFormat="1" ht="19.5" customHeight="1">
      <c r="A4" s="111"/>
      <c r="B4" s="111"/>
      <c r="C4" s="111"/>
      <c r="D4" s="112"/>
      <c r="E4" s="112" t="s">
        <v>203</v>
      </c>
      <c r="F4" s="112" t="s">
        <v>202</v>
      </c>
      <c r="G4" s="112"/>
      <c r="H4" s="112"/>
      <c r="I4" s="112"/>
      <c r="J4" s="112"/>
      <c r="K4" s="112"/>
    </row>
    <row r="5" spans="1:11" s="58" customFormat="1" ht="19.5" customHeight="1">
      <c r="A5" s="111"/>
      <c r="B5" s="111"/>
      <c r="C5" s="111"/>
      <c r="D5" s="112"/>
      <c r="E5" s="112"/>
      <c r="F5" s="108" t="s">
        <v>201</v>
      </c>
      <c r="G5" s="105" t="s">
        <v>200</v>
      </c>
      <c r="H5" s="73" t="s">
        <v>7</v>
      </c>
      <c r="I5" s="108" t="s">
        <v>199</v>
      </c>
      <c r="J5" s="105" t="s">
        <v>198</v>
      </c>
      <c r="K5" s="112"/>
    </row>
    <row r="6" spans="1:11" s="58" customFormat="1" ht="29.25" customHeight="1">
      <c r="A6" s="111"/>
      <c r="B6" s="111"/>
      <c r="C6" s="111"/>
      <c r="D6" s="112"/>
      <c r="E6" s="112"/>
      <c r="F6" s="106"/>
      <c r="G6" s="106"/>
      <c r="H6" s="109" t="s">
        <v>197</v>
      </c>
      <c r="I6" s="106"/>
      <c r="J6" s="106"/>
      <c r="K6" s="112"/>
    </row>
    <row r="7" spans="1:11" s="58" customFormat="1" ht="19.5" customHeight="1">
      <c r="A7" s="111"/>
      <c r="B7" s="111"/>
      <c r="C7" s="111"/>
      <c r="D7" s="112"/>
      <c r="E7" s="112"/>
      <c r="F7" s="106"/>
      <c r="G7" s="106"/>
      <c r="H7" s="109"/>
      <c r="I7" s="106"/>
      <c r="J7" s="106"/>
      <c r="K7" s="112"/>
    </row>
    <row r="8" spans="1:11" s="58" customFormat="1" ht="51.75" customHeight="1">
      <c r="A8" s="111"/>
      <c r="B8" s="111"/>
      <c r="C8" s="111"/>
      <c r="D8" s="112"/>
      <c r="E8" s="112"/>
      <c r="F8" s="107"/>
      <c r="G8" s="107"/>
      <c r="H8" s="109"/>
      <c r="I8" s="107"/>
      <c r="J8" s="107"/>
      <c r="K8" s="112"/>
    </row>
    <row r="9" spans="1:11" ht="7.5" customHeight="1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72">
        <v>7</v>
      </c>
      <c r="H9" s="72">
        <v>8</v>
      </c>
      <c r="I9" s="72">
        <v>9</v>
      </c>
      <c r="J9" s="72">
        <v>10</v>
      </c>
      <c r="K9" s="72">
        <v>11</v>
      </c>
    </row>
    <row r="10" spans="1:11" ht="57" customHeight="1">
      <c r="A10" s="68" t="s">
        <v>75</v>
      </c>
      <c r="B10" s="68">
        <v>600</v>
      </c>
      <c r="C10" s="68">
        <v>60014</v>
      </c>
      <c r="D10" s="66" t="s">
        <v>196</v>
      </c>
      <c r="E10" s="67">
        <v>170000</v>
      </c>
      <c r="F10" s="67">
        <v>170000</v>
      </c>
      <c r="G10" s="67">
        <v>0</v>
      </c>
      <c r="H10" s="67">
        <v>0</v>
      </c>
      <c r="I10" s="66" t="s">
        <v>120</v>
      </c>
      <c r="J10" s="65">
        <v>0</v>
      </c>
      <c r="K10" s="64" t="s">
        <v>178</v>
      </c>
    </row>
    <row r="11" spans="1:11" ht="51" customHeight="1">
      <c r="A11" s="68" t="s">
        <v>73</v>
      </c>
      <c r="B11" s="68">
        <v>600</v>
      </c>
      <c r="C11" s="68">
        <v>60014</v>
      </c>
      <c r="D11" s="66" t="s">
        <v>195</v>
      </c>
      <c r="E11" s="67">
        <v>15000</v>
      </c>
      <c r="F11" s="67">
        <v>15000</v>
      </c>
      <c r="G11" s="67">
        <v>0</v>
      </c>
      <c r="H11" s="67">
        <v>0</v>
      </c>
      <c r="I11" s="66" t="s">
        <v>120</v>
      </c>
      <c r="J11" s="65">
        <v>0</v>
      </c>
      <c r="K11" s="64" t="s">
        <v>178</v>
      </c>
    </row>
    <row r="12" spans="1:11" ht="51" customHeight="1">
      <c r="A12" s="68" t="s">
        <v>71</v>
      </c>
      <c r="B12" s="68">
        <v>600</v>
      </c>
      <c r="C12" s="68">
        <v>60014</v>
      </c>
      <c r="D12" s="66" t="s">
        <v>194</v>
      </c>
      <c r="E12" s="67">
        <v>15000</v>
      </c>
      <c r="F12" s="67">
        <v>15000</v>
      </c>
      <c r="G12" s="67">
        <v>0</v>
      </c>
      <c r="H12" s="67">
        <v>0</v>
      </c>
      <c r="I12" s="66" t="s">
        <v>120</v>
      </c>
      <c r="J12" s="65">
        <v>0</v>
      </c>
      <c r="K12" s="64" t="s">
        <v>178</v>
      </c>
    </row>
    <row r="13" spans="1:11" ht="60.75" customHeight="1">
      <c r="A13" s="68" t="s">
        <v>70</v>
      </c>
      <c r="B13" s="68">
        <v>600</v>
      </c>
      <c r="C13" s="68">
        <v>60014</v>
      </c>
      <c r="D13" s="69" t="s">
        <v>193</v>
      </c>
      <c r="E13" s="67">
        <v>918102</v>
      </c>
      <c r="F13" s="67">
        <v>408801</v>
      </c>
      <c r="G13" s="67">
        <v>0</v>
      </c>
      <c r="H13" s="67">
        <v>0</v>
      </c>
      <c r="I13" s="66" t="s">
        <v>192</v>
      </c>
      <c r="J13" s="65">
        <v>0</v>
      </c>
      <c r="K13" s="64" t="s">
        <v>178</v>
      </c>
    </row>
    <row r="14" spans="1:11" ht="52.5" customHeight="1">
      <c r="A14" s="68" t="s">
        <v>68</v>
      </c>
      <c r="B14" s="68">
        <v>600</v>
      </c>
      <c r="C14" s="68">
        <v>60014</v>
      </c>
      <c r="D14" s="69" t="s">
        <v>191</v>
      </c>
      <c r="E14" s="67">
        <v>556299</v>
      </c>
      <c r="F14" s="67">
        <v>237742</v>
      </c>
      <c r="G14" s="67">
        <v>0</v>
      </c>
      <c r="H14" s="67">
        <v>0</v>
      </c>
      <c r="I14" s="66" t="s">
        <v>190</v>
      </c>
      <c r="J14" s="65">
        <v>0</v>
      </c>
      <c r="K14" s="64" t="s">
        <v>178</v>
      </c>
    </row>
    <row r="15" spans="1:11" ht="84.75" customHeight="1">
      <c r="A15" s="68" t="s">
        <v>67</v>
      </c>
      <c r="B15" s="68">
        <v>600</v>
      </c>
      <c r="C15" s="68">
        <v>60014</v>
      </c>
      <c r="D15" s="69" t="s">
        <v>189</v>
      </c>
      <c r="E15" s="67">
        <v>1012266</v>
      </c>
      <c r="F15" s="67">
        <v>505133</v>
      </c>
      <c r="G15" s="67">
        <v>0</v>
      </c>
      <c r="H15" s="67">
        <v>0</v>
      </c>
      <c r="I15" s="66" t="s">
        <v>188</v>
      </c>
      <c r="J15" s="65">
        <v>0</v>
      </c>
      <c r="K15" s="64" t="s">
        <v>178</v>
      </c>
    </row>
    <row r="16" spans="1:11" ht="56.25" customHeight="1">
      <c r="A16" s="68" t="s">
        <v>77</v>
      </c>
      <c r="B16" s="68">
        <v>600</v>
      </c>
      <c r="C16" s="68">
        <v>60014</v>
      </c>
      <c r="D16" s="66" t="s">
        <v>187</v>
      </c>
      <c r="E16" s="67">
        <v>60000</v>
      </c>
      <c r="F16" s="67">
        <v>30000</v>
      </c>
      <c r="G16" s="67">
        <v>0</v>
      </c>
      <c r="H16" s="67">
        <v>0</v>
      </c>
      <c r="I16" s="66" t="s">
        <v>186</v>
      </c>
      <c r="J16" s="65">
        <v>0</v>
      </c>
      <c r="K16" s="64" t="s">
        <v>178</v>
      </c>
    </row>
    <row r="17" spans="1:11" ht="147" customHeight="1">
      <c r="A17" s="68" t="s">
        <v>185</v>
      </c>
      <c r="B17" s="68">
        <v>600</v>
      </c>
      <c r="C17" s="68">
        <v>60014</v>
      </c>
      <c r="D17" s="69" t="s">
        <v>184</v>
      </c>
      <c r="E17" s="67">
        <v>90000</v>
      </c>
      <c r="F17" s="67">
        <v>90000</v>
      </c>
      <c r="G17" s="67">
        <v>0</v>
      </c>
      <c r="H17" s="67">
        <v>0</v>
      </c>
      <c r="I17" s="66" t="s">
        <v>120</v>
      </c>
      <c r="J17" s="65">
        <v>0</v>
      </c>
      <c r="K17" s="64" t="s">
        <v>178</v>
      </c>
    </row>
    <row r="18" spans="1:11" ht="84.75" customHeight="1">
      <c r="A18" s="68" t="s">
        <v>183</v>
      </c>
      <c r="B18" s="68">
        <v>600</v>
      </c>
      <c r="C18" s="68">
        <v>60014</v>
      </c>
      <c r="D18" s="66" t="s">
        <v>182</v>
      </c>
      <c r="E18" s="67">
        <v>60000</v>
      </c>
      <c r="F18" s="67">
        <v>60000</v>
      </c>
      <c r="G18" s="67">
        <v>0</v>
      </c>
      <c r="H18" s="67">
        <v>0</v>
      </c>
      <c r="I18" s="66" t="s">
        <v>120</v>
      </c>
      <c r="J18" s="65">
        <v>0</v>
      </c>
      <c r="K18" s="64" t="s">
        <v>178</v>
      </c>
    </row>
    <row r="19" spans="1:11" ht="59.25" customHeight="1">
      <c r="A19" s="68" t="s">
        <v>181</v>
      </c>
      <c r="B19" s="68">
        <v>600</v>
      </c>
      <c r="C19" s="68">
        <v>60014</v>
      </c>
      <c r="D19" s="66" t="s">
        <v>180</v>
      </c>
      <c r="E19" s="67">
        <v>18556</v>
      </c>
      <c r="F19" s="67">
        <v>8556</v>
      </c>
      <c r="G19" s="67">
        <v>0</v>
      </c>
      <c r="H19" s="67">
        <v>0</v>
      </c>
      <c r="I19" s="66" t="s">
        <v>179</v>
      </c>
      <c r="J19" s="65">
        <v>0</v>
      </c>
      <c r="K19" s="64" t="s">
        <v>178</v>
      </c>
    </row>
    <row r="20" spans="1:11" ht="46.5" customHeight="1">
      <c r="A20" s="68" t="s">
        <v>177</v>
      </c>
      <c r="B20" s="68">
        <v>700</v>
      </c>
      <c r="C20" s="68">
        <v>70005</v>
      </c>
      <c r="D20" s="66" t="s">
        <v>176</v>
      </c>
      <c r="E20" s="67">
        <f>F20</f>
        <v>108184</v>
      </c>
      <c r="F20" s="67">
        <v>108184</v>
      </c>
      <c r="G20" s="67">
        <v>0</v>
      </c>
      <c r="H20" s="67">
        <v>0</v>
      </c>
      <c r="I20" s="66" t="s">
        <v>99</v>
      </c>
      <c r="J20" s="65">
        <v>0</v>
      </c>
      <c r="K20" s="64" t="s">
        <v>69</v>
      </c>
    </row>
    <row r="21" spans="1:11" ht="67.5" customHeight="1">
      <c r="A21" s="68" t="s">
        <v>175</v>
      </c>
      <c r="B21" s="68">
        <v>700</v>
      </c>
      <c r="C21" s="68">
        <v>70005</v>
      </c>
      <c r="D21" s="69" t="s">
        <v>174</v>
      </c>
      <c r="E21" s="67">
        <f>F21</f>
        <v>25474</v>
      </c>
      <c r="F21" s="67">
        <v>25474</v>
      </c>
      <c r="G21" s="67">
        <v>0</v>
      </c>
      <c r="H21" s="67">
        <v>0</v>
      </c>
      <c r="I21" s="66" t="s">
        <v>99</v>
      </c>
      <c r="J21" s="65">
        <v>0</v>
      </c>
      <c r="K21" s="64" t="s">
        <v>69</v>
      </c>
    </row>
    <row r="22" spans="1:11" ht="57" customHeight="1">
      <c r="A22" s="68" t="s">
        <v>173</v>
      </c>
      <c r="B22" s="68">
        <v>700</v>
      </c>
      <c r="C22" s="68">
        <v>70005</v>
      </c>
      <c r="D22" s="69" t="s">
        <v>172</v>
      </c>
      <c r="E22" s="67">
        <f>F22</f>
        <v>700000</v>
      </c>
      <c r="F22" s="67">
        <v>700000</v>
      </c>
      <c r="G22" s="67">
        <v>0</v>
      </c>
      <c r="H22" s="67">
        <v>0</v>
      </c>
      <c r="I22" s="66" t="s">
        <v>99</v>
      </c>
      <c r="J22" s="65">
        <v>0</v>
      </c>
      <c r="K22" s="64" t="s">
        <v>69</v>
      </c>
    </row>
    <row r="23" spans="1:11" ht="51" customHeight="1">
      <c r="A23" s="68" t="s">
        <v>171</v>
      </c>
      <c r="B23" s="68">
        <v>750</v>
      </c>
      <c r="C23" s="68">
        <v>75020</v>
      </c>
      <c r="D23" s="66" t="s">
        <v>170</v>
      </c>
      <c r="E23" s="67">
        <f>F23</f>
        <v>40000</v>
      </c>
      <c r="F23" s="67">
        <v>40000</v>
      </c>
      <c r="G23" s="67">
        <v>0</v>
      </c>
      <c r="H23" s="67">
        <v>0</v>
      </c>
      <c r="I23" s="66" t="s">
        <v>99</v>
      </c>
      <c r="J23" s="65">
        <v>0</v>
      </c>
      <c r="K23" s="64" t="s">
        <v>69</v>
      </c>
    </row>
    <row r="24" spans="1:11" ht="47.25" customHeight="1">
      <c r="A24" s="68" t="s">
        <v>169</v>
      </c>
      <c r="B24" s="68">
        <v>750</v>
      </c>
      <c r="C24" s="68">
        <v>75020</v>
      </c>
      <c r="D24" s="66" t="s">
        <v>168</v>
      </c>
      <c r="E24" s="67">
        <f>F24</f>
        <v>25000</v>
      </c>
      <c r="F24" s="67">
        <v>25000</v>
      </c>
      <c r="G24" s="67">
        <v>0</v>
      </c>
      <c r="H24" s="67">
        <v>0</v>
      </c>
      <c r="I24" s="66" t="s">
        <v>99</v>
      </c>
      <c r="J24" s="65">
        <v>0</v>
      </c>
      <c r="K24" s="64" t="s">
        <v>69</v>
      </c>
    </row>
    <row r="25" spans="1:11" ht="39">
      <c r="A25" s="68" t="s">
        <v>167</v>
      </c>
      <c r="B25" s="68">
        <v>750</v>
      </c>
      <c r="C25" s="68">
        <v>75020</v>
      </c>
      <c r="D25" s="66" t="s">
        <v>166</v>
      </c>
      <c r="E25" s="67">
        <v>160000</v>
      </c>
      <c r="F25" s="67">
        <v>160000</v>
      </c>
      <c r="G25" s="67">
        <v>0</v>
      </c>
      <c r="H25" s="67">
        <v>0</v>
      </c>
      <c r="I25" s="66" t="s">
        <v>99</v>
      </c>
      <c r="J25" s="65">
        <v>0</v>
      </c>
      <c r="K25" s="64" t="s">
        <v>69</v>
      </c>
    </row>
    <row r="26" spans="1:11" s="71" customFormat="1" ht="78">
      <c r="A26" s="68" t="s">
        <v>165</v>
      </c>
      <c r="B26" s="68">
        <v>752</v>
      </c>
      <c r="C26" s="68">
        <v>75295</v>
      </c>
      <c r="D26" s="66" t="s">
        <v>164</v>
      </c>
      <c r="E26" s="67">
        <v>148000</v>
      </c>
      <c r="F26" s="67">
        <v>148000</v>
      </c>
      <c r="G26" s="67">
        <v>0</v>
      </c>
      <c r="H26" s="67">
        <v>0</v>
      </c>
      <c r="I26" s="66" t="s">
        <v>99</v>
      </c>
      <c r="J26" s="65">
        <v>0</v>
      </c>
      <c r="K26" s="64" t="s">
        <v>163</v>
      </c>
    </row>
    <row r="27" spans="1:11" s="71" customFormat="1" ht="58.5">
      <c r="A27" s="68" t="s">
        <v>162</v>
      </c>
      <c r="B27" s="68">
        <v>754</v>
      </c>
      <c r="C27" s="68">
        <v>75495</v>
      </c>
      <c r="D27" s="66" t="s">
        <v>72</v>
      </c>
      <c r="E27" s="67">
        <f>J27</f>
        <v>135794</v>
      </c>
      <c r="F27" s="67">
        <v>0</v>
      </c>
      <c r="G27" s="67">
        <v>0</v>
      </c>
      <c r="H27" s="67">
        <v>0</v>
      </c>
      <c r="I27" s="66" t="s">
        <v>99</v>
      </c>
      <c r="J27" s="65">
        <v>135794</v>
      </c>
      <c r="K27" s="64" t="s">
        <v>69</v>
      </c>
    </row>
    <row r="28" spans="1:11" s="71" customFormat="1" ht="54.75" customHeight="1">
      <c r="A28" s="68" t="s">
        <v>161</v>
      </c>
      <c r="B28" s="68">
        <v>801</v>
      </c>
      <c r="C28" s="68">
        <v>80115</v>
      </c>
      <c r="D28" s="66" t="s">
        <v>160</v>
      </c>
      <c r="E28" s="67">
        <f>F28</f>
        <v>35000</v>
      </c>
      <c r="F28" s="67">
        <v>35000</v>
      </c>
      <c r="G28" s="67">
        <v>0</v>
      </c>
      <c r="H28" s="67">
        <v>0</v>
      </c>
      <c r="I28" s="66" t="s">
        <v>99</v>
      </c>
      <c r="J28" s="65">
        <v>0</v>
      </c>
      <c r="K28" s="64" t="s">
        <v>66</v>
      </c>
    </row>
    <row r="29" spans="1:11" s="71" customFormat="1" ht="39">
      <c r="A29" s="68" t="s">
        <v>159</v>
      </c>
      <c r="B29" s="68">
        <v>801</v>
      </c>
      <c r="C29" s="68">
        <v>80117</v>
      </c>
      <c r="D29" s="66" t="s">
        <v>158</v>
      </c>
      <c r="E29" s="67">
        <v>137271</v>
      </c>
      <c r="F29" s="67">
        <v>62000</v>
      </c>
      <c r="G29" s="67">
        <v>0</v>
      </c>
      <c r="H29" s="67">
        <v>0</v>
      </c>
      <c r="I29" s="66" t="s">
        <v>157</v>
      </c>
      <c r="J29" s="65">
        <v>0</v>
      </c>
      <c r="K29" s="64" t="s">
        <v>66</v>
      </c>
    </row>
    <row r="30" spans="1:11" ht="39">
      <c r="A30" s="68" t="s">
        <v>156</v>
      </c>
      <c r="B30" s="68">
        <v>801</v>
      </c>
      <c r="C30" s="68">
        <v>80120</v>
      </c>
      <c r="D30" s="66" t="s">
        <v>155</v>
      </c>
      <c r="E30" s="67">
        <f>F30</f>
        <v>250000</v>
      </c>
      <c r="F30" s="67">
        <v>250000</v>
      </c>
      <c r="G30" s="67">
        <v>0</v>
      </c>
      <c r="H30" s="67">
        <v>0</v>
      </c>
      <c r="I30" s="66" t="s">
        <v>99</v>
      </c>
      <c r="J30" s="65">
        <v>0</v>
      </c>
      <c r="K30" s="64" t="s">
        <v>152</v>
      </c>
    </row>
    <row r="31" spans="1:11" ht="78">
      <c r="A31" s="68" t="s">
        <v>154</v>
      </c>
      <c r="B31" s="68">
        <v>801</v>
      </c>
      <c r="C31" s="68">
        <v>80120</v>
      </c>
      <c r="D31" s="66" t="s">
        <v>153</v>
      </c>
      <c r="E31" s="67">
        <f>F31</f>
        <v>17220</v>
      </c>
      <c r="F31" s="67">
        <v>17220</v>
      </c>
      <c r="G31" s="67">
        <v>0</v>
      </c>
      <c r="H31" s="67">
        <v>0</v>
      </c>
      <c r="I31" s="66" t="s">
        <v>99</v>
      </c>
      <c r="J31" s="65">
        <v>0</v>
      </c>
      <c r="K31" s="64" t="s">
        <v>152</v>
      </c>
    </row>
    <row r="32" spans="1:11" ht="39">
      <c r="A32" s="68" t="s">
        <v>151</v>
      </c>
      <c r="B32" s="68">
        <v>801</v>
      </c>
      <c r="C32" s="68">
        <v>80195</v>
      </c>
      <c r="D32" s="66" t="s">
        <v>150</v>
      </c>
      <c r="E32" s="67">
        <f>F32</f>
        <v>617062</v>
      </c>
      <c r="F32" s="67">
        <v>617062</v>
      </c>
      <c r="G32" s="67">
        <v>0</v>
      </c>
      <c r="H32" s="67">
        <v>0</v>
      </c>
      <c r="I32" s="66" t="s">
        <v>99</v>
      </c>
      <c r="J32" s="65">
        <v>0</v>
      </c>
      <c r="K32" s="64" t="s">
        <v>69</v>
      </c>
    </row>
    <row r="33" spans="1:11" ht="39">
      <c r="A33" s="68" t="s">
        <v>149</v>
      </c>
      <c r="B33" s="68">
        <v>851</v>
      </c>
      <c r="C33" s="68">
        <v>85195</v>
      </c>
      <c r="D33" s="70" t="s">
        <v>148</v>
      </c>
      <c r="E33" s="67">
        <v>3222500</v>
      </c>
      <c r="F33" s="67">
        <v>3222500</v>
      </c>
      <c r="G33" s="67">
        <v>0</v>
      </c>
      <c r="H33" s="67">
        <v>0</v>
      </c>
      <c r="I33" s="66" t="s">
        <v>99</v>
      </c>
      <c r="J33" s="65">
        <v>0</v>
      </c>
      <c r="K33" s="64" t="s">
        <v>69</v>
      </c>
    </row>
    <row r="34" spans="1:11" ht="39">
      <c r="A34" s="68" t="s">
        <v>147</v>
      </c>
      <c r="B34" s="68">
        <v>852</v>
      </c>
      <c r="C34" s="68">
        <v>85202</v>
      </c>
      <c r="D34" s="66" t="s">
        <v>144</v>
      </c>
      <c r="E34" s="67">
        <v>43000</v>
      </c>
      <c r="F34" s="67">
        <v>43000</v>
      </c>
      <c r="G34" s="67">
        <v>0</v>
      </c>
      <c r="H34" s="67">
        <v>0</v>
      </c>
      <c r="I34" s="66" t="s">
        <v>99</v>
      </c>
      <c r="J34" s="65">
        <v>0</v>
      </c>
      <c r="K34" s="64" t="s">
        <v>146</v>
      </c>
    </row>
    <row r="35" spans="1:11" ht="39">
      <c r="A35" s="68" t="s">
        <v>145</v>
      </c>
      <c r="B35" s="68">
        <v>852</v>
      </c>
      <c r="C35" s="68">
        <v>85202</v>
      </c>
      <c r="D35" s="66" t="s">
        <v>144</v>
      </c>
      <c r="E35" s="67">
        <v>160000</v>
      </c>
      <c r="F35" s="67">
        <v>70000</v>
      </c>
      <c r="G35" s="67">
        <v>0</v>
      </c>
      <c r="H35" s="67">
        <v>0</v>
      </c>
      <c r="I35" s="66" t="s">
        <v>143</v>
      </c>
      <c r="J35" s="65">
        <v>0</v>
      </c>
      <c r="K35" s="64" t="s">
        <v>136</v>
      </c>
    </row>
    <row r="36" spans="1:11" ht="58.5">
      <c r="A36" s="68" t="s">
        <v>142</v>
      </c>
      <c r="B36" s="68">
        <v>852</v>
      </c>
      <c r="C36" s="68">
        <v>85202</v>
      </c>
      <c r="D36" s="66" t="s">
        <v>141</v>
      </c>
      <c r="E36" s="67">
        <v>32724</v>
      </c>
      <c r="F36" s="67">
        <v>32724</v>
      </c>
      <c r="G36" s="67">
        <v>0</v>
      </c>
      <c r="H36" s="67">
        <v>0</v>
      </c>
      <c r="I36" s="66" t="s">
        <v>129</v>
      </c>
      <c r="J36" s="65">
        <v>0</v>
      </c>
      <c r="K36" s="64" t="s">
        <v>136</v>
      </c>
    </row>
    <row r="37" spans="1:11" ht="39">
      <c r="A37" s="68" t="s">
        <v>140</v>
      </c>
      <c r="B37" s="68">
        <v>852</v>
      </c>
      <c r="C37" s="68">
        <v>85202</v>
      </c>
      <c r="D37" s="66" t="s">
        <v>139</v>
      </c>
      <c r="E37" s="67">
        <v>14200</v>
      </c>
      <c r="F37" s="67">
        <v>14200</v>
      </c>
      <c r="G37" s="67">
        <v>0</v>
      </c>
      <c r="H37" s="67">
        <v>0</v>
      </c>
      <c r="I37" s="66" t="s">
        <v>129</v>
      </c>
      <c r="J37" s="65">
        <v>0</v>
      </c>
      <c r="K37" s="64" t="s">
        <v>136</v>
      </c>
    </row>
    <row r="38" spans="1:11" ht="39">
      <c r="A38" s="68" t="s">
        <v>138</v>
      </c>
      <c r="B38" s="68">
        <v>852</v>
      </c>
      <c r="C38" s="68">
        <v>85202</v>
      </c>
      <c r="D38" s="66" t="s">
        <v>137</v>
      </c>
      <c r="E38" s="67">
        <v>65800</v>
      </c>
      <c r="F38" s="67">
        <v>65800</v>
      </c>
      <c r="G38" s="67">
        <v>0</v>
      </c>
      <c r="H38" s="67">
        <v>0</v>
      </c>
      <c r="I38" s="66" t="s">
        <v>129</v>
      </c>
      <c r="J38" s="65">
        <v>0</v>
      </c>
      <c r="K38" s="64" t="s">
        <v>136</v>
      </c>
    </row>
    <row r="39" spans="1:11" ht="66" customHeight="1">
      <c r="A39" s="68" t="s">
        <v>135</v>
      </c>
      <c r="B39" s="68">
        <v>852</v>
      </c>
      <c r="C39" s="68">
        <v>85202</v>
      </c>
      <c r="D39" s="69" t="s">
        <v>134</v>
      </c>
      <c r="E39" s="67">
        <v>50000</v>
      </c>
      <c r="F39" s="67">
        <v>50000</v>
      </c>
      <c r="G39" s="67">
        <v>0</v>
      </c>
      <c r="H39" s="67">
        <v>0</v>
      </c>
      <c r="I39" s="66" t="s">
        <v>129</v>
      </c>
      <c r="J39" s="65">
        <v>0</v>
      </c>
      <c r="K39" s="64" t="s">
        <v>128</v>
      </c>
    </row>
    <row r="40" spans="1:11" ht="52.5" customHeight="1">
      <c r="A40" s="68" t="s">
        <v>133</v>
      </c>
      <c r="B40" s="68">
        <v>852</v>
      </c>
      <c r="C40" s="68">
        <v>85202</v>
      </c>
      <c r="D40" s="66" t="s">
        <v>132</v>
      </c>
      <c r="E40" s="67">
        <v>20000</v>
      </c>
      <c r="F40" s="67">
        <v>20000</v>
      </c>
      <c r="G40" s="67">
        <v>0</v>
      </c>
      <c r="H40" s="67">
        <v>0</v>
      </c>
      <c r="I40" s="66" t="s">
        <v>129</v>
      </c>
      <c r="J40" s="65">
        <v>0</v>
      </c>
      <c r="K40" s="64" t="s">
        <v>128</v>
      </c>
    </row>
    <row r="41" spans="1:11" ht="51.75" customHeight="1">
      <c r="A41" s="68" t="s">
        <v>131</v>
      </c>
      <c r="B41" s="68">
        <v>852</v>
      </c>
      <c r="C41" s="68">
        <v>85202</v>
      </c>
      <c r="D41" s="66" t="s">
        <v>130</v>
      </c>
      <c r="E41" s="67">
        <v>240000</v>
      </c>
      <c r="F41" s="67">
        <v>240000</v>
      </c>
      <c r="G41" s="67">
        <v>0</v>
      </c>
      <c r="H41" s="67">
        <v>0</v>
      </c>
      <c r="I41" s="66" t="s">
        <v>129</v>
      </c>
      <c r="J41" s="65">
        <v>0</v>
      </c>
      <c r="K41" s="64" t="s">
        <v>128</v>
      </c>
    </row>
    <row r="42" spans="1:11" ht="72" customHeight="1">
      <c r="A42" s="68" t="s">
        <v>127</v>
      </c>
      <c r="B42" s="68">
        <v>852</v>
      </c>
      <c r="C42" s="68">
        <v>85203</v>
      </c>
      <c r="D42" s="66" t="s">
        <v>126</v>
      </c>
      <c r="E42" s="67">
        <v>1756755</v>
      </c>
      <c r="F42" s="67">
        <v>56755</v>
      </c>
      <c r="G42" s="67">
        <v>0</v>
      </c>
      <c r="H42" s="67">
        <v>0</v>
      </c>
      <c r="I42" s="66" t="s">
        <v>125</v>
      </c>
      <c r="J42" s="65">
        <v>0</v>
      </c>
      <c r="K42" s="64" t="s">
        <v>69</v>
      </c>
    </row>
    <row r="43" spans="1:11" ht="39">
      <c r="A43" s="68" t="s">
        <v>124</v>
      </c>
      <c r="B43" s="68">
        <v>853</v>
      </c>
      <c r="C43" s="68">
        <v>85311</v>
      </c>
      <c r="D43" s="66" t="s">
        <v>123</v>
      </c>
      <c r="E43" s="67">
        <v>20000</v>
      </c>
      <c r="F43" s="67">
        <v>20000</v>
      </c>
      <c r="G43" s="67">
        <v>0</v>
      </c>
      <c r="H43" s="67">
        <v>0</v>
      </c>
      <c r="I43" s="66" t="s">
        <v>120</v>
      </c>
      <c r="J43" s="65">
        <v>0</v>
      </c>
      <c r="K43" s="64" t="s">
        <v>69</v>
      </c>
    </row>
    <row r="44" spans="1:11" ht="39">
      <c r="A44" s="68" t="s">
        <v>122</v>
      </c>
      <c r="B44" s="68">
        <v>853</v>
      </c>
      <c r="C44" s="68">
        <v>85333</v>
      </c>
      <c r="D44" s="66" t="s">
        <v>121</v>
      </c>
      <c r="E44" s="67">
        <v>80000</v>
      </c>
      <c r="F44" s="67">
        <v>80000</v>
      </c>
      <c r="G44" s="67">
        <v>0</v>
      </c>
      <c r="H44" s="67">
        <v>0</v>
      </c>
      <c r="I44" s="66" t="s">
        <v>120</v>
      </c>
      <c r="J44" s="65">
        <v>0</v>
      </c>
      <c r="K44" s="64" t="s">
        <v>119</v>
      </c>
    </row>
    <row r="45" spans="1:11" ht="48.75">
      <c r="A45" s="68" t="s">
        <v>118</v>
      </c>
      <c r="B45" s="68">
        <v>854</v>
      </c>
      <c r="C45" s="68">
        <v>85403</v>
      </c>
      <c r="D45" s="66" t="s">
        <v>117</v>
      </c>
      <c r="E45" s="67">
        <v>210374</v>
      </c>
      <c r="F45" s="67">
        <v>102378</v>
      </c>
      <c r="G45" s="67">
        <v>0</v>
      </c>
      <c r="H45" s="67">
        <v>0</v>
      </c>
      <c r="I45" s="66" t="s">
        <v>116</v>
      </c>
      <c r="J45" s="65">
        <v>0</v>
      </c>
      <c r="K45" s="64" t="s">
        <v>69</v>
      </c>
    </row>
    <row r="46" spans="1:11" ht="48.75">
      <c r="A46" s="68" t="s">
        <v>115</v>
      </c>
      <c r="B46" s="68">
        <v>854</v>
      </c>
      <c r="C46" s="68">
        <v>85403</v>
      </c>
      <c r="D46" s="66" t="s">
        <v>209</v>
      </c>
      <c r="E46" s="67">
        <v>233946</v>
      </c>
      <c r="F46" s="67">
        <v>172622</v>
      </c>
      <c r="G46" s="67">
        <v>0</v>
      </c>
      <c r="H46" s="67">
        <v>0</v>
      </c>
      <c r="I46" s="66" t="s">
        <v>114</v>
      </c>
      <c r="J46" s="65">
        <v>0</v>
      </c>
      <c r="K46" s="64" t="s">
        <v>69</v>
      </c>
    </row>
    <row r="47" spans="1:11" ht="58.5">
      <c r="A47" s="68" t="s">
        <v>113</v>
      </c>
      <c r="B47" s="68">
        <v>854</v>
      </c>
      <c r="C47" s="68">
        <v>85403</v>
      </c>
      <c r="D47" s="66" t="s">
        <v>112</v>
      </c>
      <c r="E47" s="67">
        <f>F47</f>
        <v>18500</v>
      </c>
      <c r="F47" s="67">
        <v>18500</v>
      </c>
      <c r="G47" s="67">
        <v>0</v>
      </c>
      <c r="H47" s="67">
        <v>0</v>
      </c>
      <c r="I47" s="66" t="s">
        <v>99</v>
      </c>
      <c r="J47" s="65">
        <v>0</v>
      </c>
      <c r="K47" s="64" t="s">
        <v>111</v>
      </c>
    </row>
    <row r="48" spans="1:11" ht="72.75" customHeight="1">
      <c r="A48" s="68" t="s">
        <v>110</v>
      </c>
      <c r="B48" s="68">
        <v>855</v>
      </c>
      <c r="C48" s="68">
        <v>85510</v>
      </c>
      <c r="D48" s="66" t="s">
        <v>109</v>
      </c>
      <c r="E48" s="67">
        <f>F48</f>
        <v>427833</v>
      </c>
      <c r="F48" s="67">
        <v>427833</v>
      </c>
      <c r="G48" s="67">
        <v>0</v>
      </c>
      <c r="H48" s="67">
        <v>0</v>
      </c>
      <c r="I48" s="66" t="s">
        <v>99</v>
      </c>
      <c r="J48" s="65">
        <v>0</v>
      </c>
      <c r="K48" s="64" t="s">
        <v>69</v>
      </c>
    </row>
    <row r="49" spans="1:11" ht="49.5" customHeight="1">
      <c r="A49" s="68" t="s">
        <v>108</v>
      </c>
      <c r="B49" s="68">
        <v>900</v>
      </c>
      <c r="C49" s="68">
        <v>90019</v>
      </c>
      <c r="D49" s="66" t="s">
        <v>107</v>
      </c>
      <c r="E49" s="67">
        <f>F49</f>
        <v>106600</v>
      </c>
      <c r="F49" s="67">
        <v>106600</v>
      </c>
      <c r="G49" s="67">
        <v>0</v>
      </c>
      <c r="H49" s="67">
        <v>0</v>
      </c>
      <c r="I49" s="66" t="s">
        <v>99</v>
      </c>
      <c r="J49" s="65">
        <v>0</v>
      </c>
      <c r="K49" s="64" t="s">
        <v>69</v>
      </c>
    </row>
    <row r="50" spans="1:11" ht="64.5" customHeight="1">
      <c r="A50" s="68" t="s">
        <v>106</v>
      </c>
      <c r="B50" s="68">
        <v>900</v>
      </c>
      <c r="C50" s="68">
        <v>90095</v>
      </c>
      <c r="D50" s="69" t="s">
        <v>105</v>
      </c>
      <c r="E50" s="67">
        <f>F50</f>
        <v>90150</v>
      </c>
      <c r="F50" s="67">
        <v>90150</v>
      </c>
      <c r="G50" s="67">
        <v>0</v>
      </c>
      <c r="H50" s="67">
        <v>0</v>
      </c>
      <c r="I50" s="66" t="s">
        <v>99</v>
      </c>
      <c r="J50" s="65">
        <v>0</v>
      </c>
      <c r="K50" s="64" t="s">
        <v>69</v>
      </c>
    </row>
    <row r="51" spans="1:11" ht="56.25" customHeight="1">
      <c r="A51" s="68" t="s">
        <v>104</v>
      </c>
      <c r="B51" s="68">
        <v>921</v>
      </c>
      <c r="C51" s="68">
        <v>92113</v>
      </c>
      <c r="D51" s="66" t="s">
        <v>103</v>
      </c>
      <c r="E51" s="67">
        <v>275783</v>
      </c>
      <c r="F51" s="67">
        <v>25783</v>
      </c>
      <c r="G51" s="67">
        <v>0</v>
      </c>
      <c r="H51" s="67">
        <v>0</v>
      </c>
      <c r="I51" s="66" t="s">
        <v>102</v>
      </c>
      <c r="J51" s="65">
        <v>0</v>
      </c>
      <c r="K51" s="64" t="s">
        <v>69</v>
      </c>
    </row>
    <row r="52" spans="1:11" ht="54" customHeight="1">
      <c r="A52" s="68" t="s">
        <v>101</v>
      </c>
      <c r="B52" s="68">
        <v>921</v>
      </c>
      <c r="C52" s="68">
        <v>92195</v>
      </c>
      <c r="D52" s="66" t="s">
        <v>100</v>
      </c>
      <c r="E52" s="67">
        <f>F52</f>
        <v>320169</v>
      </c>
      <c r="F52" s="67">
        <v>320169</v>
      </c>
      <c r="G52" s="67">
        <v>0</v>
      </c>
      <c r="H52" s="67">
        <v>0</v>
      </c>
      <c r="I52" s="66" t="s">
        <v>99</v>
      </c>
      <c r="J52" s="65">
        <v>0</v>
      </c>
      <c r="K52" s="64" t="s">
        <v>69</v>
      </c>
    </row>
    <row r="53" spans="1:11" ht="48.75" customHeight="1">
      <c r="A53" s="102" t="s">
        <v>78</v>
      </c>
      <c r="B53" s="103"/>
      <c r="C53" s="103"/>
      <c r="D53" s="104"/>
      <c r="E53" s="62">
        <f>SUM(E10:E52)</f>
        <v>12702562</v>
      </c>
      <c r="F53" s="62">
        <f>SUM(F10:F52)</f>
        <v>8907186</v>
      </c>
      <c r="G53" s="62">
        <f>SUM(G10:G52)</f>
        <v>0</v>
      </c>
      <c r="H53" s="62">
        <f>SUM(H10:H52)</f>
        <v>0</v>
      </c>
      <c r="I53" s="63">
        <v>3659582</v>
      </c>
      <c r="J53" s="62">
        <f>SUM(J10:J52)</f>
        <v>135794</v>
      </c>
      <c r="K53" s="61" t="s">
        <v>98</v>
      </c>
    </row>
    <row r="54" spans="1:1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2.75">
      <c r="A55" s="60" t="s">
        <v>97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ht="12.75">
      <c r="A56" s="60" t="s">
        <v>96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12.75">
      <c r="A57" s="60" t="s">
        <v>95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12.75">
      <c r="A58" s="60" t="s">
        <v>94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1:11" ht="12.75">
      <c r="A59" s="60" t="s">
        <v>93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1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</row>
    <row r="63" spans="1:11" ht="12.75">
      <c r="A63" s="58"/>
      <c r="B63" s="58"/>
      <c r="C63" s="58"/>
      <c r="D63" s="58"/>
      <c r="E63" s="59"/>
      <c r="F63" s="58"/>
      <c r="G63" s="58"/>
      <c r="H63" s="58"/>
      <c r="I63" s="58"/>
      <c r="J63" s="58"/>
      <c r="K63" s="58"/>
    </row>
    <row r="64" spans="1:11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1:9" ht="12.75">
      <c r="A65" s="58"/>
      <c r="B65" s="58"/>
      <c r="C65" s="58"/>
      <c r="D65" s="58"/>
      <c r="E65" s="58"/>
      <c r="F65" s="58"/>
      <c r="G65" s="58"/>
      <c r="H65" s="58"/>
      <c r="I65" s="58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53:D53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r:id="rId1"/>
  <headerFooter alignWithMargins="0">
    <oddHeader>&amp;R&amp;9Załącznik nr &amp;A
do uchwały Zarządu Powiatu w Opatowie Nr 91.108.2020
z dnia 26 sierpnia 2020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49"/>
  <sheetViews>
    <sheetView view="pageLayout" zoomScale="90" zoomScalePageLayoutView="90" workbookViewId="0" topLeftCell="A1">
      <selection activeCell="Q36" sqref="Q36"/>
    </sheetView>
  </sheetViews>
  <sheetFormatPr defaultColWidth="9.33203125" defaultRowHeight="12.75"/>
  <cols>
    <col min="1" max="1" width="5.66015625" style="23" customWidth="1"/>
    <col min="2" max="2" width="11" style="23" customWidth="1"/>
    <col min="3" max="3" width="8.66015625" style="23" customWidth="1"/>
    <col min="4" max="4" width="15" style="23" customWidth="1"/>
    <col min="5" max="5" width="16.83203125" style="23" customWidth="1"/>
    <col min="6" max="6" width="14.16015625" style="23" customWidth="1"/>
    <col min="7" max="7" width="14.33203125" style="23" customWidth="1"/>
    <col min="8" max="8" width="14.5" style="23" customWidth="1"/>
    <col min="9" max="9" width="10.66015625" style="23" customWidth="1"/>
    <col min="10" max="10" width="12.66015625" style="23" customWidth="1"/>
    <col min="11" max="11" width="10.83203125" style="22" customWidth="1"/>
    <col min="12" max="12" width="15" style="22" customWidth="1"/>
    <col min="13" max="14" width="12.33203125" style="22" bestFit="1" customWidth="1"/>
    <col min="15" max="15" width="12.16015625" style="22" customWidth="1"/>
    <col min="16" max="16384" width="9.33203125" style="22" customWidth="1"/>
  </cols>
  <sheetData>
    <row r="1" spans="1:17" ht="36" customHeight="1">
      <c r="A1" s="123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57"/>
    </row>
    <row r="2" spans="1:16" s="42" customFormat="1" ht="11.25" customHeight="1">
      <c r="A2" s="56"/>
      <c r="B2" s="56"/>
      <c r="C2" s="56"/>
      <c r="D2" s="56"/>
      <c r="E2" s="56"/>
      <c r="F2" s="56"/>
      <c r="G2" s="55"/>
      <c r="H2" s="55"/>
      <c r="I2" s="55"/>
      <c r="J2" s="55"/>
      <c r="K2" s="55"/>
      <c r="L2" s="54"/>
      <c r="M2" s="54"/>
      <c r="N2" s="54"/>
      <c r="O2" s="54"/>
      <c r="P2" s="53" t="s">
        <v>91</v>
      </c>
    </row>
    <row r="3" spans="1:16" s="42" customFormat="1" ht="12.75">
      <c r="A3" s="124" t="s">
        <v>0</v>
      </c>
      <c r="B3" s="124" t="s">
        <v>1</v>
      </c>
      <c r="C3" s="124" t="s">
        <v>58</v>
      </c>
      <c r="D3" s="124" t="s">
        <v>90</v>
      </c>
      <c r="E3" s="113" t="s">
        <v>89</v>
      </c>
      <c r="F3" s="119" t="s">
        <v>4</v>
      </c>
      <c r="G3" s="127"/>
      <c r="H3" s="127"/>
      <c r="I3" s="127"/>
      <c r="J3" s="127"/>
      <c r="K3" s="127"/>
      <c r="L3" s="127"/>
      <c r="M3" s="127"/>
      <c r="N3" s="127"/>
      <c r="O3" s="127"/>
      <c r="P3" s="120"/>
    </row>
    <row r="4" spans="1:16" s="42" customFormat="1" ht="12.75">
      <c r="A4" s="125"/>
      <c r="B4" s="125"/>
      <c r="C4" s="125"/>
      <c r="D4" s="125"/>
      <c r="E4" s="114"/>
      <c r="F4" s="113" t="s">
        <v>29</v>
      </c>
      <c r="G4" s="121" t="s">
        <v>4</v>
      </c>
      <c r="H4" s="121"/>
      <c r="I4" s="121"/>
      <c r="J4" s="121"/>
      <c r="K4" s="121"/>
      <c r="L4" s="113" t="s">
        <v>88</v>
      </c>
      <c r="M4" s="116" t="s">
        <v>4</v>
      </c>
      <c r="N4" s="117"/>
      <c r="O4" s="117"/>
      <c r="P4" s="118"/>
    </row>
    <row r="5" spans="1:16" s="42" customFormat="1" ht="25.5" customHeight="1">
      <c r="A5" s="125"/>
      <c r="B5" s="125"/>
      <c r="C5" s="125"/>
      <c r="D5" s="125"/>
      <c r="E5" s="114"/>
      <c r="F5" s="114"/>
      <c r="G5" s="119" t="s">
        <v>87</v>
      </c>
      <c r="H5" s="120"/>
      <c r="I5" s="113" t="s">
        <v>86</v>
      </c>
      <c r="J5" s="113" t="s">
        <v>85</v>
      </c>
      <c r="K5" s="113" t="s">
        <v>84</v>
      </c>
      <c r="L5" s="114"/>
      <c r="M5" s="119" t="s">
        <v>6</v>
      </c>
      <c r="N5" s="52" t="s">
        <v>7</v>
      </c>
      <c r="O5" s="121" t="s">
        <v>33</v>
      </c>
      <c r="P5" s="121" t="s">
        <v>83</v>
      </c>
    </row>
    <row r="6" spans="1:16" s="42" customFormat="1" ht="58.5">
      <c r="A6" s="126"/>
      <c r="B6" s="126"/>
      <c r="C6" s="126"/>
      <c r="D6" s="126"/>
      <c r="E6" s="115"/>
      <c r="F6" s="115"/>
      <c r="G6" s="51" t="s">
        <v>11</v>
      </c>
      <c r="H6" s="51" t="s">
        <v>82</v>
      </c>
      <c r="I6" s="115"/>
      <c r="J6" s="115"/>
      <c r="K6" s="115"/>
      <c r="L6" s="115"/>
      <c r="M6" s="121"/>
      <c r="N6" s="50" t="s">
        <v>10</v>
      </c>
      <c r="O6" s="121"/>
      <c r="P6" s="121"/>
    </row>
    <row r="7" spans="1:16" s="42" customFormat="1" ht="10.5" customHeight="1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</row>
    <row r="8" spans="1:16" s="42" customFormat="1" ht="13.5">
      <c r="A8" s="45" t="s">
        <v>81</v>
      </c>
      <c r="B8" s="48"/>
      <c r="C8" s="36"/>
      <c r="D8" s="31">
        <f>SUM(D9:D9)</f>
        <v>10000</v>
      </c>
      <c r="E8" s="31">
        <f>SUM(E9:E9)</f>
        <v>10000</v>
      </c>
      <c r="F8" s="31">
        <f>SUM(F9:F9)</f>
        <v>10000</v>
      </c>
      <c r="G8" s="31">
        <f>SUM(G9:G9)</f>
        <v>0</v>
      </c>
      <c r="H8" s="31">
        <f>SUM(H9:H9)</f>
        <v>10000</v>
      </c>
      <c r="I8" s="31">
        <v>0</v>
      </c>
      <c r="J8" s="31">
        <v>0</v>
      </c>
      <c r="K8" s="31">
        <v>0</v>
      </c>
      <c r="L8" s="31">
        <f>SUM(L9:L9)</f>
        <v>0</v>
      </c>
      <c r="M8" s="31">
        <f>SUM(M9:M9)</f>
        <v>0</v>
      </c>
      <c r="N8" s="31">
        <f>SUM(N9:N9)</f>
        <v>0</v>
      </c>
      <c r="O8" s="31">
        <v>0</v>
      </c>
      <c r="P8" s="31">
        <v>0</v>
      </c>
    </row>
    <row r="9" spans="1:16" s="42" customFormat="1" ht="12.75">
      <c r="A9" s="47" t="s">
        <v>81</v>
      </c>
      <c r="B9" s="46" t="s">
        <v>80</v>
      </c>
      <c r="C9" s="33">
        <v>2110</v>
      </c>
      <c r="D9" s="32">
        <v>10000</v>
      </c>
      <c r="E9" s="32">
        <f>F9+L9</f>
        <v>10000</v>
      </c>
      <c r="F9" s="32">
        <f>H9</f>
        <v>10000</v>
      </c>
      <c r="G9" s="32">
        <v>0</v>
      </c>
      <c r="H9" s="32">
        <v>10000</v>
      </c>
      <c r="I9" s="32">
        <v>0</v>
      </c>
      <c r="J9" s="32">
        <v>0</v>
      </c>
      <c r="K9" s="32">
        <f>-T9</f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</row>
    <row r="10" spans="1:16" s="42" customFormat="1" ht="13.5">
      <c r="A10" s="38">
        <v>600</v>
      </c>
      <c r="B10" s="40"/>
      <c r="C10" s="36"/>
      <c r="D10" s="31">
        <f aca="true" t="shared" si="0" ref="D10:N10">SUM(D11:D11)</f>
        <v>1283</v>
      </c>
      <c r="E10" s="31">
        <f t="shared" si="0"/>
        <v>1283</v>
      </c>
      <c r="F10" s="31">
        <f t="shared" si="0"/>
        <v>1283</v>
      </c>
      <c r="G10" s="31">
        <f t="shared" si="0"/>
        <v>1283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31">
        <f>O12+O14</f>
        <v>0</v>
      </c>
      <c r="P10" s="31">
        <f>P12+P14</f>
        <v>0</v>
      </c>
    </row>
    <row r="11" spans="1:16" s="42" customFormat="1" ht="12.75">
      <c r="A11" s="35">
        <v>600</v>
      </c>
      <c r="B11" s="34">
        <v>60095</v>
      </c>
      <c r="C11" s="33">
        <v>2110</v>
      </c>
      <c r="D11" s="32">
        <v>1283</v>
      </c>
      <c r="E11" s="32">
        <f>SUM(F11)</f>
        <v>1283</v>
      </c>
      <c r="F11" s="32">
        <f>SUM(G11:H11)</f>
        <v>1283</v>
      </c>
      <c r="G11" s="32">
        <v>1283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f>SUM(O11+Q11+R11)</f>
        <v>0</v>
      </c>
      <c r="O11" s="32">
        <v>0</v>
      </c>
      <c r="P11" s="32">
        <v>0</v>
      </c>
    </row>
    <row r="12" spans="1:16" s="42" customFormat="1" ht="13.5">
      <c r="A12" s="45" t="s">
        <v>79</v>
      </c>
      <c r="B12" s="44"/>
      <c r="C12" s="36"/>
      <c r="D12" s="31">
        <f aca="true" t="shared" si="1" ref="D12:M12">SUM(D13)</f>
        <v>54000</v>
      </c>
      <c r="E12" s="31">
        <f t="shared" si="1"/>
        <v>54000</v>
      </c>
      <c r="F12" s="31">
        <f t="shared" si="1"/>
        <v>54000</v>
      </c>
      <c r="G12" s="31">
        <f t="shared" si="1"/>
        <v>39656</v>
      </c>
      <c r="H12" s="31">
        <f t="shared" si="1"/>
        <v>14344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31">
        <f t="shared" si="1"/>
        <v>0</v>
      </c>
      <c r="N12" s="31">
        <v>0</v>
      </c>
      <c r="O12" s="31">
        <f>SUM(O13)</f>
        <v>0</v>
      </c>
      <c r="P12" s="31">
        <f>SUM(P13)</f>
        <v>0</v>
      </c>
    </row>
    <row r="13" spans="1:18" s="42" customFormat="1" ht="12.75">
      <c r="A13" s="35">
        <v>700</v>
      </c>
      <c r="B13" s="34">
        <v>70005</v>
      </c>
      <c r="C13" s="33">
        <v>2110</v>
      </c>
      <c r="D13" s="32">
        <v>54000</v>
      </c>
      <c r="E13" s="32">
        <f>SUM(F13)</f>
        <v>54000</v>
      </c>
      <c r="F13" s="32">
        <f>SUM(G13:H13)</f>
        <v>54000</v>
      </c>
      <c r="G13" s="32">
        <v>39656</v>
      </c>
      <c r="H13" s="32">
        <v>14344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f>SUM(O13+Q13+R13)</f>
        <v>0</v>
      </c>
      <c r="O13" s="32">
        <v>0</v>
      </c>
      <c r="P13" s="32">
        <v>0</v>
      </c>
      <c r="Q13" s="39"/>
      <c r="R13" s="39"/>
    </row>
    <row r="14" spans="1:18" s="42" customFormat="1" ht="13.5">
      <c r="A14" s="38">
        <v>710</v>
      </c>
      <c r="B14" s="40"/>
      <c r="C14" s="36"/>
      <c r="D14" s="31">
        <f aca="true" t="shared" si="2" ref="D14:P14">SUM(D15:D16)</f>
        <v>560645</v>
      </c>
      <c r="E14" s="31">
        <f t="shared" si="2"/>
        <v>560645</v>
      </c>
      <c r="F14" s="31">
        <f t="shared" si="2"/>
        <v>560645</v>
      </c>
      <c r="G14" s="31">
        <f t="shared" si="2"/>
        <v>502453</v>
      </c>
      <c r="H14" s="31">
        <f t="shared" si="2"/>
        <v>58192</v>
      </c>
      <c r="I14" s="31">
        <f t="shared" si="2"/>
        <v>0</v>
      </c>
      <c r="J14" s="31">
        <f t="shared" si="2"/>
        <v>0</v>
      </c>
      <c r="K14" s="31">
        <f t="shared" si="2"/>
        <v>0</v>
      </c>
      <c r="L14" s="31">
        <f t="shared" si="2"/>
        <v>0</v>
      </c>
      <c r="M14" s="31">
        <f t="shared" si="2"/>
        <v>0</v>
      </c>
      <c r="N14" s="31">
        <f t="shared" si="2"/>
        <v>0</v>
      </c>
      <c r="O14" s="31">
        <f t="shared" si="2"/>
        <v>0</v>
      </c>
      <c r="P14" s="31">
        <f t="shared" si="2"/>
        <v>0</v>
      </c>
      <c r="Q14" s="43"/>
      <c r="R14" s="43"/>
    </row>
    <row r="15" spans="1:18" s="42" customFormat="1" ht="12.75">
      <c r="A15" s="35">
        <v>710</v>
      </c>
      <c r="B15" s="34">
        <v>71012</v>
      </c>
      <c r="C15" s="33">
        <v>2110</v>
      </c>
      <c r="D15" s="32">
        <v>208000</v>
      </c>
      <c r="E15" s="32">
        <f>SUM(N15+F15)</f>
        <v>208000</v>
      </c>
      <c r="F15" s="32">
        <f>SUM(G15:K15)</f>
        <v>208000</v>
      </c>
      <c r="G15" s="32">
        <v>208000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f>SUM(O15+Q15+R15)</f>
        <v>0</v>
      </c>
      <c r="O15" s="32">
        <v>0</v>
      </c>
      <c r="P15" s="32">
        <v>0</v>
      </c>
      <c r="Q15" s="39"/>
      <c r="R15" s="39"/>
    </row>
    <row r="16" spans="1:16" s="42" customFormat="1" ht="12.75">
      <c r="A16" s="35">
        <v>710</v>
      </c>
      <c r="B16" s="34">
        <v>71015</v>
      </c>
      <c r="C16" s="33">
        <v>2110</v>
      </c>
      <c r="D16" s="32">
        <v>352645</v>
      </c>
      <c r="E16" s="32">
        <f>SUM(F16)</f>
        <v>352645</v>
      </c>
      <c r="F16" s="32">
        <f>SUM(G16:H16)</f>
        <v>352645</v>
      </c>
      <c r="G16" s="32">
        <v>294453</v>
      </c>
      <c r="H16" s="32">
        <v>58192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f>SUM(O16+Q16+R16)</f>
        <v>0</v>
      </c>
      <c r="O16" s="32">
        <v>0</v>
      </c>
      <c r="P16" s="32">
        <v>0</v>
      </c>
    </row>
    <row r="17" spans="1:16" s="42" customFormat="1" ht="13.5">
      <c r="A17" s="38">
        <v>750</v>
      </c>
      <c r="B17" s="40"/>
      <c r="C17" s="36"/>
      <c r="D17" s="31">
        <f aca="true" t="shared" si="3" ref="D17:P17">SUM(D18:D18)</f>
        <v>20416</v>
      </c>
      <c r="E17" s="31">
        <f t="shared" si="3"/>
        <v>20416</v>
      </c>
      <c r="F17" s="31">
        <f t="shared" si="3"/>
        <v>20416</v>
      </c>
      <c r="G17" s="31">
        <f t="shared" si="3"/>
        <v>15136.94</v>
      </c>
      <c r="H17" s="31">
        <f t="shared" si="3"/>
        <v>5279.06</v>
      </c>
      <c r="I17" s="31">
        <f t="shared" si="3"/>
        <v>0</v>
      </c>
      <c r="J17" s="31">
        <f t="shared" si="3"/>
        <v>0</v>
      </c>
      <c r="K17" s="31">
        <f t="shared" si="3"/>
        <v>0</v>
      </c>
      <c r="L17" s="31">
        <f t="shared" si="3"/>
        <v>0</v>
      </c>
      <c r="M17" s="31">
        <f t="shared" si="3"/>
        <v>0</v>
      </c>
      <c r="N17" s="31">
        <f t="shared" si="3"/>
        <v>0</v>
      </c>
      <c r="O17" s="31">
        <f t="shared" si="3"/>
        <v>0</v>
      </c>
      <c r="P17" s="31">
        <f t="shared" si="3"/>
        <v>0</v>
      </c>
    </row>
    <row r="18" spans="1:16" s="42" customFormat="1" ht="12.75">
      <c r="A18" s="35">
        <v>750</v>
      </c>
      <c r="B18" s="34">
        <v>75045</v>
      </c>
      <c r="C18" s="33">
        <v>2110</v>
      </c>
      <c r="D18" s="32">
        <v>20416</v>
      </c>
      <c r="E18" s="32">
        <f>SUM(F18)</f>
        <v>20416</v>
      </c>
      <c r="F18" s="32">
        <f>SUM(G18:H18)</f>
        <v>20416</v>
      </c>
      <c r="G18" s="32">
        <v>15136.94</v>
      </c>
      <c r="H18" s="32">
        <v>5279.06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f>SUM(O18+Q18+R18)</f>
        <v>0</v>
      </c>
      <c r="O18" s="32">
        <v>0</v>
      </c>
      <c r="P18" s="32">
        <v>0</v>
      </c>
    </row>
    <row r="19" spans="1:16" s="42" customFormat="1" ht="13.5">
      <c r="A19" s="38">
        <v>752</v>
      </c>
      <c r="B19" s="37"/>
      <c r="C19" s="36"/>
      <c r="D19" s="31">
        <f aca="true" t="shared" si="4" ref="D19:P19">SUM(D20:D21)</f>
        <v>205300</v>
      </c>
      <c r="E19" s="31">
        <f t="shared" si="4"/>
        <v>205300</v>
      </c>
      <c r="F19" s="31">
        <f t="shared" si="4"/>
        <v>57300</v>
      </c>
      <c r="G19" s="31">
        <f t="shared" si="4"/>
        <v>0</v>
      </c>
      <c r="H19" s="31">
        <f t="shared" si="4"/>
        <v>57300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148000</v>
      </c>
      <c r="M19" s="31">
        <f t="shared" si="4"/>
        <v>148000</v>
      </c>
      <c r="N19" s="31">
        <f t="shared" si="4"/>
        <v>0</v>
      </c>
      <c r="O19" s="31">
        <f t="shared" si="4"/>
        <v>0</v>
      </c>
      <c r="P19" s="31">
        <f t="shared" si="4"/>
        <v>0</v>
      </c>
    </row>
    <row r="20" spans="1:16" s="42" customFormat="1" ht="12.75">
      <c r="A20" s="35">
        <v>752</v>
      </c>
      <c r="B20" s="34">
        <v>75295</v>
      </c>
      <c r="C20" s="33">
        <v>2110</v>
      </c>
      <c r="D20" s="32">
        <v>57300</v>
      </c>
      <c r="E20" s="32">
        <f>SUM(H20+G20+J20)</f>
        <v>57300</v>
      </c>
      <c r="F20" s="32">
        <f>SUM(G20:K20)</f>
        <v>57300</v>
      </c>
      <c r="G20" s="32">
        <v>0</v>
      </c>
      <c r="H20" s="32">
        <v>57300</v>
      </c>
      <c r="I20" s="32">
        <v>0</v>
      </c>
      <c r="J20" s="32">
        <v>0</v>
      </c>
      <c r="K20" s="32">
        <v>0</v>
      </c>
      <c r="L20" s="32">
        <v>0</v>
      </c>
      <c r="M20" s="32">
        <f>SUM(N20+P20+Q20)</f>
        <v>0</v>
      </c>
      <c r="N20" s="32">
        <v>0</v>
      </c>
      <c r="O20" s="32">
        <v>0</v>
      </c>
      <c r="P20" s="32">
        <v>0</v>
      </c>
    </row>
    <row r="21" spans="1:16" s="42" customFormat="1" ht="12.75">
      <c r="A21" s="35">
        <v>752</v>
      </c>
      <c r="B21" s="34">
        <v>75295</v>
      </c>
      <c r="C21" s="33">
        <v>6410</v>
      </c>
      <c r="D21" s="32">
        <v>148000</v>
      </c>
      <c r="E21" s="32">
        <f>SUM(H21+G21+J21+L21)</f>
        <v>148000</v>
      </c>
      <c r="F21" s="32">
        <f>SUM(G21:K21)</f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148000</v>
      </c>
      <c r="M21" s="32">
        <v>148000</v>
      </c>
      <c r="N21" s="32">
        <v>0</v>
      </c>
      <c r="O21" s="32">
        <v>0</v>
      </c>
      <c r="P21" s="32">
        <v>0</v>
      </c>
    </row>
    <row r="22" spans="1:16" s="41" customFormat="1" ht="14.25" customHeight="1">
      <c r="A22" s="38">
        <v>754</v>
      </c>
      <c r="B22" s="40"/>
      <c r="C22" s="36"/>
      <c r="D22" s="31">
        <f>SUM(D23:D23)</f>
        <v>4770005</v>
      </c>
      <c r="E22" s="31">
        <f>E23</f>
        <v>4770005</v>
      </c>
      <c r="F22" s="31">
        <f aca="true" t="shared" si="5" ref="F22:K22">SUM(F23)</f>
        <v>4770005</v>
      </c>
      <c r="G22" s="31">
        <f t="shared" si="5"/>
        <v>4286771</v>
      </c>
      <c r="H22" s="31">
        <f t="shared" si="5"/>
        <v>294634</v>
      </c>
      <c r="I22" s="31">
        <f t="shared" si="5"/>
        <v>0</v>
      </c>
      <c r="J22" s="31">
        <f t="shared" si="5"/>
        <v>188600</v>
      </c>
      <c r="K22" s="31">
        <f t="shared" si="5"/>
        <v>0</v>
      </c>
      <c r="L22" s="31">
        <f>SUM(L23:L23)</f>
        <v>0</v>
      </c>
      <c r="M22" s="31">
        <f>SUM(M23:M23)</f>
        <v>0</v>
      </c>
      <c r="N22" s="31">
        <f>SUM(N23)</f>
        <v>0</v>
      </c>
      <c r="O22" s="31">
        <f>SUM(O23)</f>
        <v>0</v>
      </c>
      <c r="P22" s="31">
        <f>SUM(P23)</f>
        <v>0</v>
      </c>
    </row>
    <row r="23" spans="1:16" ht="12.75" customHeight="1">
      <c r="A23" s="35">
        <v>754</v>
      </c>
      <c r="B23" s="34">
        <v>75411</v>
      </c>
      <c r="C23" s="33">
        <v>2110</v>
      </c>
      <c r="D23" s="32">
        <v>4770005</v>
      </c>
      <c r="E23" s="32">
        <f>SUM(F23)</f>
        <v>4770005</v>
      </c>
      <c r="F23" s="32">
        <f>SUM(G23:J23)</f>
        <v>4770005</v>
      </c>
      <c r="G23" s="32">
        <v>4286771</v>
      </c>
      <c r="H23" s="32">
        <v>294634</v>
      </c>
      <c r="I23" s="32">
        <v>0</v>
      </c>
      <c r="J23" s="32">
        <v>188600</v>
      </c>
      <c r="K23" s="32">
        <v>0</v>
      </c>
      <c r="L23" s="32">
        <v>0</v>
      </c>
      <c r="M23" s="32">
        <v>0</v>
      </c>
      <c r="N23" s="32">
        <f>SUM(O23+Q23+R23)</f>
        <v>0</v>
      </c>
      <c r="O23" s="32">
        <v>0</v>
      </c>
      <c r="P23" s="32"/>
    </row>
    <row r="24" spans="1:16" ht="12.75" customHeight="1">
      <c r="A24" s="38">
        <v>755</v>
      </c>
      <c r="B24" s="40"/>
      <c r="C24" s="36"/>
      <c r="D24" s="31">
        <f>SUM(D25:D25)</f>
        <v>132000</v>
      </c>
      <c r="E24" s="31">
        <f>E25</f>
        <v>132000</v>
      </c>
      <c r="F24" s="31">
        <f aca="true" t="shared" si="6" ref="F24:K24">SUM(F25)</f>
        <v>132000</v>
      </c>
      <c r="G24" s="31">
        <f t="shared" si="6"/>
        <v>0</v>
      </c>
      <c r="H24" s="31">
        <f t="shared" si="6"/>
        <v>67980</v>
      </c>
      <c r="I24" s="31">
        <f t="shared" si="6"/>
        <v>64020</v>
      </c>
      <c r="J24" s="31">
        <f t="shared" si="6"/>
        <v>0</v>
      </c>
      <c r="K24" s="31">
        <f t="shared" si="6"/>
        <v>0</v>
      </c>
      <c r="L24" s="31">
        <f>SUM(L25:L25)</f>
        <v>0</v>
      </c>
      <c r="M24" s="31">
        <f>SUM(M25:M25)</f>
        <v>0</v>
      </c>
      <c r="N24" s="31">
        <f>SUM(N25)</f>
        <v>0</v>
      </c>
      <c r="O24" s="31">
        <f>SUM(O25)</f>
        <v>0</v>
      </c>
      <c r="P24" s="31">
        <f>SUM(P25)</f>
        <v>0</v>
      </c>
    </row>
    <row r="25" spans="1:16" ht="17.25" customHeight="1">
      <c r="A25" s="35">
        <v>755</v>
      </c>
      <c r="B25" s="34">
        <v>75515</v>
      </c>
      <c r="C25" s="33">
        <v>2110</v>
      </c>
      <c r="D25" s="32">
        <v>132000</v>
      </c>
      <c r="E25" s="32">
        <f>SUM(F25)</f>
        <v>132000</v>
      </c>
      <c r="F25" s="32">
        <f>SUM(G25:J25)</f>
        <v>132000</v>
      </c>
      <c r="G25" s="32">
        <v>0</v>
      </c>
      <c r="H25" s="32">
        <v>67980</v>
      </c>
      <c r="I25" s="32">
        <v>64020</v>
      </c>
      <c r="J25" s="32">
        <v>0</v>
      </c>
      <c r="K25" s="32">
        <v>0</v>
      </c>
      <c r="L25" s="32">
        <v>0</v>
      </c>
      <c r="M25" s="32">
        <v>0</v>
      </c>
      <c r="N25" s="32">
        <f>SUM(O25+Q25+R25)</f>
        <v>0</v>
      </c>
      <c r="O25" s="32">
        <v>0</v>
      </c>
      <c r="P25" s="32"/>
    </row>
    <row r="26" spans="1:16" ht="15" customHeight="1">
      <c r="A26" s="38">
        <v>801</v>
      </c>
      <c r="B26" s="40"/>
      <c r="C26" s="36"/>
      <c r="D26" s="31">
        <f>SUM(D27:D27)</f>
        <v>21747</v>
      </c>
      <c r="E26" s="31">
        <f>E27</f>
        <v>21747</v>
      </c>
      <c r="F26" s="31">
        <f aca="true" t="shared" si="7" ref="F26:K26">SUM(F27)</f>
        <v>21747</v>
      </c>
      <c r="G26" s="31">
        <f t="shared" si="7"/>
        <v>0</v>
      </c>
      <c r="H26" s="31">
        <f t="shared" si="7"/>
        <v>21747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>SUM(L27:L27)</f>
        <v>0</v>
      </c>
      <c r="M26" s="31">
        <f>SUM(M27:M27)</f>
        <v>0</v>
      </c>
      <c r="N26" s="31">
        <f>SUM(N27)</f>
        <v>0</v>
      </c>
      <c r="O26" s="31">
        <f>SUM(O27)</f>
        <v>0</v>
      </c>
      <c r="P26" s="31">
        <f>SUM(P27)</f>
        <v>0</v>
      </c>
    </row>
    <row r="27" spans="1:16" ht="11.25" customHeight="1">
      <c r="A27" s="35">
        <v>801</v>
      </c>
      <c r="B27" s="34">
        <v>80153</v>
      </c>
      <c r="C27" s="33">
        <v>2110</v>
      </c>
      <c r="D27" s="32">
        <v>21747</v>
      </c>
      <c r="E27" s="32">
        <f>SUM(F27)</f>
        <v>21747</v>
      </c>
      <c r="F27" s="32">
        <f>SUM(G27:J27)</f>
        <v>21747</v>
      </c>
      <c r="G27" s="32">
        <v>0</v>
      </c>
      <c r="H27" s="32">
        <v>21747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f>SUM(O27+Q27+R27)</f>
        <v>0</v>
      </c>
      <c r="O27" s="32">
        <v>0</v>
      </c>
      <c r="P27" s="32"/>
    </row>
    <row r="28" spans="1:16" ht="13.5">
      <c r="A28" s="38">
        <v>851</v>
      </c>
      <c r="B28" s="37"/>
      <c r="C28" s="36"/>
      <c r="D28" s="31">
        <f>D29</f>
        <v>1850162</v>
      </c>
      <c r="E28" s="31">
        <f aca="true" t="shared" si="8" ref="E28:P28">SUM(E29)</f>
        <v>1850162</v>
      </c>
      <c r="F28" s="31">
        <f t="shared" si="8"/>
        <v>1850162</v>
      </c>
      <c r="G28" s="31">
        <f t="shared" si="8"/>
        <v>0</v>
      </c>
      <c r="H28" s="31">
        <f t="shared" si="8"/>
        <v>1850162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8"/>
        <v>0</v>
      </c>
      <c r="P28" s="31">
        <f t="shared" si="8"/>
        <v>0</v>
      </c>
    </row>
    <row r="29" spans="1:17" ht="12.75">
      <c r="A29" s="35">
        <v>851</v>
      </c>
      <c r="B29" s="34">
        <v>85156</v>
      </c>
      <c r="C29" s="33">
        <v>2110</v>
      </c>
      <c r="D29" s="32">
        <v>1850162</v>
      </c>
      <c r="E29" s="32">
        <f>SUM(H29)</f>
        <v>1850162</v>
      </c>
      <c r="F29" s="32">
        <f>SUM(H29)</f>
        <v>1850162</v>
      </c>
      <c r="G29" s="32">
        <v>0</v>
      </c>
      <c r="H29" s="32">
        <v>1850162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f>SUM(O29+Q29+R29)</f>
        <v>0</v>
      </c>
      <c r="O29" s="32">
        <v>0</v>
      </c>
      <c r="P29" s="32">
        <v>0</v>
      </c>
      <c r="Q29" s="39"/>
    </row>
    <row r="30" spans="1:17" ht="13.5">
      <c r="A30" s="38">
        <v>852</v>
      </c>
      <c r="B30" s="37"/>
      <c r="C30" s="36"/>
      <c r="D30" s="31">
        <f aca="true" t="shared" si="9" ref="D30:P30">SUM(D31:D32)</f>
        <v>1710152</v>
      </c>
      <c r="E30" s="31">
        <f t="shared" si="9"/>
        <v>1710152</v>
      </c>
      <c r="F30" s="31">
        <f t="shared" si="9"/>
        <v>10152</v>
      </c>
      <c r="G30" s="31">
        <f t="shared" si="9"/>
        <v>8920</v>
      </c>
      <c r="H30" s="31">
        <f t="shared" si="9"/>
        <v>1232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1700000</v>
      </c>
      <c r="M30" s="31">
        <f t="shared" si="9"/>
        <v>1700000</v>
      </c>
      <c r="N30" s="31">
        <f t="shared" si="9"/>
        <v>0</v>
      </c>
      <c r="O30" s="31">
        <f t="shared" si="9"/>
        <v>0</v>
      </c>
      <c r="P30" s="31">
        <f t="shared" si="9"/>
        <v>0</v>
      </c>
      <c r="Q30" s="39"/>
    </row>
    <row r="31" spans="1:17" ht="12.75">
      <c r="A31" s="35">
        <v>852</v>
      </c>
      <c r="B31" s="34">
        <v>85203</v>
      </c>
      <c r="C31" s="33">
        <v>6410</v>
      </c>
      <c r="D31" s="32">
        <v>1700000</v>
      </c>
      <c r="E31" s="32">
        <f>SUM(H31+G31+J31+L31)</f>
        <v>1700000</v>
      </c>
      <c r="F31" s="32">
        <f>SUM(G31:K31)</f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1700000</v>
      </c>
      <c r="M31" s="32">
        <v>1700000</v>
      </c>
      <c r="N31" s="32">
        <v>0</v>
      </c>
      <c r="O31" s="32">
        <v>0</v>
      </c>
      <c r="P31" s="32">
        <v>0</v>
      </c>
      <c r="Q31" s="39"/>
    </row>
    <row r="32" spans="1:17" ht="12.75">
      <c r="A32" s="35">
        <v>852</v>
      </c>
      <c r="B32" s="34">
        <v>85205</v>
      </c>
      <c r="C32" s="33">
        <v>2110</v>
      </c>
      <c r="D32" s="32">
        <v>10152</v>
      </c>
      <c r="E32" s="32">
        <f>SUM(F32)</f>
        <v>10152</v>
      </c>
      <c r="F32" s="32">
        <f>SUM(G32+H32)</f>
        <v>10152</v>
      </c>
      <c r="G32" s="32">
        <v>8920</v>
      </c>
      <c r="H32" s="32">
        <v>1232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f>SUM(O32+Q32+R32)</f>
        <v>0</v>
      </c>
      <c r="O32" s="32">
        <v>0</v>
      </c>
      <c r="P32" s="32">
        <v>0</v>
      </c>
      <c r="Q32" s="39"/>
    </row>
    <row r="33" spans="1:16" ht="13.5">
      <c r="A33" s="38">
        <v>853</v>
      </c>
      <c r="B33" s="37"/>
      <c r="C33" s="36"/>
      <c r="D33" s="31">
        <f>SUM(D34)</f>
        <v>728694.85</v>
      </c>
      <c r="E33" s="31">
        <f>E34</f>
        <v>728694.85</v>
      </c>
      <c r="F33" s="31">
        <f>F34</f>
        <v>728694.85</v>
      </c>
      <c r="G33" s="31">
        <f>G34</f>
        <v>567627</v>
      </c>
      <c r="H33" s="31">
        <f>H34</f>
        <v>161067.85</v>
      </c>
      <c r="I33" s="31">
        <f aca="true" t="shared" si="10" ref="I33:P33">SUM(I34)</f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10"/>
        <v>0</v>
      </c>
      <c r="O33" s="31">
        <f t="shared" si="10"/>
        <v>0</v>
      </c>
      <c r="P33" s="31">
        <f t="shared" si="10"/>
        <v>0</v>
      </c>
    </row>
    <row r="34" spans="1:16" ht="12.75">
      <c r="A34" s="35">
        <v>853</v>
      </c>
      <c r="B34" s="34">
        <v>85321</v>
      </c>
      <c r="C34" s="33">
        <v>2110</v>
      </c>
      <c r="D34" s="32">
        <v>728694.85</v>
      </c>
      <c r="E34" s="32">
        <f>SUM(H34+G34+E43)</f>
        <v>728694.85</v>
      </c>
      <c r="F34" s="32">
        <f>SUM(G34:K34)</f>
        <v>728694.85</v>
      </c>
      <c r="G34" s="32">
        <v>567627</v>
      </c>
      <c r="H34" s="32">
        <v>161067.85</v>
      </c>
      <c r="I34" s="32">
        <v>0</v>
      </c>
      <c r="J34" s="32">
        <v>0</v>
      </c>
      <c r="K34" s="32">
        <v>0</v>
      </c>
      <c r="L34" s="32">
        <v>0</v>
      </c>
      <c r="M34" s="32">
        <f>SUM(N34+P34+Q34)</f>
        <v>0</v>
      </c>
      <c r="N34" s="32">
        <v>0</v>
      </c>
      <c r="O34" s="32">
        <v>0</v>
      </c>
      <c r="P34" s="32">
        <v>0</v>
      </c>
    </row>
    <row r="35" spans="1:16" ht="13.5">
      <c r="A35" s="38">
        <v>855</v>
      </c>
      <c r="B35" s="37"/>
      <c r="C35" s="36"/>
      <c r="D35" s="31">
        <f aca="true" t="shared" si="11" ref="D35:P35">SUM(D36:D38)</f>
        <v>562099</v>
      </c>
      <c r="E35" s="31">
        <f t="shared" si="11"/>
        <v>562099</v>
      </c>
      <c r="F35" s="31">
        <f t="shared" si="11"/>
        <v>562099</v>
      </c>
      <c r="G35" s="31">
        <f t="shared" si="11"/>
        <v>5902</v>
      </c>
      <c r="H35" s="31">
        <f t="shared" si="11"/>
        <v>419</v>
      </c>
      <c r="I35" s="31">
        <f t="shared" si="11"/>
        <v>0</v>
      </c>
      <c r="J35" s="31">
        <f t="shared" si="11"/>
        <v>555778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1"/>
        <v>0</v>
      </c>
      <c r="O35" s="31">
        <f t="shared" si="11"/>
        <v>0</v>
      </c>
      <c r="P35" s="31">
        <f t="shared" si="11"/>
        <v>0</v>
      </c>
    </row>
    <row r="36" spans="1:16" ht="12.75">
      <c r="A36" s="35">
        <v>855</v>
      </c>
      <c r="B36" s="34">
        <v>85504</v>
      </c>
      <c r="C36" s="33">
        <v>2110</v>
      </c>
      <c r="D36" s="32">
        <v>30099</v>
      </c>
      <c r="E36" s="32">
        <f>SUM(H36+G36+J36)</f>
        <v>30099</v>
      </c>
      <c r="F36" s="32">
        <f>SUM(G36:K36)</f>
        <v>30099</v>
      </c>
      <c r="G36" s="32">
        <v>999</v>
      </c>
      <c r="H36" s="32">
        <v>0</v>
      </c>
      <c r="I36" s="32">
        <v>0</v>
      </c>
      <c r="J36" s="32">
        <v>29100</v>
      </c>
      <c r="K36" s="32">
        <v>0</v>
      </c>
      <c r="L36" s="32">
        <v>0</v>
      </c>
      <c r="M36" s="32">
        <f>SUM(N36+P36+Q36)</f>
        <v>0</v>
      </c>
      <c r="N36" s="32">
        <v>0</v>
      </c>
      <c r="O36" s="32">
        <v>0</v>
      </c>
      <c r="P36" s="32">
        <v>0</v>
      </c>
    </row>
    <row r="37" spans="1:16" ht="12.75">
      <c r="A37" s="35">
        <v>855</v>
      </c>
      <c r="B37" s="34">
        <v>85508</v>
      </c>
      <c r="C37" s="33">
        <v>2160</v>
      </c>
      <c r="D37" s="32">
        <v>244297</v>
      </c>
      <c r="E37" s="32">
        <f>SUM(H37+G37+J37)</f>
        <v>244297</v>
      </c>
      <c r="F37" s="32">
        <f>SUM(G37:K37)</f>
        <v>244297</v>
      </c>
      <c r="G37" s="32">
        <v>2000</v>
      </c>
      <c r="H37" s="32">
        <v>419</v>
      </c>
      <c r="I37" s="32">
        <v>0</v>
      </c>
      <c r="J37" s="32">
        <v>241878</v>
      </c>
      <c r="K37" s="32">
        <v>0</v>
      </c>
      <c r="L37" s="32">
        <v>0</v>
      </c>
      <c r="M37" s="32">
        <f>SUM(N37+P37+Q37)</f>
        <v>0</v>
      </c>
      <c r="N37" s="32">
        <v>0</v>
      </c>
      <c r="O37" s="32">
        <v>0</v>
      </c>
      <c r="P37" s="32">
        <v>0</v>
      </c>
    </row>
    <row r="38" spans="1:16" ht="12.75">
      <c r="A38" s="35">
        <v>855</v>
      </c>
      <c r="B38" s="34">
        <v>85510</v>
      </c>
      <c r="C38" s="33">
        <v>2160</v>
      </c>
      <c r="D38" s="32">
        <v>287703</v>
      </c>
      <c r="E38" s="32">
        <f>SUM(H38+G38+J38)</f>
        <v>287703</v>
      </c>
      <c r="F38" s="32">
        <f>SUM(G38:K38)</f>
        <v>287703</v>
      </c>
      <c r="G38" s="32">
        <v>2903</v>
      </c>
      <c r="H38" s="32">
        <v>0</v>
      </c>
      <c r="I38" s="32">
        <v>0</v>
      </c>
      <c r="J38" s="32">
        <v>284800</v>
      </c>
      <c r="K38" s="32">
        <v>0</v>
      </c>
      <c r="L38" s="32">
        <v>0</v>
      </c>
      <c r="M38" s="32">
        <f>SUM(N38+P38+Q38)</f>
        <v>0</v>
      </c>
      <c r="N38" s="32">
        <v>0</v>
      </c>
      <c r="O38" s="32">
        <v>0</v>
      </c>
      <c r="P38" s="32">
        <v>0</v>
      </c>
    </row>
    <row r="39" spans="1:16" ht="14.25">
      <c r="A39" s="122" t="s">
        <v>78</v>
      </c>
      <c r="B39" s="122"/>
      <c r="C39" s="122"/>
      <c r="D39" s="31">
        <f aca="true" t="shared" si="12" ref="D39:P39">SUM(D8+D10+D12+D14+D17+D19+D22+D24+D26+D28+D30+D33+D35)</f>
        <v>10626503.85</v>
      </c>
      <c r="E39" s="31">
        <f t="shared" si="12"/>
        <v>10626503.85</v>
      </c>
      <c r="F39" s="31">
        <f t="shared" si="12"/>
        <v>8778503.85</v>
      </c>
      <c r="G39" s="31">
        <f t="shared" si="12"/>
        <v>5427748.9399999995</v>
      </c>
      <c r="H39" s="31">
        <f t="shared" si="12"/>
        <v>2542356.91</v>
      </c>
      <c r="I39" s="31">
        <f t="shared" si="12"/>
        <v>64020</v>
      </c>
      <c r="J39" s="31">
        <f t="shared" si="12"/>
        <v>744378</v>
      </c>
      <c r="K39" s="31">
        <f t="shared" si="12"/>
        <v>0</v>
      </c>
      <c r="L39" s="31">
        <f t="shared" si="12"/>
        <v>1848000</v>
      </c>
      <c r="M39" s="31">
        <f t="shared" si="12"/>
        <v>1848000</v>
      </c>
      <c r="N39" s="31">
        <f t="shared" si="12"/>
        <v>0</v>
      </c>
      <c r="O39" s="31">
        <f t="shared" si="12"/>
        <v>0</v>
      </c>
      <c r="P39" s="31">
        <f t="shared" si="12"/>
        <v>0</v>
      </c>
    </row>
    <row r="40" spans="1:16" ht="12.75">
      <c r="A40" s="29"/>
      <c r="B40" s="29"/>
      <c r="C40" s="29"/>
      <c r="D40" s="29"/>
      <c r="E40" s="30"/>
      <c r="F40" s="29"/>
      <c r="G40" s="29"/>
      <c r="H40" s="29"/>
      <c r="I40" s="29"/>
      <c r="J40" s="29"/>
      <c r="K40" s="28"/>
      <c r="L40" s="28"/>
      <c r="M40" s="28"/>
      <c r="N40" s="28"/>
      <c r="O40" s="28"/>
      <c r="P40" s="28"/>
    </row>
    <row r="41" spans="1:16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"/>
      <c r="L41" s="2"/>
      <c r="M41" s="2"/>
      <c r="N41" s="2"/>
      <c r="O41" s="2"/>
      <c r="P41" s="2"/>
    </row>
    <row r="42" spans="1:16" ht="12.75">
      <c r="A42" s="26"/>
      <c r="B42" s="26"/>
      <c r="C42" s="26"/>
      <c r="D42" s="26"/>
      <c r="E42" s="26"/>
      <c r="F42" s="26"/>
      <c r="G42" s="27"/>
      <c r="H42" s="27"/>
      <c r="I42" s="26"/>
      <c r="J42" s="26"/>
      <c r="K42" s="2"/>
      <c r="L42" s="2"/>
      <c r="M42" s="2"/>
      <c r="N42" s="2"/>
      <c r="O42" s="2"/>
      <c r="P42" s="2"/>
    </row>
    <row r="43" spans="1:16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1"/>
      <c r="L43" s="1"/>
      <c r="M43" s="1"/>
      <c r="N43" s="1"/>
      <c r="O43" s="1"/>
      <c r="P43" s="1"/>
    </row>
    <row r="49" spans="1:10" ht="12.75">
      <c r="A49" s="22"/>
      <c r="B49" s="22"/>
      <c r="C49" s="22"/>
      <c r="D49" s="22"/>
      <c r="E49" s="22"/>
      <c r="F49" s="22"/>
      <c r="G49" s="22"/>
      <c r="H49" s="22"/>
      <c r="I49" s="22"/>
      <c r="J49" s="24"/>
    </row>
  </sheetData>
  <sheetProtection/>
  <mergeCells count="19">
    <mergeCell ref="A39:C39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&amp;A
do uchwały Zarządu Powiatu w Opatowie Nr .91.108.2020
z dnia 26 sierpnia 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2020-08-26T06:49:51Z</cp:lastPrinted>
  <dcterms:modified xsi:type="dcterms:W3CDTF">2020-10-14T07:26:08Z</dcterms:modified>
  <cp:category/>
  <cp:version/>
  <cp:contentType/>
  <cp:contentStatus/>
</cp:coreProperties>
</file>