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2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<sst xmlns="http://schemas.openxmlformats.org/spreadsheetml/2006/main" count="399" uniqueCount="198">
  <si>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</si>
  <si>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</si>
  <si>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</si>
  <si>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</si>
  <si>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</si>
  <si>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</si>
  <si>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</si>
  <si>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</si>
  <si>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</si>
  <si>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</si>
  <si>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</si>
  <si>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</si>
  <si>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</si>
  <si>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</si>
  <si>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</si>
  <si>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</si>
  <si>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</si>
  <si>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</si>
  <si>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</si>
  <si>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</si>
  <si>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</si>
  <si>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</si>
  <si>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</si>
  <si>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</si>
  <si>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</si>
  <si>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</si>
  <si>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</si>
  <si>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</si>
  <si>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</si>
  <si>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</si>
  <si>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</si>
  <si>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</si>
  <si>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</si>
  <si>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</si>
  <si>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</si>
  <si>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</si>
  <si>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</si>
  <si>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</si>
  <si>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</si>
  <si>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</si>
  <si>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</si>
  <si>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</si>
  <si>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</si>
  <si>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</si>
  <si>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</si>
  <si>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</si>
  <si>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</si>
  <si>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</si>
  <si>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</si>
  <si>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</si>
  <si>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</si>
  <si>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</si>
  <si>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</si>
  <si>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</si>
  <si>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</si>
  <si>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</si>
  <si>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</si>
  <si>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</si>
  <si>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</si>
  <si>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</si>
  <si>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</si>
  <si>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</si>
  <si>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</si>
  <si>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</si>
  <si>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</si>
  <si>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</si>
  <si>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</si>
  <si>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</si>
  <si>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</si>
  <si>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</si>
  <si>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</si>
  <si>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</si>
  <si>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Dotacje ogółem</t>
  </si>
  <si>
    <t>2110</t>
  </si>
  <si>
    <t>Dotacje celowe otrzymane z budżetu państwa na zadania bieżące z zakresu administracji rządowej oraz inne zadania zlecone ustawami realizowane przez powiat</t>
  </si>
  <si>
    <t>Zmiany w planie wydatków budżetowych w 2020 roku</t>
  </si>
  <si>
    <t>Dochody budżetu powiatu na 2020 rok</t>
  </si>
  <si>
    <t>Wydatki
na 2020 r.</t>
  </si>
  <si>
    <t>Dochody i wydatki związane z realizacją zadań z zakresu administracji rządowej i innych zadań zleconych odrębnymi ustawami w  2020 r.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</si>
  <si>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</si>
  <si>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</si>
  <si>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</si>
  <si>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</si>
  <si>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</si>
  <si>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</si>
  <si>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</si>
  <si>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</si>
  <si>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Opracowanie dokumentacji, zakup i instalacja pawilonu gastronomicznego na potrzeby działalności PCKTiR w Opatowie</t>
  </si>
  <si>
    <t>27.</t>
  </si>
  <si>
    <t>Rozbudowa oraz przebudowa istniejącego budynku mieszkalnego jednorodzinnego wraz ze zmianą sposobu użytkowania na budynek placówki opiekuńczo - wychowawczej</t>
  </si>
  <si>
    <t>26.</t>
  </si>
  <si>
    <t>Specjalny Ośrodek Szkolno - Wychowawczy w Sulejowie</t>
  </si>
  <si>
    <t>Modernizacja oczyszczalni przy SOSW w Sulejowie</t>
  </si>
  <si>
    <t>25.</t>
  </si>
  <si>
    <t xml:space="preserve">A. 
B.
C. 
D. </t>
  </si>
  <si>
    <t>Przebudowa budynku internatu przy SOSW w Dębnie</t>
  </si>
  <si>
    <t>24.</t>
  </si>
  <si>
    <t>Dostosowanie pomieszczeń higieniczno - sanitarnych dla potrzeb niepełnosprawnych wychowanków SOSW w Niemienicach</t>
  </si>
  <si>
    <t>23.</t>
  </si>
  <si>
    <t>Powiatowy Urząd Pracy w Opatowie</t>
  </si>
  <si>
    <t>Zakup i montaż klimatyzatorów w pomieszczeniach PUP w Opatowie</t>
  </si>
  <si>
    <t>22.</t>
  </si>
  <si>
    <t>Zakup samochodu służbowego na potrzeby WTZ przy DPS w Sobowie</t>
  </si>
  <si>
    <t>21.</t>
  </si>
  <si>
    <t>Dom Pomocy Społecznej w Zochcinku</t>
  </si>
  <si>
    <t xml:space="preserve">A.      
B. 
C.
D. </t>
  </si>
  <si>
    <t>Opracowanie dwóch dokumentacji Projektu architektoniczno - budowlanego i technologicznego z przedmiarem robót na budowę Tężni solankowej i Groty solnej na terenie Domu Pomocy Społecznej w Zochcinku</t>
  </si>
  <si>
    <t>20.</t>
  </si>
  <si>
    <t>Dom Pomocy Społecznej w Sobowie</t>
  </si>
  <si>
    <t>Utwardzenie terenu pod parkingi dla samochodów osobowych</t>
  </si>
  <si>
    <t>19.</t>
  </si>
  <si>
    <t>Wykonanie klimatyzacji w pomieszczeniach biurowych DPS w Sobowie oraz pomieszczeniach WTZ - budynek nr 5 DPS w Sobowie</t>
  </si>
  <si>
    <t>18.</t>
  </si>
  <si>
    <t>Zakup samochodu do przewozu osób niepełnosprawnych</t>
  </si>
  <si>
    <t>17.</t>
  </si>
  <si>
    <t>Dom Pomocy Społecznej w Czachowie</t>
  </si>
  <si>
    <t>16.</t>
  </si>
  <si>
    <t>Objęcie udziałów Szpital św. Leona Sp. z o.o. w Opatowie</t>
  </si>
  <si>
    <t>15.</t>
  </si>
  <si>
    <t>Przebudowa dróg wewnętrznych na terenie Zespołu Szkół Nr 1 w Opatowie</t>
  </si>
  <si>
    <t>14.</t>
  </si>
  <si>
    <t>Zespół Szkół Nr 2 w Opatowie</t>
  </si>
  <si>
    <t>Opracowanie dokumentacji projektowej w celu realizacji zadania ,,Przebudowa oraz rozbudowa istniejącego budynku użytkowego przy ul. Sempołowskiej 3 o platformę dla osób niepełnosprawnych''</t>
  </si>
  <si>
    <t>13.</t>
  </si>
  <si>
    <t>Wymiana dachu na budynku użytkowym przy ZS Nr 2 w Opatowie</t>
  </si>
  <si>
    <t>12.</t>
  </si>
  <si>
    <t>Zakup samochodu służbowego</t>
  </si>
  <si>
    <t>11.</t>
  </si>
  <si>
    <t>Wykonanie klimatyzacji w sali konferencyjnej SP w Opatowie</t>
  </si>
  <si>
    <t>10.</t>
  </si>
  <si>
    <t>Zakup urządzeń wielofunkcyjnych, komputerów oraz wymiana serwera głównego i urządzeń podtrzymania zasilania</t>
  </si>
  <si>
    <t>9.</t>
  </si>
  <si>
    <t>Zakup nieruchomości położonych w obrębie Włostów, Gm. Lipnik - działki o nr ewid. 40/56 i 40/119 oraz nabycie prawa własności lokali w działce nr 40/120 wraz z udziałem w powierzchni</t>
  </si>
  <si>
    <t>8.</t>
  </si>
  <si>
    <t>Wykonanie dokumentacji projektowej termomodernizacji budynków DPS w Czachowie</t>
  </si>
  <si>
    <t>7.</t>
  </si>
  <si>
    <t>Zarząd Dróg Powiatowych  w Opatowie</t>
  </si>
  <si>
    <t xml:space="preserve">A.
B.
C. 
D. </t>
  </si>
  <si>
    <t>Przebudowa drogi powiatowej nr 0711T Dziewiątle – Ujazdek – Łagówka – Łagowica – Pipała – Jastrzębska Wola - Skolankowska Wola - Zielonka - Iwaniska w m. Iwaniska, polegająca na budowie chodnika w km 11+048 - 11+669 oraz w km 11+755 - 11+969 o łącznej dł. 0, 835 km</t>
  </si>
  <si>
    <t>6.</t>
  </si>
  <si>
    <t>Przebudowa drogi powiatowej nr 0737T Gołębiów – Usarzów – Zdanów – Jugoszów – Krobielice – Nasławice w m. Gołębiów w km 0+000 – 0+853 odc. dł. 0, 853 km</t>
  </si>
  <si>
    <t>5.</t>
  </si>
  <si>
    <t>4.</t>
  </si>
  <si>
    <t>Zakup posypywarki (piaskarki) do ciągnika</t>
  </si>
  <si>
    <t>3.</t>
  </si>
  <si>
    <t>Zakup zamiatarki</t>
  </si>
  <si>
    <t>2.</t>
  </si>
  <si>
    <t>Zakup samochodu ciężarowego 2 lub 3 osiowego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</si>
  <si>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</si>
  <si>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</si>
  <si>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</si>
  <si>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</si>
  <si>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</si>
  <si>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</si>
  <si>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</si>
  <si>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2020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</si>
  <si>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</si>
  <si>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</si>
  <si>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</si>
  <si>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</si>
  <si>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</si>
  <si>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2020 r.</t>
  </si>
  <si>
    <t>97 749 186,40</t>
  </si>
  <si>
    <t>1 998 588,55</t>
  </si>
  <si>
    <t>2 822 384,00</t>
  </si>
  <si>
    <t>2 434 215,00</t>
  </si>
  <si>
    <t>100 571 570,40</t>
  </si>
  <si>
    <t>4 432 803,55</t>
  </si>
  <si>
    <t>28.</t>
  </si>
  <si>
    <t>Komenda Powiatowa Państwowej Straży Pożarnej w Opatowie</t>
  </si>
  <si>
    <t>Przedsięwzięcie ,,Sprzęt informatyki i łączności'' w ramach ,,Programu modernizacji Policji, Straży Granicznej, Państwowej Straży Pożarnej i Służby Ochrony Państwa w latach 2017 - 2020''</t>
  </si>
  <si>
    <t>752</t>
  </si>
  <si>
    <t>Obrona narodowa</t>
  </si>
  <si>
    <t>57 300,00</t>
  </si>
  <si>
    <t>75295</t>
  </si>
  <si>
    <t>Pozostała działalność</t>
  </si>
  <si>
    <t>852</t>
  </si>
  <si>
    <t>Pomoc społeczna</t>
  </si>
  <si>
    <t>22 830 292,00</t>
  </si>
  <si>
    <t>10 152,00</t>
  </si>
  <si>
    <t>22 840 444,00</t>
  </si>
  <si>
    <t>85205</t>
  </si>
  <si>
    <t>Zadania w zakresie przeciwdziałania przemocy w rodzinie</t>
  </si>
  <si>
    <t>67 452,00</t>
  </si>
  <si>
    <t>97 816 638,40</t>
  </si>
  <si>
    <t>148 000,00</t>
  </si>
  <si>
    <t>6410</t>
  </si>
  <si>
    <t>Dotacje celowe otrzymane z budżetu państwa na inwestycje i zakupy inwestycyjne z zakresu administracji rządowej oraz inne zadania zlecone ustawami realizowane przez powiat</t>
  </si>
  <si>
    <t>2 970 384,00</t>
  </si>
  <si>
    <t>215 452,00</t>
  </si>
  <si>
    <t>100 787 022,40</t>
  </si>
  <si>
    <t>754</t>
  </si>
  <si>
    <t>Bezpieczeństwo publiczne i ochrona przeciwpożarowa</t>
  </si>
  <si>
    <t>75411</t>
  </si>
  <si>
    <t>Komendy powiatowe Państwowej Straży Pożarnej</t>
  </si>
  <si>
    <t>Załącznik Nr 1                                                                                                          do uchwały Zarządu Powiatu w Opatowie Nr 73.51.2020                                                     z dnia 22 kwietnia 2020 r.</t>
  </si>
  <si>
    <t>Załącznik Nr 2                                                                                                                                        do uchwały Zarządu Powiatu w Opatowie Nr 73.51.2020                                                                              z dnia 22 kwietnia 2020 r.</t>
  </si>
  <si>
    <t>Przebudowa obiektu mostowego o nr ewid. (JNI): 30000631 zlokalizowanego w m. Baćkowice w km 0+709 w ciągu drogi powiatowej nr 0716T Baćkowice - Baranówek - Zaldów - Iwaniska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</si>
</sst>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71" fillId="0" borderId="0" xfId="50" applyFont="1">
      <alignment/>
      <protection/>
    </xf>
    <xf numFmtId="0" fontId="71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9" fillId="0" borderId="0" xfId="49" applyNumberFormat="1" applyFont="1" applyFill="1" applyBorder="1" applyAlignment="1" applyProtection="1">
      <alignment/>
      <protection locked="0"/>
    </xf>
    <xf numFmtId="49" fontId="19" fillId="34" borderId="0" xfId="49" applyNumberFormat="1" applyFont="1" applyFill="1" applyAlignment="1" applyProtection="1">
      <alignment horizontal="center" vertical="center" wrapText="1"/>
      <protection locked="0"/>
    </xf>
    <xf numFmtId="0" fontId="20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68" fontId="7" fillId="33" borderId="10" xfId="50" applyNumberFormat="1" applyFont="1" applyFill="1" applyBorder="1" applyAlignment="1">
      <alignment vertical="center"/>
      <protection/>
    </xf>
    <xf numFmtId="168" fontId="8" fillId="33" borderId="10" xfId="50" applyNumberFormat="1" applyFont="1" applyFill="1" applyBorder="1" applyAlignment="1">
      <alignment vertical="center"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26" fillId="33" borderId="10" xfId="50" applyFont="1" applyFill="1" applyBorder="1" applyAlignment="1">
      <alignment horizontal="center" vertical="center"/>
      <protection/>
    </xf>
    <xf numFmtId="41" fontId="27" fillId="33" borderId="10" xfId="50" applyNumberFormat="1" applyFont="1" applyFill="1" applyBorder="1" applyAlignment="1">
      <alignment vertical="center"/>
      <protection/>
    </xf>
    <xf numFmtId="41" fontId="27" fillId="33" borderId="10" xfId="50" applyNumberFormat="1" applyFont="1" applyFill="1" applyBorder="1" applyAlignment="1">
      <alignment vertical="center" wrapText="1"/>
      <protection/>
    </xf>
    <xf numFmtId="41" fontId="28" fillId="33" borderId="10" xfId="50" applyNumberFormat="1" applyFont="1" applyFill="1" applyBorder="1" applyAlignment="1">
      <alignment horizontal="left" vertical="center" wrapText="1"/>
      <protection/>
    </xf>
    <xf numFmtId="41" fontId="16" fillId="33" borderId="10" xfId="50" applyNumberFormat="1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vertical="center" wrapText="1"/>
      <protection/>
    </xf>
    <xf numFmtId="41" fontId="16" fillId="33" borderId="10" xfId="50" applyNumberFormat="1" applyFont="1" applyFill="1" applyBorder="1" applyAlignment="1">
      <alignment vertical="center"/>
      <protection/>
    </xf>
    <xf numFmtId="0" fontId="28" fillId="33" borderId="10" xfId="50" applyFont="1" applyFill="1" applyBorder="1" applyAlignment="1">
      <alignment vertical="center" wrapText="1"/>
      <protection/>
    </xf>
    <xf numFmtId="0" fontId="16" fillId="33" borderId="10" xfId="50" applyFont="1" applyFill="1" applyBorder="1" applyAlignment="1">
      <alignment horizontal="center" vertical="center"/>
      <protection/>
    </xf>
    <xf numFmtId="0" fontId="29" fillId="33" borderId="10" xfId="50" applyFont="1" applyFill="1" applyBorder="1" applyAlignment="1">
      <alignment vertical="center" wrapText="1"/>
      <protection/>
    </xf>
    <xf numFmtId="0" fontId="29" fillId="33" borderId="10" xfId="50" applyFont="1" applyFill="1" applyBorder="1" applyAlignment="1">
      <alignment horizontal="center" vertical="center"/>
      <protection/>
    </xf>
    <xf numFmtId="0" fontId="27" fillId="33" borderId="13" xfId="50" applyFont="1" applyFill="1" applyBorder="1" applyAlignment="1">
      <alignment horizontal="center" vertical="center" wrapText="1"/>
      <protection/>
    </xf>
    <xf numFmtId="0" fontId="16" fillId="33" borderId="0" xfId="50" applyFont="1" applyFill="1" applyAlignment="1">
      <alignment horizontal="right" vertical="center"/>
      <protection/>
    </xf>
    <xf numFmtId="170" fontId="72" fillId="36" borderId="16" xfId="0" applyNumberFormat="1" applyFont="1" applyFill="1" applyBorder="1" applyAlignment="1">
      <alignment horizontal="right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0" fontId="18" fillId="33" borderId="0" xfId="50" applyFont="1" applyFill="1" applyAlignment="1">
      <alignment horizontal="center" vertical="center" wrapText="1"/>
      <protection/>
    </xf>
    <xf numFmtId="0" fontId="31" fillId="0" borderId="10" xfId="50" applyFont="1" applyFill="1" applyBorder="1" applyAlignment="1">
      <alignment horizontal="center" vertical="center" wrapText="1"/>
      <protection/>
    </xf>
    <xf numFmtId="0" fontId="4" fillId="33" borderId="0" xfId="50" applyFill="1" applyAlignment="1">
      <alignment vertical="center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9" fontId="22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22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73" fillId="36" borderId="16" xfId="0" applyFont="1" applyFill="1" applyBorder="1" applyAlignment="1">
      <alignment horizontal="left" vertical="center" wrapText="1"/>
    </xf>
    <xf numFmtId="170" fontId="74" fillId="36" borderId="16" xfId="0" applyNumberFormat="1" applyFont="1" applyFill="1" applyBorder="1" applyAlignment="1">
      <alignment horizontal="right" vertical="center" wrapText="1"/>
    </xf>
    <xf numFmtId="170" fontId="72" fillId="36" borderId="16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73" fillId="36" borderId="16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5" fillId="36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wrapText="1"/>
      <protection locked="0"/>
    </xf>
    <xf numFmtId="0" fontId="18" fillId="33" borderId="0" xfId="50" applyFont="1" applyFill="1" applyAlignment="1">
      <alignment horizontal="center" vertical="center" wrapText="1"/>
      <protection/>
    </xf>
    <xf numFmtId="0" fontId="27" fillId="33" borderId="10" xfId="50" applyFont="1" applyFill="1" applyBorder="1" applyAlignment="1">
      <alignment horizontal="center" vertical="center"/>
      <protection/>
    </xf>
    <xf numFmtId="0" fontId="27" fillId="33" borderId="10" xfId="50" applyFont="1" applyFill="1" applyBorder="1" applyAlignment="1">
      <alignment horizontal="center" vertical="center" wrapText="1"/>
      <protection/>
    </xf>
    <xf numFmtId="0" fontId="27" fillId="33" borderId="18" xfId="50" applyFont="1" applyFill="1" applyBorder="1" applyAlignment="1">
      <alignment horizontal="center" vertical="center"/>
      <protection/>
    </xf>
    <xf numFmtId="0" fontId="27" fillId="33" borderId="19" xfId="50" applyFont="1" applyFill="1" applyBorder="1" applyAlignment="1">
      <alignment horizontal="center" vertical="center"/>
      <protection/>
    </xf>
    <xf numFmtId="0" fontId="27" fillId="33" borderId="13" xfId="50" applyFont="1" applyFill="1" applyBorder="1" applyAlignment="1">
      <alignment horizontal="center" vertical="center"/>
      <protection/>
    </xf>
    <xf numFmtId="0" fontId="27" fillId="33" borderId="20" xfId="50" applyFont="1" applyFill="1" applyBorder="1" applyAlignment="1">
      <alignment horizontal="center" vertical="center" wrapText="1"/>
      <protection/>
    </xf>
    <xf numFmtId="0" fontId="27" fillId="33" borderId="12" xfId="50" applyFont="1" applyFill="1" applyBorder="1" applyAlignment="1">
      <alignment horizontal="center" vertical="center" wrapText="1"/>
      <protection/>
    </xf>
    <xf numFmtId="0" fontId="27" fillId="33" borderId="11" xfId="50" applyFont="1" applyFill="1" applyBorder="1" applyAlignment="1">
      <alignment horizontal="center" vertical="center" wrapText="1"/>
      <protection/>
    </xf>
    <xf numFmtId="0" fontId="27" fillId="33" borderId="21" xfId="50" applyFont="1" applyFill="1" applyBorder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8" fillId="0" borderId="0" xfId="50" applyFont="1" applyAlignment="1">
      <alignment horizontal="center" vertical="center" wrapText="1"/>
      <protection/>
    </xf>
    <xf numFmtId="0" fontId="8" fillId="0" borderId="21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21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1" fillId="0" borderId="18" xfId="50" applyFont="1" applyFill="1" applyBorder="1" applyAlignment="1">
      <alignment horizontal="center" vertical="center" wrapText="1"/>
      <protection/>
    </xf>
    <xf numFmtId="0" fontId="11" fillId="0" borderId="19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/>
      <protection/>
    </xf>
    <xf numFmtId="0" fontId="12" fillId="0" borderId="19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showGridLines="0" zoomScalePageLayoutView="0" workbookViewId="0" topLeftCell="A28">
      <selection activeCell="K1" sqref="K1:P1"/>
    </sheetView>
  </sheetViews>
  <sheetFormatPr defaultColWidth="9.33203125" defaultRowHeight="12.75"/>
  <cols>
    <col min="1" max="1" width="7.33203125" style="35" customWidth="1"/>
    <col min="2" max="2" width="6.66015625" style="35" customWidth="1"/>
    <col min="3" max="3" width="9.83203125" style="35" customWidth="1"/>
    <col min="4" max="4" width="5" style="35" customWidth="1"/>
    <col min="5" max="5" width="4.33203125" style="35" customWidth="1"/>
    <col min="6" max="6" width="21" style="35" customWidth="1"/>
    <col min="7" max="7" width="9.33203125" style="35" customWidth="1"/>
    <col min="8" max="8" width="9.66015625" style="35" customWidth="1"/>
    <col min="9" max="9" width="12.16015625" style="35" customWidth="1"/>
    <col min="10" max="10" width="8.16015625" style="35" customWidth="1"/>
    <col min="11" max="11" width="19.16015625" style="35" customWidth="1"/>
    <col min="12" max="12" width="20.5" style="35" customWidth="1"/>
    <col min="13" max="13" width="5.66015625" style="35" customWidth="1"/>
    <col min="14" max="14" width="9" style="35" customWidth="1"/>
    <col min="15" max="15" width="2.66015625" style="35" customWidth="1"/>
    <col min="16" max="16" width="4.66015625" style="35" customWidth="1"/>
    <col min="17" max="17" width="0.65625" style="35" customWidth="1"/>
    <col min="18" max="16384" width="9.33203125" style="35" customWidth="1"/>
  </cols>
  <sheetData>
    <row r="1" spans="1:17" ht="3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81" t="s">
        <v>195</v>
      </c>
      <c r="L1" s="81"/>
      <c r="M1" s="81"/>
      <c r="N1" s="81"/>
      <c r="O1" s="81"/>
      <c r="P1" s="81"/>
      <c r="Q1" s="34"/>
    </row>
    <row r="2" spans="1:17" ht="25.5" customHeight="1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34"/>
    </row>
    <row r="3" spans="1:17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6" t="s">
        <v>59</v>
      </c>
      <c r="O3" s="78"/>
      <c r="P3" s="78"/>
      <c r="Q3" s="34"/>
    </row>
    <row r="4" spans="1:17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7" ht="34.5" customHeight="1">
      <c r="A5" s="37"/>
      <c r="B5" s="39" t="s">
        <v>0</v>
      </c>
      <c r="C5" s="39" t="s">
        <v>1</v>
      </c>
      <c r="D5" s="83" t="s">
        <v>58</v>
      </c>
      <c r="E5" s="83"/>
      <c r="F5" s="83" t="s">
        <v>2</v>
      </c>
      <c r="G5" s="83"/>
      <c r="H5" s="83"/>
      <c r="I5" s="83" t="s">
        <v>57</v>
      </c>
      <c r="J5" s="83"/>
      <c r="K5" s="39" t="s">
        <v>56</v>
      </c>
      <c r="L5" s="39" t="s">
        <v>55</v>
      </c>
      <c r="M5" s="83" t="s">
        <v>54</v>
      </c>
      <c r="N5" s="83"/>
      <c r="O5" s="83"/>
      <c r="P5" s="83"/>
      <c r="Q5" s="83"/>
    </row>
    <row r="6" spans="1:17" ht="11.25" customHeight="1">
      <c r="A6" s="37"/>
      <c r="B6" s="40" t="s">
        <v>26</v>
      </c>
      <c r="C6" s="40" t="s">
        <v>25</v>
      </c>
      <c r="D6" s="77" t="s">
        <v>24</v>
      </c>
      <c r="E6" s="77"/>
      <c r="F6" s="77" t="s">
        <v>23</v>
      </c>
      <c r="G6" s="77"/>
      <c r="H6" s="77"/>
      <c r="I6" s="77" t="s">
        <v>22</v>
      </c>
      <c r="J6" s="77"/>
      <c r="K6" s="40" t="s">
        <v>21</v>
      </c>
      <c r="L6" s="40" t="s">
        <v>20</v>
      </c>
      <c r="M6" s="77" t="s">
        <v>19</v>
      </c>
      <c r="N6" s="77"/>
      <c r="O6" s="77"/>
      <c r="P6" s="77"/>
      <c r="Q6" s="77"/>
    </row>
    <row r="7" spans="1:17" ht="18.75" customHeight="1">
      <c r="A7" s="37"/>
      <c r="B7" s="85" t="s">
        <v>53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21.75" customHeight="1">
      <c r="A8" s="37"/>
      <c r="B8" s="40" t="s">
        <v>171</v>
      </c>
      <c r="C8" s="41"/>
      <c r="D8" s="80"/>
      <c r="E8" s="80"/>
      <c r="F8" s="79" t="s">
        <v>172</v>
      </c>
      <c r="G8" s="79"/>
      <c r="H8" s="79"/>
      <c r="I8" s="76" t="s">
        <v>48</v>
      </c>
      <c r="J8" s="76"/>
      <c r="K8" s="42" t="s">
        <v>48</v>
      </c>
      <c r="L8" s="42" t="s">
        <v>173</v>
      </c>
      <c r="M8" s="76" t="s">
        <v>173</v>
      </c>
      <c r="N8" s="76"/>
      <c r="O8" s="76"/>
      <c r="P8" s="76"/>
      <c r="Q8" s="76"/>
    </row>
    <row r="9" spans="1:17" ht="29.25" customHeight="1">
      <c r="A9" s="37"/>
      <c r="B9" s="39"/>
      <c r="C9" s="41"/>
      <c r="D9" s="80"/>
      <c r="E9" s="80"/>
      <c r="F9" s="79" t="s">
        <v>49</v>
      </c>
      <c r="G9" s="79"/>
      <c r="H9" s="79"/>
      <c r="I9" s="76" t="s">
        <v>48</v>
      </c>
      <c r="J9" s="76"/>
      <c r="K9" s="42" t="s">
        <v>48</v>
      </c>
      <c r="L9" s="42" t="s">
        <v>48</v>
      </c>
      <c r="M9" s="76" t="s">
        <v>48</v>
      </c>
      <c r="N9" s="76"/>
      <c r="O9" s="76"/>
      <c r="P9" s="76"/>
      <c r="Q9" s="76"/>
    </row>
    <row r="10" spans="1:17" ht="21.75" customHeight="1">
      <c r="A10" s="37"/>
      <c r="B10" s="41"/>
      <c r="C10" s="40" t="s">
        <v>174</v>
      </c>
      <c r="D10" s="80"/>
      <c r="E10" s="80"/>
      <c r="F10" s="79" t="s">
        <v>175</v>
      </c>
      <c r="G10" s="79"/>
      <c r="H10" s="79"/>
      <c r="I10" s="76" t="s">
        <v>48</v>
      </c>
      <c r="J10" s="76"/>
      <c r="K10" s="42" t="s">
        <v>48</v>
      </c>
      <c r="L10" s="42" t="s">
        <v>173</v>
      </c>
      <c r="M10" s="76" t="s">
        <v>173</v>
      </c>
      <c r="N10" s="76"/>
      <c r="O10" s="76"/>
      <c r="P10" s="76"/>
      <c r="Q10" s="76"/>
    </row>
    <row r="11" spans="1:17" ht="29.25" customHeight="1">
      <c r="A11" s="37"/>
      <c r="B11" s="41"/>
      <c r="C11" s="39"/>
      <c r="D11" s="80"/>
      <c r="E11" s="80"/>
      <c r="F11" s="79" t="s">
        <v>49</v>
      </c>
      <c r="G11" s="79"/>
      <c r="H11" s="79"/>
      <c r="I11" s="76" t="s">
        <v>48</v>
      </c>
      <c r="J11" s="76"/>
      <c r="K11" s="42" t="s">
        <v>48</v>
      </c>
      <c r="L11" s="42" t="s">
        <v>48</v>
      </c>
      <c r="M11" s="76" t="s">
        <v>48</v>
      </c>
      <c r="N11" s="76"/>
      <c r="O11" s="76"/>
      <c r="P11" s="76"/>
      <c r="Q11" s="76"/>
    </row>
    <row r="12" spans="1:17" ht="33.75" customHeight="1">
      <c r="A12" s="37"/>
      <c r="B12" s="41"/>
      <c r="C12" s="41"/>
      <c r="D12" s="77" t="s">
        <v>73</v>
      </c>
      <c r="E12" s="77"/>
      <c r="F12" s="79" t="s">
        <v>74</v>
      </c>
      <c r="G12" s="79"/>
      <c r="H12" s="79"/>
      <c r="I12" s="76" t="s">
        <v>48</v>
      </c>
      <c r="J12" s="76"/>
      <c r="K12" s="42" t="s">
        <v>48</v>
      </c>
      <c r="L12" s="42" t="s">
        <v>173</v>
      </c>
      <c r="M12" s="76" t="s">
        <v>173</v>
      </c>
      <c r="N12" s="76"/>
      <c r="O12" s="76"/>
      <c r="P12" s="76"/>
      <c r="Q12" s="76"/>
    </row>
    <row r="13" spans="1:17" ht="21.75" customHeight="1">
      <c r="A13" s="37"/>
      <c r="B13" s="40" t="s">
        <v>176</v>
      </c>
      <c r="C13" s="41"/>
      <c r="D13" s="80"/>
      <c r="E13" s="80"/>
      <c r="F13" s="79" t="s">
        <v>177</v>
      </c>
      <c r="G13" s="79"/>
      <c r="H13" s="79"/>
      <c r="I13" s="76" t="s">
        <v>178</v>
      </c>
      <c r="J13" s="76"/>
      <c r="K13" s="42" t="s">
        <v>48</v>
      </c>
      <c r="L13" s="42" t="s">
        <v>179</v>
      </c>
      <c r="M13" s="76" t="s">
        <v>180</v>
      </c>
      <c r="N13" s="76"/>
      <c r="O13" s="76"/>
      <c r="P13" s="76"/>
      <c r="Q13" s="76"/>
    </row>
    <row r="14" spans="1:17" ht="29.25" customHeight="1">
      <c r="A14" s="37"/>
      <c r="B14" s="39"/>
      <c r="C14" s="41"/>
      <c r="D14" s="80"/>
      <c r="E14" s="80"/>
      <c r="F14" s="79" t="s">
        <v>49</v>
      </c>
      <c r="G14" s="79"/>
      <c r="H14" s="79"/>
      <c r="I14" s="76" t="s">
        <v>48</v>
      </c>
      <c r="J14" s="76"/>
      <c r="K14" s="42" t="s">
        <v>48</v>
      </c>
      <c r="L14" s="42" t="s">
        <v>48</v>
      </c>
      <c r="M14" s="76" t="s">
        <v>48</v>
      </c>
      <c r="N14" s="76"/>
      <c r="O14" s="76"/>
      <c r="P14" s="76"/>
      <c r="Q14" s="76"/>
    </row>
    <row r="15" spans="1:17" ht="22.5" customHeight="1">
      <c r="A15" s="37"/>
      <c r="B15" s="41"/>
      <c r="C15" s="40" t="s">
        <v>181</v>
      </c>
      <c r="D15" s="80"/>
      <c r="E15" s="80"/>
      <c r="F15" s="79" t="s">
        <v>182</v>
      </c>
      <c r="G15" s="79"/>
      <c r="H15" s="79"/>
      <c r="I15" s="76" t="s">
        <v>48</v>
      </c>
      <c r="J15" s="76"/>
      <c r="K15" s="42" t="s">
        <v>48</v>
      </c>
      <c r="L15" s="42" t="s">
        <v>179</v>
      </c>
      <c r="M15" s="76" t="s">
        <v>179</v>
      </c>
      <c r="N15" s="76"/>
      <c r="O15" s="76"/>
      <c r="P15" s="76"/>
      <c r="Q15" s="76"/>
    </row>
    <row r="16" spans="1:17" ht="29.25" customHeight="1">
      <c r="A16" s="37"/>
      <c r="B16" s="41"/>
      <c r="C16" s="39"/>
      <c r="D16" s="80"/>
      <c r="E16" s="80"/>
      <c r="F16" s="79" t="s">
        <v>49</v>
      </c>
      <c r="G16" s="79"/>
      <c r="H16" s="79"/>
      <c r="I16" s="76" t="s">
        <v>48</v>
      </c>
      <c r="J16" s="76"/>
      <c r="K16" s="42" t="s">
        <v>48</v>
      </c>
      <c r="L16" s="42" t="s">
        <v>48</v>
      </c>
      <c r="M16" s="76" t="s">
        <v>48</v>
      </c>
      <c r="N16" s="76"/>
      <c r="O16" s="76"/>
      <c r="P16" s="76"/>
      <c r="Q16" s="76"/>
    </row>
    <row r="17" spans="1:17" ht="29.25" customHeight="1">
      <c r="A17" s="37"/>
      <c r="B17" s="41"/>
      <c r="C17" s="41"/>
      <c r="D17" s="77" t="s">
        <v>73</v>
      </c>
      <c r="E17" s="77"/>
      <c r="F17" s="79" t="s">
        <v>74</v>
      </c>
      <c r="G17" s="79"/>
      <c r="H17" s="79"/>
      <c r="I17" s="76" t="s">
        <v>48</v>
      </c>
      <c r="J17" s="76"/>
      <c r="K17" s="42" t="s">
        <v>48</v>
      </c>
      <c r="L17" s="42" t="s">
        <v>179</v>
      </c>
      <c r="M17" s="76" t="s">
        <v>179</v>
      </c>
      <c r="N17" s="76"/>
      <c r="O17" s="76"/>
      <c r="P17" s="76"/>
      <c r="Q17" s="76"/>
    </row>
    <row r="18" spans="1:17" ht="21" customHeight="1">
      <c r="A18" s="37"/>
      <c r="B18" s="87" t="s">
        <v>53</v>
      </c>
      <c r="C18" s="87"/>
      <c r="D18" s="87"/>
      <c r="E18" s="87"/>
      <c r="F18" s="87"/>
      <c r="G18" s="87"/>
      <c r="H18" s="43" t="s">
        <v>51</v>
      </c>
      <c r="I18" s="86" t="s">
        <v>162</v>
      </c>
      <c r="J18" s="86"/>
      <c r="K18" s="44" t="s">
        <v>48</v>
      </c>
      <c r="L18" s="44" t="s">
        <v>183</v>
      </c>
      <c r="M18" s="86" t="s">
        <v>184</v>
      </c>
      <c r="N18" s="86"/>
      <c r="O18" s="86"/>
      <c r="P18" s="86"/>
      <c r="Q18" s="86"/>
    </row>
    <row r="19" spans="1:17" ht="30" customHeight="1">
      <c r="A19" s="37"/>
      <c r="B19" s="89"/>
      <c r="C19" s="89"/>
      <c r="D19" s="89"/>
      <c r="E19" s="89"/>
      <c r="F19" s="88" t="s">
        <v>49</v>
      </c>
      <c r="G19" s="88"/>
      <c r="H19" s="88"/>
      <c r="I19" s="84" t="s">
        <v>163</v>
      </c>
      <c r="J19" s="84"/>
      <c r="K19" s="45" t="s">
        <v>48</v>
      </c>
      <c r="L19" s="45" t="s">
        <v>48</v>
      </c>
      <c r="M19" s="84" t="s">
        <v>163</v>
      </c>
      <c r="N19" s="84"/>
      <c r="O19" s="84"/>
      <c r="P19" s="84"/>
      <c r="Q19" s="84"/>
    </row>
    <row r="20" spans="1:17" ht="23.25" customHeight="1">
      <c r="A20" s="37"/>
      <c r="B20" s="85" t="s">
        <v>52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ht="21" customHeight="1">
      <c r="B21" s="40" t="s">
        <v>171</v>
      </c>
      <c r="C21" s="41"/>
      <c r="D21" s="80"/>
      <c r="E21" s="80"/>
      <c r="F21" s="79" t="s">
        <v>172</v>
      </c>
      <c r="G21" s="79"/>
      <c r="H21" s="79"/>
      <c r="I21" s="76" t="s">
        <v>48</v>
      </c>
      <c r="J21" s="76"/>
      <c r="K21" s="42" t="s">
        <v>48</v>
      </c>
      <c r="L21" s="42" t="s">
        <v>185</v>
      </c>
      <c r="M21" s="76" t="s">
        <v>185</v>
      </c>
      <c r="N21" s="76"/>
      <c r="O21" s="76"/>
      <c r="P21" s="76"/>
      <c r="Q21" s="76"/>
    </row>
    <row r="22" spans="2:17" ht="27.75" customHeight="1">
      <c r="B22" s="39"/>
      <c r="C22" s="41"/>
      <c r="D22" s="80"/>
      <c r="E22" s="80"/>
      <c r="F22" s="79" t="s">
        <v>49</v>
      </c>
      <c r="G22" s="79"/>
      <c r="H22" s="79"/>
      <c r="I22" s="76" t="s">
        <v>48</v>
      </c>
      <c r="J22" s="76"/>
      <c r="K22" s="42" t="s">
        <v>48</v>
      </c>
      <c r="L22" s="42" t="s">
        <v>48</v>
      </c>
      <c r="M22" s="76" t="s">
        <v>48</v>
      </c>
      <c r="N22" s="76"/>
      <c r="O22" s="76"/>
      <c r="P22" s="76"/>
      <c r="Q22" s="76"/>
    </row>
    <row r="23" spans="2:17" ht="21" customHeight="1">
      <c r="B23" s="41"/>
      <c r="C23" s="40" t="s">
        <v>174</v>
      </c>
      <c r="D23" s="80"/>
      <c r="E23" s="80"/>
      <c r="F23" s="79" t="s">
        <v>175</v>
      </c>
      <c r="G23" s="79"/>
      <c r="H23" s="79"/>
      <c r="I23" s="76" t="s">
        <v>48</v>
      </c>
      <c r="J23" s="76"/>
      <c r="K23" s="42" t="s">
        <v>48</v>
      </c>
      <c r="L23" s="42" t="s">
        <v>185</v>
      </c>
      <c r="M23" s="76" t="s">
        <v>185</v>
      </c>
      <c r="N23" s="76"/>
      <c r="O23" s="76"/>
      <c r="P23" s="76"/>
      <c r="Q23" s="76"/>
    </row>
    <row r="24" spans="2:17" ht="30" customHeight="1">
      <c r="B24" s="41"/>
      <c r="C24" s="39"/>
      <c r="D24" s="80"/>
      <c r="E24" s="80"/>
      <c r="F24" s="79" t="s">
        <v>49</v>
      </c>
      <c r="G24" s="79"/>
      <c r="H24" s="79"/>
      <c r="I24" s="76" t="s">
        <v>48</v>
      </c>
      <c r="J24" s="76"/>
      <c r="K24" s="42" t="s">
        <v>48</v>
      </c>
      <c r="L24" s="42" t="s">
        <v>48</v>
      </c>
      <c r="M24" s="76" t="s">
        <v>48</v>
      </c>
      <c r="N24" s="76"/>
      <c r="O24" s="76"/>
      <c r="P24" s="76"/>
      <c r="Q24" s="76"/>
    </row>
    <row r="25" spans="2:17" ht="41.25" customHeight="1">
      <c r="B25" s="41"/>
      <c r="C25" s="41"/>
      <c r="D25" s="77" t="s">
        <v>186</v>
      </c>
      <c r="E25" s="77"/>
      <c r="F25" s="79" t="s">
        <v>187</v>
      </c>
      <c r="G25" s="79"/>
      <c r="H25" s="79"/>
      <c r="I25" s="76" t="s">
        <v>48</v>
      </c>
      <c r="J25" s="76"/>
      <c r="K25" s="42" t="s">
        <v>48</v>
      </c>
      <c r="L25" s="42" t="s">
        <v>185</v>
      </c>
      <c r="M25" s="76" t="s">
        <v>185</v>
      </c>
      <c r="N25" s="76"/>
      <c r="O25" s="76"/>
      <c r="P25" s="76"/>
      <c r="Q25" s="76"/>
    </row>
    <row r="26" spans="2:17" ht="19.5" customHeight="1">
      <c r="B26" s="87" t="s">
        <v>52</v>
      </c>
      <c r="C26" s="87"/>
      <c r="D26" s="87"/>
      <c r="E26" s="87"/>
      <c r="F26" s="87"/>
      <c r="G26" s="87"/>
      <c r="H26" s="43" t="s">
        <v>51</v>
      </c>
      <c r="I26" s="86" t="s">
        <v>164</v>
      </c>
      <c r="J26" s="86"/>
      <c r="K26" s="44" t="s">
        <v>48</v>
      </c>
      <c r="L26" s="44" t="s">
        <v>185</v>
      </c>
      <c r="M26" s="86" t="s">
        <v>188</v>
      </c>
      <c r="N26" s="86"/>
      <c r="O26" s="86"/>
      <c r="P26" s="86"/>
      <c r="Q26" s="86"/>
    </row>
    <row r="27" spans="2:17" ht="28.5" customHeight="1">
      <c r="B27" s="89"/>
      <c r="C27" s="89"/>
      <c r="D27" s="89"/>
      <c r="E27" s="89"/>
      <c r="F27" s="88" t="s">
        <v>49</v>
      </c>
      <c r="G27" s="88"/>
      <c r="H27" s="88"/>
      <c r="I27" s="84" t="s">
        <v>165</v>
      </c>
      <c r="J27" s="84"/>
      <c r="K27" s="45" t="s">
        <v>48</v>
      </c>
      <c r="L27" s="45" t="s">
        <v>48</v>
      </c>
      <c r="M27" s="84" t="s">
        <v>165</v>
      </c>
      <c r="N27" s="84"/>
      <c r="O27" s="84"/>
      <c r="P27" s="84"/>
      <c r="Q27" s="84"/>
    </row>
    <row r="28" spans="2:17" ht="20.25" customHeight="1">
      <c r="B28" s="85" t="s">
        <v>50</v>
      </c>
      <c r="C28" s="85"/>
      <c r="D28" s="85"/>
      <c r="E28" s="85"/>
      <c r="F28" s="85"/>
      <c r="G28" s="85"/>
      <c r="H28" s="85"/>
      <c r="I28" s="86" t="s">
        <v>166</v>
      </c>
      <c r="J28" s="86"/>
      <c r="K28" s="44" t="s">
        <v>48</v>
      </c>
      <c r="L28" s="44" t="s">
        <v>189</v>
      </c>
      <c r="M28" s="86" t="s">
        <v>190</v>
      </c>
      <c r="N28" s="86"/>
      <c r="O28" s="86"/>
      <c r="P28" s="86"/>
      <c r="Q28" s="86"/>
    </row>
    <row r="29" spans="2:17" ht="33.75" customHeight="1">
      <c r="B29" s="85"/>
      <c r="C29" s="85"/>
      <c r="D29" s="85"/>
      <c r="E29" s="85"/>
      <c r="F29" s="92" t="s">
        <v>49</v>
      </c>
      <c r="G29" s="92"/>
      <c r="H29" s="92"/>
      <c r="I29" s="93" t="s">
        <v>167</v>
      </c>
      <c r="J29" s="93"/>
      <c r="K29" s="46" t="s">
        <v>48</v>
      </c>
      <c r="L29" s="46" t="s">
        <v>48</v>
      </c>
      <c r="M29" s="93" t="s">
        <v>167</v>
      </c>
      <c r="N29" s="93"/>
      <c r="O29" s="93"/>
      <c r="P29" s="93"/>
      <c r="Q29" s="93"/>
    </row>
    <row r="30" spans="2:17" ht="18" customHeight="1">
      <c r="B30" s="90" t="s">
        <v>47</v>
      </c>
      <c r="C30" s="90"/>
      <c r="D30" s="90"/>
      <c r="E30" s="90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</sheetData>
  <sheetProtection/>
  <mergeCells count="96">
    <mergeCell ref="B30:F30"/>
    <mergeCell ref="G30:Q30"/>
    <mergeCell ref="B28:H28"/>
    <mergeCell ref="I28:J28"/>
    <mergeCell ref="M28:Q28"/>
    <mergeCell ref="B29:E29"/>
    <mergeCell ref="F29:H29"/>
    <mergeCell ref="I29:J29"/>
    <mergeCell ref="M29:Q29"/>
    <mergeCell ref="B26:G26"/>
    <mergeCell ref="I26:J26"/>
    <mergeCell ref="M26:Q26"/>
    <mergeCell ref="B27:E27"/>
    <mergeCell ref="F27:H27"/>
    <mergeCell ref="I27:J27"/>
    <mergeCell ref="M27:Q27"/>
    <mergeCell ref="D24:E24"/>
    <mergeCell ref="F24:H24"/>
    <mergeCell ref="I24:J24"/>
    <mergeCell ref="M24:Q24"/>
    <mergeCell ref="D25:E25"/>
    <mergeCell ref="F25:H25"/>
    <mergeCell ref="I25:J25"/>
    <mergeCell ref="M25:Q25"/>
    <mergeCell ref="D22:E22"/>
    <mergeCell ref="F22:H22"/>
    <mergeCell ref="I22:J22"/>
    <mergeCell ref="M22:Q22"/>
    <mergeCell ref="D23:E23"/>
    <mergeCell ref="F23:H23"/>
    <mergeCell ref="I23:J23"/>
    <mergeCell ref="M23:Q23"/>
    <mergeCell ref="B18:G18"/>
    <mergeCell ref="B20:Q20"/>
    <mergeCell ref="D21:E21"/>
    <mergeCell ref="F21:H21"/>
    <mergeCell ref="I21:J21"/>
    <mergeCell ref="M21:Q21"/>
    <mergeCell ref="F19:H19"/>
    <mergeCell ref="B19:E19"/>
    <mergeCell ref="I19:J19"/>
    <mergeCell ref="M18:Q18"/>
    <mergeCell ref="D13:E13"/>
    <mergeCell ref="F13:H13"/>
    <mergeCell ref="D14:E14"/>
    <mergeCell ref="D15:E15"/>
    <mergeCell ref="F15:H15"/>
    <mergeCell ref="I15:J15"/>
    <mergeCell ref="D16:E16"/>
    <mergeCell ref="F16:H16"/>
    <mergeCell ref="D17:E17"/>
    <mergeCell ref="I5:J5"/>
    <mergeCell ref="D6:E6"/>
    <mergeCell ref="F5:H5"/>
    <mergeCell ref="F6:H6"/>
    <mergeCell ref="B7:Q7"/>
    <mergeCell ref="I18:J18"/>
    <mergeCell ref="F17:H17"/>
    <mergeCell ref="I17:J17"/>
    <mergeCell ref="M14:Q14"/>
    <mergeCell ref="F14:H14"/>
    <mergeCell ref="K1:P1"/>
    <mergeCell ref="A2:P2"/>
    <mergeCell ref="I8:J8"/>
    <mergeCell ref="D5:E5"/>
    <mergeCell ref="M5:Q5"/>
    <mergeCell ref="M19:Q19"/>
    <mergeCell ref="M15:Q15"/>
    <mergeCell ref="I6:J6"/>
    <mergeCell ref="I9:J9"/>
    <mergeCell ref="D8:E8"/>
    <mergeCell ref="F11:H11"/>
    <mergeCell ref="M6:Q6"/>
    <mergeCell ref="M8:Q8"/>
    <mergeCell ref="F8:H8"/>
    <mergeCell ref="D9:E9"/>
    <mergeCell ref="F10:H10"/>
    <mergeCell ref="D11:E11"/>
    <mergeCell ref="D10:E10"/>
    <mergeCell ref="O3:P3"/>
    <mergeCell ref="F9:H9"/>
    <mergeCell ref="M12:Q12"/>
    <mergeCell ref="I11:J11"/>
    <mergeCell ref="I10:J10"/>
    <mergeCell ref="M9:Q9"/>
    <mergeCell ref="M11:Q11"/>
    <mergeCell ref="I12:J12"/>
    <mergeCell ref="M10:Q10"/>
    <mergeCell ref="F12:H12"/>
    <mergeCell ref="M17:Q17"/>
    <mergeCell ref="I16:J16"/>
    <mergeCell ref="I14:J14"/>
    <mergeCell ref="D12:E12"/>
    <mergeCell ref="I13:J13"/>
    <mergeCell ref="M13:Q13"/>
    <mergeCell ref="M16:Q16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7"/>
  <sheetViews>
    <sheetView view="pageLayout" workbookViewId="0" topLeftCell="A52">
      <selection activeCell="O1" sqref="O1:W1"/>
    </sheetView>
  </sheetViews>
  <sheetFormatPr defaultColWidth="9.33203125" defaultRowHeight="12.75"/>
  <cols>
    <col min="1" max="1" width="4.66015625" style="38" customWidth="1"/>
    <col min="2" max="2" width="7" style="38" customWidth="1"/>
    <col min="3" max="3" width="3.83203125" style="38" customWidth="1"/>
    <col min="4" max="4" width="9.33203125" style="38" customWidth="1"/>
    <col min="5" max="5" width="3.16015625" style="38" customWidth="1"/>
    <col min="6" max="6" width="5.83203125" style="38" customWidth="1"/>
    <col min="7" max="7" width="2" style="38" customWidth="1"/>
    <col min="8" max="8" width="10.33203125" style="38" customWidth="1"/>
    <col min="9" max="12" width="9.33203125" style="38" customWidth="1"/>
    <col min="13" max="13" width="8.66015625" style="38" customWidth="1"/>
    <col min="14" max="14" width="9.5" style="38" customWidth="1"/>
    <col min="15" max="15" width="8.5" style="38" customWidth="1"/>
    <col min="16" max="16" width="8" style="38" customWidth="1"/>
    <col min="17" max="17" width="7.33203125" style="38" customWidth="1"/>
    <col min="18" max="19" width="9.33203125" style="38" customWidth="1"/>
    <col min="20" max="20" width="3.83203125" style="38" customWidth="1"/>
    <col min="21" max="21" width="5" style="38" customWidth="1"/>
    <col min="22" max="22" width="8.66015625" style="38" customWidth="1"/>
    <col min="23" max="23" width="4.33203125" style="38" customWidth="1"/>
    <col min="24" max="16384" width="9.33203125" style="38" customWidth="1"/>
  </cols>
  <sheetData>
    <row r="1" spans="1:23" ht="36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01" t="s">
        <v>196</v>
      </c>
      <c r="P1" s="101"/>
      <c r="Q1" s="101"/>
      <c r="R1" s="101"/>
      <c r="S1" s="101"/>
      <c r="T1" s="101"/>
      <c r="U1" s="101"/>
      <c r="V1" s="101"/>
      <c r="W1" s="101"/>
    </row>
    <row r="2" spans="1:23" ht="9.75" customHeight="1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5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ht="6" customHeight="1"/>
    <row r="5" spans="1:23" ht="12.75" customHeight="1">
      <c r="A5" s="98" t="s">
        <v>0</v>
      </c>
      <c r="B5" s="98" t="s">
        <v>1</v>
      </c>
      <c r="C5" s="98" t="s">
        <v>27</v>
      </c>
      <c r="D5" s="98" t="s">
        <v>2</v>
      </c>
      <c r="E5" s="98"/>
      <c r="F5" s="98"/>
      <c r="G5" s="98"/>
      <c r="H5" s="98" t="s">
        <v>3</v>
      </c>
      <c r="I5" s="98" t="s">
        <v>28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ht="12.75" customHeight="1">
      <c r="A6" s="98"/>
      <c r="B6" s="98"/>
      <c r="C6" s="98"/>
      <c r="D6" s="98"/>
      <c r="E6" s="98"/>
      <c r="F6" s="98"/>
      <c r="G6" s="98"/>
      <c r="H6" s="98"/>
      <c r="I6" s="98" t="s">
        <v>29</v>
      </c>
      <c r="J6" s="98" t="s">
        <v>4</v>
      </c>
      <c r="K6" s="98"/>
      <c r="L6" s="98"/>
      <c r="M6" s="98"/>
      <c r="N6" s="98"/>
      <c r="O6" s="98"/>
      <c r="P6" s="98"/>
      <c r="Q6" s="98"/>
      <c r="R6" s="98" t="s">
        <v>5</v>
      </c>
      <c r="S6" s="98" t="s">
        <v>4</v>
      </c>
      <c r="T6" s="98"/>
      <c r="U6" s="98"/>
      <c r="V6" s="98"/>
      <c r="W6" s="98"/>
    </row>
    <row r="7" spans="1:23" ht="12.75" customHeight="1">
      <c r="A7" s="98"/>
      <c r="B7" s="98"/>
      <c r="C7" s="98"/>
      <c r="D7" s="98"/>
      <c r="E7" s="98"/>
      <c r="F7" s="98"/>
      <c r="G7" s="98"/>
      <c r="H7" s="98"/>
      <c r="I7" s="98"/>
      <c r="J7" s="98" t="s">
        <v>30</v>
      </c>
      <c r="K7" s="98" t="s">
        <v>4</v>
      </c>
      <c r="L7" s="98"/>
      <c r="M7" s="98" t="s">
        <v>8</v>
      </c>
      <c r="N7" s="98" t="s">
        <v>9</v>
      </c>
      <c r="O7" s="98" t="s">
        <v>10</v>
      </c>
      <c r="P7" s="98" t="s">
        <v>31</v>
      </c>
      <c r="Q7" s="98" t="s">
        <v>32</v>
      </c>
      <c r="R7" s="98"/>
      <c r="S7" s="98" t="s">
        <v>6</v>
      </c>
      <c r="T7" s="98" t="s">
        <v>7</v>
      </c>
      <c r="U7" s="98"/>
      <c r="V7" s="98" t="s">
        <v>33</v>
      </c>
      <c r="W7" s="98" t="s">
        <v>34</v>
      </c>
    </row>
    <row r="8" spans="1:23" ht="56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67" t="s">
        <v>11</v>
      </c>
      <c r="L8" s="67" t="s">
        <v>12</v>
      </c>
      <c r="M8" s="98"/>
      <c r="N8" s="98"/>
      <c r="O8" s="98"/>
      <c r="P8" s="98"/>
      <c r="Q8" s="98"/>
      <c r="R8" s="98"/>
      <c r="S8" s="98"/>
      <c r="T8" s="98" t="s">
        <v>18</v>
      </c>
      <c r="U8" s="98"/>
      <c r="V8" s="98"/>
      <c r="W8" s="98"/>
    </row>
    <row r="9" spans="1:23" ht="8.25" customHeight="1">
      <c r="A9" s="68" t="s">
        <v>26</v>
      </c>
      <c r="B9" s="68" t="s">
        <v>25</v>
      </c>
      <c r="C9" s="68" t="s">
        <v>24</v>
      </c>
      <c r="D9" s="99" t="s">
        <v>23</v>
      </c>
      <c r="E9" s="99"/>
      <c r="F9" s="99"/>
      <c r="G9" s="99"/>
      <c r="H9" s="68" t="s">
        <v>22</v>
      </c>
      <c r="I9" s="68" t="s">
        <v>21</v>
      </c>
      <c r="J9" s="68" t="s">
        <v>20</v>
      </c>
      <c r="K9" s="68" t="s">
        <v>19</v>
      </c>
      <c r="L9" s="68" t="s">
        <v>35</v>
      </c>
      <c r="M9" s="68" t="s">
        <v>36</v>
      </c>
      <c r="N9" s="68" t="s">
        <v>37</v>
      </c>
      <c r="O9" s="68" t="s">
        <v>38</v>
      </c>
      <c r="P9" s="68" t="s">
        <v>39</v>
      </c>
      <c r="Q9" s="68" t="s">
        <v>40</v>
      </c>
      <c r="R9" s="68" t="s">
        <v>41</v>
      </c>
      <c r="S9" s="68" t="s">
        <v>42</v>
      </c>
      <c r="T9" s="99" t="s">
        <v>43</v>
      </c>
      <c r="U9" s="99"/>
      <c r="V9" s="68" t="s">
        <v>44</v>
      </c>
      <c r="W9" s="68" t="s">
        <v>45</v>
      </c>
    </row>
    <row r="10" spans="1:23" ht="12.75" customHeight="1">
      <c r="A10" s="98" t="s">
        <v>171</v>
      </c>
      <c r="B10" s="98" t="s">
        <v>46</v>
      </c>
      <c r="C10" s="98" t="s">
        <v>46</v>
      </c>
      <c r="D10" s="94" t="s">
        <v>172</v>
      </c>
      <c r="E10" s="94"/>
      <c r="F10" s="94" t="s">
        <v>13</v>
      </c>
      <c r="G10" s="94"/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96">
        <v>0</v>
      </c>
      <c r="U10" s="96"/>
      <c r="V10" s="66">
        <v>0</v>
      </c>
      <c r="W10" s="66">
        <v>0</v>
      </c>
    </row>
    <row r="11" spans="1:23" ht="12.75" customHeight="1">
      <c r="A11" s="98"/>
      <c r="B11" s="98"/>
      <c r="C11" s="98"/>
      <c r="D11" s="94"/>
      <c r="E11" s="94"/>
      <c r="F11" s="94" t="s">
        <v>14</v>
      </c>
      <c r="G11" s="94"/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96">
        <v>0</v>
      </c>
      <c r="U11" s="96"/>
      <c r="V11" s="66">
        <v>0</v>
      </c>
      <c r="W11" s="66">
        <v>0</v>
      </c>
    </row>
    <row r="12" spans="1:23" ht="12.75" customHeight="1">
      <c r="A12" s="98"/>
      <c r="B12" s="98"/>
      <c r="C12" s="98"/>
      <c r="D12" s="94"/>
      <c r="E12" s="94"/>
      <c r="F12" s="94" t="s">
        <v>15</v>
      </c>
      <c r="G12" s="94"/>
      <c r="H12" s="66">
        <v>205300</v>
      </c>
      <c r="I12" s="66">
        <v>57300</v>
      </c>
      <c r="J12" s="66">
        <v>57300</v>
      </c>
      <c r="K12" s="66">
        <v>0</v>
      </c>
      <c r="L12" s="66">
        <v>57300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148000</v>
      </c>
      <c r="S12" s="66">
        <v>148000</v>
      </c>
      <c r="T12" s="96">
        <v>0</v>
      </c>
      <c r="U12" s="96"/>
      <c r="V12" s="66">
        <v>0</v>
      </c>
      <c r="W12" s="66">
        <v>0</v>
      </c>
    </row>
    <row r="13" spans="1:23" ht="12.75" customHeight="1">
      <c r="A13" s="98"/>
      <c r="B13" s="98"/>
      <c r="C13" s="98"/>
      <c r="D13" s="94"/>
      <c r="E13" s="94"/>
      <c r="F13" s="94" t="s">
        <v>16</v>
      </c>
      <c r="G13" s="94"/>
      <c r="H13" s="66">
        <v>205300</v>
      </c>
      <c r="I13" s="66">
        <v>57300</v>
      </c>
      <c r="J13" s="66">
        <v>57300</v>
      </c>
      <c r="K13" s="66">
        <v>0</v>
      </c>
      <c r="L13" s="66">
        <v>57300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148000</v>
      </c>
      <c r="S13" s="66">
        <v>148000</v>
      </c>
      <c r="T13" s="96">
        <v>0</v>
      </c>
      <c r="U13" s="96"/>
      <c r="V13" s="66">
        <v>0</v>
      </c>
      <c r="W13" s="66">
        <v>0</v>
      </c>
    </row>
    <row r="14" spans="1:23" ht="12.75" customHeight="1">
      <c r="A14" s="98" t="s">
        <v>46</v>
      </c>
      <c r="B14" s="98" t="s">
        <v>174</v>
      </c>
      <c r="C14" s="98" t="s">
        <v>46</v>
      </c>
      <c r="D14" s="94" t="s">
        <v>175</v>
      </c>
      <c r="E14" s="94"/>
      <c r="F14" s="94" t="s">
        <v>13</v>
      </c>
      <c r="G14" s="94"/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96">
        <v>0</v>
      </c>
      <c r="U14" s="96"/>
      <c r="V14" s="66">
        <v>0</v>
      </c>
      <c r="W14" s="66">
        <v>0</v>
      </c>
    </row>
    <row r="15" spans="1:23" ht="12.75" customHeight="1">
      <c r="A15" s="98"/>
      <c r="B15" s="98"/>
      <c r="C15" s="98"/>
      <c r="D15" s="94"/>
      <c r="E15" s="94"/>
      <c r="F15" s="94" t="s">
        <v>14</v>
      </c>
      <c r="G15" s="94"/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96">
        <v>0</v>
      </c>
      <c r="U15" s="96"/>
      <c r="V15" s="66">
        <v>0</v>
      </c>
      <c r="W15" s="66">
        <v>0</v>
      </c>
    </row>
    <row r="16" spans="1:23" ht="12.75" customHeight="1">
      <c r="A16" s="98"/>
      <c r="B16" s="98"/>
      <c r="C16" s="98"/>
      <c r="D16" s="94"/>
      <c r="E16" s="94"/>
      <c r="F16" s="94" t="s">
        <v>15</v>
      </c>
      <c r="G16" s="94"/>
      <c r="H16" s="66">
        <v>205300</v>
      </c>
      <c r="I16" s="66">
        <v>57300</v>
      </c>
      <c r="J16" s="66">
        <v>57300</v>
      </c>
      <c r="K16" s="66">
        <v>0</v>
      </c>
      <c r="L16" s="66">
        <v>57300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148000</v>
      </c>
      <c r="S16" s="66">
        <v>148000</v>
      </c>
      <c r="T16" s="96">
        <v>0</v>
      </c>
      <c r="U16" s="96"/>
      <c r="V16" s="66">
        <v>0</v>
      </c>
      <c r="W16" s="66">
        <v>0</v>
      </c>
    </row>
    <row r="17" spans="1:23" ht="12.75" customHeight="1">
      <c r="A17" s="98"/>
      <c r="B17" s="98"/>
      <c r="C17" s="98"/>
      <c r="D17" s="94"/>
      <c r="E17" s="94"/>
      <c r="F17" s="94" t="s">
        <v>16</v>
      </c>
      <c r="G17" s="94"/>
      <c r="H17" s="66">
        <v>205300</v>
      </c>
      <c r="I17" s="66">
        <v>57300</v>
      </c>
      <c r="J17" s="66">
        <v>57300</v>
      </c>
      <c r="K17" s="66">
        <v>0</v>
      </c>
      <c r="L17" s="66">
        <v>57300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148000</v>
      </c>
      <c r="S17" s="66">
        <v>148000</v>
      </c>
      <c r="T17" s="96">
        <v>0</v>
      </c>
      <c r="U17" s="96"/>
      <c r="V17" s="66">
        <v>0</v>
      </c>
      <c r="W17" s="66">
        <v>0</v>
      </c>
    </row>
    <row r="18" spans="1:23" ht="12.75" customHeight="1">
      <c r="A18" s="98" t="s">
        <v>191</v>
      </c>
      <c r="B18" s="98" t="s">
        <v>46</v>
      </c>
      <c r="C18" s="98" t="s">
        <v>46</v>
      </c>
      <c r="D18" s="94" t="s">
        <v>192</v>
      </c>
      <c r="E18" s="94"/>
      <c r="F18" s="94" t="s">
        <v>13</v>
      </c>
      <c r="G18" s="94"/>
      <c r="H18" s="66">
        <v>4678056</v>
      </c>
      <c r="I18" s="66">
        <v>4678056</v>
      </c>
      <c r="J18" s="66">
        <v>4482456</v>
      </c>
      <c r="K18" s="66">
        <v>4030822</v>
      </c>
      <c r="L18" s="66">
        <v>451634</v>
      </c>
      <c r="M18" s="66">
        <v>0</v>
      </c>
      <c r="N18" s="66">
        <v>195600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96">
        <v>0</v>
      </c>
      <c r="U18" s="96"/>
      <c r="V18" s="66">
        <v>0</v>
      </c>
      <c r="W18" s="66">
        <v>0</v>
      </c>
    </row>
    <row r="19" spans="1:23" ht="12.75" customHeight="1">
      <c r="A19" s="98"/>
      <c r="B19" s="98"/>
      <c r="C19" s="98"/>
      <c r="D19" s="94"/>
      <c r="E19" s="94"/>
      <c r="F19" s="94" t="s">
        <v>14</v>
      </c>
      <c r="G19" s="94"/>
      <c r="H19" s="66">
        <v>-1485</v>
      </c>
      <c r="I19" s="66">
        <v>-1485</v>
      </c>
      <c r="J19" s="66">
        <v>-1485</v>
      </c>
      <c r="K19" s="66">
        <v>-1485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96">
        <v>0</v>
      </c>
      <c r="U19" s="96"/>
      <c r="V19" s="66">
        <v>0</v>
      </c>
      <c r="W19" s="66">
        <v>0</v>
      </c>
    </row>
    <row r="20" spans="1:23" ht="12.75" customHeight="1">
      <c r="A20" s="98"/>
      <c r="B20" s="98"/>
      <c r="C20" s="98"/>
      <c r="D20" s="94"/>
      <c r="E20" s="94"/>
      <c r="F20" s="94" t="s">
        <v>15</v>
      </c>
      <c r="G20" s="94"/>
      <c r="H20" s="66">
        <v>1485</v>
      </c>
      <c r="I20" s="66">
        <v>1485</v>
      </c>
      <c r="J20" s="66">
        <v>1485</v>
      </c>
      <c r="K20" s="66">
        <v>1485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96">
        <v>0</v>
      </c>
      <c r="U20" s="96"/>
      <c r="V20" s="66">
        <v>0</v>
      </c>
      <c r="W20" s="66">
        <v>0</v>
      </c>
    </row>
    <row r="21" spans="1:23" ht="12.75" customHeight="1">
      <c r="A21" s="98"/>
      <c r="B21" s="98"/>
      <c r="C21" s="98"/>
      <c r="D21" s="94"/>
      <c r="E21" s="94"/>
      <c r="F21" s="94" t="s">
        <v>16</v>
      </c>
      <c r="G21" s="94"/>
      <c r="H21" s="66">
        <v>4678056</v>
      </c>
      <c r="I21" s="66">
        <v>4678056</v>
      </c>
      <c r="J21" s="66">
        <v>4482456</v>
      </c>
      <c r="K21" s="66">
        <v>4030822</v>
      </c>
      <c r="L21" s="66">
        <v>451634</v>
      </c>
      <c r="M21" s="66">
        <v>0</v>
      </c>
      <c r="N21" s="66">
        <v>195600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96">
        <v>0</v>
      </c>
      <c r="U21" s="96"/>
      <c r="V21" s="66">
        <v>0</v>
      </c>
      <c r="W21" s="66">
        <v>0</v>
      </c>
    </row>
    <row r="22" spans="1:23" ht="18.75" customHeight="1">
      <c r="A22" s="98" t="s">
        <v>46</v>
      </c>
      <c r="B22" s="98" t="s">
        <v>193</v>
      </c>
      <c r="C22" s="98" t="s">
        <v>46</v>
      </c>
      <c r="D22" s="94" t="s">
        <v>194</v>
      </c>
      <c r="E22" s="94"/>
      <c r="F22" s="94" t="s">
        <v>13</v>
      </c>
      <c r="G22" s="94"/>
      <c r="H22" s="66">
        <v>4464056</v>
      </c>
      <c r="I22" s="66">
        <v>4464056</v>
      </c>
      <c r="J22" s="66">
        <v>4275456</v>
      </c>
      <c r="K22" s="66">
        <v>4030822</v>
      </c>
      <c r="L22" s="66">
        <v>244634</v>
      </c>
      <c r="M22" s="66">
        <v>0</v>
      </c>
      <c r="N22" s="66">
        <v>188600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96">
        <v>0</v>
      </c>
      <c r="U22" s="96"/>
      <c r="V22" s="66">
        <v>0</v>
      </c>
      <c r="W22" s="66">
        <v>0</v>
      </c>
    </row>
    <row r="23" spans="1:23" ht="16.5" customHeight="1">
      <c r="A23" s="98"/>
      <c r="B23" s="98"/>
      <c r="C23" s="98"/>
      <c r="D23" s="94"/>
      <c r="E23" s="94"/>
      <c r="F23" s="94" t="s">
        <v>14</v>
      </c>
      <c r="G23" s="94"/>
      <c r="H23" s="66">
        <v>-1485</v>
      </c>
      <c r="I23" s="66">
        <v>-1485</v>
      </c>
      <c r="J23" s="66">
        <v>-1485</v>
      </c>
      <c r="K23" s="66">
        <v>-1485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96">
        <v>0</v>
      </c>
      <c r="U23" s="96"/>
      <c r="V23" s="66">
        <v>0</v>
      </c>
      <c r="W23" s="66">
        <v>0</v>
      </c>
    </row>
    <row r="24" spans="1:23" ht="13.5" customHeight="1">
      <c r="A24" s="98"/>
      <c r="B24" s="98"/>
      <c r="C24" s="98"/>
      <c r="D24" s="94"/>
      <c r="E24" s="94"/>
      <c r="F24" s="94" t="s">
        <v>15</v>
      </c>
      <c r="G24" s="94"/>
      <c r="H24" s="66">
        <v>1485</v>
      </c>
      <c r="I24" s="66">
        <v>1485</v>
      </c>
      <c r="J24" s="66">
        <v>1485</v>
      </c>
      <c r="K24" s="66">
        <v>1485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96">
        <v>0</v>
      </c>
      <c r="U24" s="96"/>
      <c r="V24" s="66">
        <v>0</v>
      </c>
      <c r="W24" s="66">
        <v>0</v>
      </c>
    </row>
    <row r="25" spans="1:23" ht="18.75" customHeight="1">
      <c r="A25" s="98"/>
      <c r="B25" s="98"/>
      <c r="C25" s="98"/>
      <c r="D25" s="94"/>
      <c r="E25" s="94"/>
      <c r="F25" s="94" t="s">
        <v>16</v>
      </c>
      <c r="G25" s="94"/>
      <c r="H25" s="66">
        <v>4464056</v>
      </c>
      <c r="I25" s="66">
        <v>4464056</v>
      </c>
      <c r="J25" s="66">
        <v>4275456</v>
      </c>
      <c r="K25" s="66">
        <v>4030822</v>
      </c>
      <c r="L25" s="66">
        <v>244634</v>
      </c>
      <c r="M25" s="66">
        <v>0</v>
      </c>
      <c r="N25" s="66">
        <v>188600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96">
        <v>0</v>
      </c>
      <c r="U25" s="96"/>
      <c r="V25" s="66">
        <v>0</v>
      </c>
      <c r="W25" s="66">
        <v>0</v>
      </c>
    </row>
    <row r="26" spans="1:23" ht="12.75" customHeight="1">
      <c r="A26" s="98" t="s">
        <v>176</v>
      </c>
      <c r="B26" s="98" t="s">
        <v>46</v>
      </c>
      <c r="C26" s="98" t="s">
        <v>46</v>
      </c>
      <c r="D26" s="94" t="s">
        <v>177</v>
      </c>
      <c r="E26" s="94"/>
      <c r="F26" s="94" t="s">
        <v>13</v>
      </c>
      <c r="G26" s="94"/>
      <c r="H26" s="66">
        <v>23874143</v>
      </c>
      <c r="I26" s="66">
        <v>23598419</v>
      </c>
      <c r="J26" s="66">
        <v>23535969</v>
      </c>
      <c r="K26" s="66">
        <v>17856426</v>
      </c>
      <c r="L26" s="66">
        <v>5679543</v>
      </c>
      <c r="M26" s="66">
        <v>0</v>
      </c>
      <c r="N26" s="66">
        <v>62450</v>
      </c>
      <c r="O26" s="66">
        <v>0</v>
      </c>
      <c r="P26" s="66">
        <v>0</v>
      </c>
      <c r="Q26" s="66">
        <v>0</v>
      </c>
      <c r="R26" s="66">
        <v>275724</v>
      </c>
      <c r="S26" s="66">
        <v>275724</v>
      </c>
      <c r="T26" s="96">
        <v>0</v>
      </c>
      <c r="U26" s="96"/>
      <c r="V26" s="66">
        <v>0</v>
      </c>
      <c r="W26" s="66">
        <v>0</v>
      </c>
    </row>
    <row r="27" spans="1:23" ht="12.75" customHeight="1">
      <c r="A27" s="98"/>
      <c r="B27" s="98"/>
      <c r="C27" s="98"/>
      <c r="D27" s="94"/>
      <c r="E27" s="94"/>
      <c r="F27" s="94" t="s">
        <v>14</v>
      </c>
      <c r="G27" s="94"/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96">
        <v>0</v>
      </c>
      <c r="U27" s="96"/>
      <c r="V27" s="66">
        <v>0</v>
      </c>
      <c r="W27" s="66">
        <v>0</v>
      </c>
    </row>
    <row r="28" spans="1:23" ht="12.75" customHeight="1">
      <c r="A28" s="98"/>
      <c r="B28" s="98"/>
      <c r="C28" s="98"/>
      <c r="D28" s="94"/>
      <c r="E28" s="94"/>
      <c r="F28" s="94" t="s">
        <v>15</v>
      </c>
      <c r="G28" s="94"/>
      <c r="H28" s="66">
        <v>10152</v>
      </c>
      <c r="I28" s="66">
        <v>10152</v>
      </c>
      <c r="J28" s="66">
        <v>10152</v>
      </c>
      <c r="K28" s="66">
        <v>8920</v>
      </c>
      <c r="L28" s="66">
        <v>1232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96">
        <v>0</v>
      </c>
      <c r="U28" s="96"/>
      <c r="V28" s="66">
        <v>0</v>
      </c>
      <c r="W28" s="66">
        <v>0</v>
      </c>
    </row>
    <row r="29" spans="1:23" ht="12.75" customHeight="1">
      <c r="A29" s="98"/>
      <c r="B29" s="98"/>
      <c r="C29" s="98"/>
      <c r="D29" s="94"/>
      <c r="E29" s="94"/>
      <c r="F29" s="94" t="s">
        <v>16</v>
      </c>
      <c r="G29" s="94"/>
      <c r="H29" s="66">
        <v>23884295</v>
      </c>
      <c r="I29" s="66">
        <v>23608571</v>
      </c>
      <c r="J29" s="66">
        <v>23546121</v>
      </c>
      <c r="K29" s="66">
        <v>17865346</v>
      </c>
      <c r="L29" s="66">
        <v>5680775</v>
      </c>
      <c r="M29" s="66">
        <v>0</v>
      </c>
      <c r="N29" s="66">
        <v>62450</v>
      </c>
      <c r="O29" s="66">
        <v>0</v>
      </c>
      <c r="P29" s="66">
        <v>0</v>
      </c>
      <c r="Q29" s="66">
        <v>0</v>
      </c>
      <c r="R29" s="66">
        <v>275724</v>
      </c>
      <c r="S29" s="66">
        <v>275724</v>
      </c>
      <c r="T29" s="96">
        <v>0</v>
      </c>
      <c r="U29" s="96"/>
      <c r="V29" s="66">
        <v>0</v>
      </c>
      <c r="W29" s="66">
        <v>0</v>
      </c>
    </row>
    <row r="30" spans="1:23" ht="12.75" customHeight="1">
      <c r="A30" s="98" t="s">
        <v>46</v>
      </c>
      <c r="B30" s="98" t="s">
        <v>181</v>
      </c>
      <c r="C30" s="98" t="s">
        <v>46</v>
      </c>
      <c r="D30" s="94" t="s">
        <v>182</v>
      </c>
      <c r="E30" s="94"/>
      <c r="F30" s="94" t="s">
        <v>13</v>
      </c>
      <c r="G30" s="94"/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96">
        <v>0</v>
      </c>
      <c r="U30" s="96"/>
      <c r="V30" s="66">
        <v>0</v>
      </c>
      <c r="W30" s="66">
        <v>0</v>
      </c>
    </row>
    <row r="31" spans="1:23" ht="12.75" customHeight="1">
      <c r="A31" s="98"/>
      <c r="B31" s="98"/>
      <c r="C31" s="98"/>
      <c r="D31" s="94"/>
      <c r="E31" s="94"/>
      <c r="F31" s="94" t="s">
        <v>14</v>
      </c>
      <c r="G31" s="94"/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96">
        <v>0</v>
      </c>
      <c r="U31" s="96"/>
      <c r="V31" s="66">
        <v>0</v>
      </c>
      <c r="W31" s="66">
        <v>0</v>
      </c>
    </row>
    <row r="32" spans="1:23" ht="12.75" customHeight="1">
      <c r="A32" s="98"/>
      <c r="B32" s="98"/>
      <c r="C32" s="98"/>
      <c r="D32" s="94"/>
      <c r="E32" s="94"/>
      <c r="F32" s="94" t="s">
        <v>15</v>
      </c>
      <c r="G32" s="94"/>
      <c r="H32" s="66">
        <v>10152</v>
      </c>
      <c r="I32" s="66">
        <v>10152</v>
      </c>
      <c r="J32" s="66">
        <v>10152</v>
      </c>
      <c r="K32" s="66">
        <v>8920</v>
      </c>
      <c r="L32" s="66">
        <v>1232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96">
        <v>0</v>
      </c>
      <c r="U32" s="96"/>
      <c r="V32" s="66">
        <v>0</v>
      </c>
      <c r="W32" s="66">
        <v>0</v>
      </c>
    </row>
    <row r="33" spans="1:23" ht="12.75" customHeight="1">
      <c r="A33" s="98"/>
      <c r="B33" s="98"/>
      <c r="C33" s="98"/>
      <c r="D33" s="94"/>
      <c r="E33" s="94"/>
      <c r="F33" s="94" t="s">
        <v>16</v>
      </c>
      <c r="G33" s="94"/>
      <c r="H33" s="66">
        <v>10152</v>
      </c>
      <c r="I33" s="66">
        <v>10152</v>
      </c>
      <c r="J33" s="66">
        <v>10152</v>
      </c>
      <c r="K33" s="66">
        <v>8920</v>
      </c>
      <c r="L33" s="66">
        <v>1232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96">
        <v>0</v>
      </c>
      <c r="U33" s="96"/>
      <c r="V33" s="66">
        <v>0</v>
      </c>
      <c r="W33" s="66">
        <v>0</v>
      </c>
    </row>
    <row r="34" spans="1:23" ht="12.75" customHeight="1">
      <c r="A34" s="100" t="s">
        <v>17</v>
      </c>
      <c r="B34" s="100"/>
      <c r="C34" s="100"/>
      <c r="D34" s="100"/>
      <c r="E34" s="100"/>
      <c r="F34" s="94" t="s">
        <v>13</v>
      </c>
      <c r="G34" s="94"/>
      <c r="H34" s="69">
        <v>105354385.4</v>
      </c>
      <c r="I34" s="69">
        <v>95921620.4</v>
      </c>
      <c r="J34" s="69">
        <v>87431998.85</v>
      </c>
      <c r="K34" s="69">
        <v>62182496</v>
      </c>
      <c r="L34" s="69">
        <v>25249502.85</v>
      </c>
      <c r="M34" s="69">
        <v>2302914</v>
      </c>
      <c r="N34" s="69">
        <v>3284357</v>
      </c>
      <c r="O34" s="69">
        <v>2007688.55</v>
      </c>
      <c r="P34" s="69">
        <v>894662</v>
      </c>
      <c r="Q34" s="69">
        <v>0</v>
      </c>
      <c r="R34" s="69">
        <v>9432765</v>
      </c>
      <c r="S34" s="69">
        <v>8810265</v>
      </c>
      <c r="T34" s="95">
        <v>2863782</v>
      </c>
      <c r="U34" s="95"/>
      <c r="V34" s="69">
        <v>622500</v>
      </c>
      <c r="W34" s="66">
        <v>0</v>
      </c>
    </row>
    <row r="35" spans="1:23" ht="12.75" customHeight="1">
      <c r="A35" s="100"/>
      <c r="B35" s="100"/>
      <c r="C35" s="100"/>
      <c r="D35" s="100"/>
      <c r="E35" s="100"/>
      <c r="F35" s="94" t="s">
        <v>14</v>
      </c>
      <c r="G35" s="94"/>
      <c r="H35" s="69">
        <v>-1485</v>
      </c>
      <c r="I35" s="69">
        <v>-1485</v>
      </c>
      <c r="J35" s="69">
        <v>-1485</v>
      </c>
      <c r="K35" s="69">
        <v>-1485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95">
        <v>0</v>
      </c>
      <c r="U35" s="95"/>
      <c r="V35" s="69">
        <v>0</v>
      </c>
      <c r="W35" s="66">
        <v>0</v>
      </c>
    </row>
    <row r="36" spans="1:23" ht="12.75" customHeight="1">
      <c r="A36" s="100"/>
      <c r="B36" s="100"/>
      <c r="C36" s="100"/>
      <c r="D36" s="100"/>
      <c r="E36" s="100"/>
      <c r="F36" s="94" t="s">
        <v>15</v>
      </c>
      <c r="G36" s="94"/>
      <c r="H36" s="69">
        <v>216937</v>
      </c>
      <c r="I36" s="69">
        <v>68937</v>
      </c>
      <c r="J36" s="69">
        <v>68937</v>
      </c>
      <c r="K36" s="69">
        <v>10405</v>
      </c>
      <c r="L36" s="69">
        <v>58532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148000</v>
      </c>
      <c r="S36" s="69">
        <v>148000</v>
      </c>
      <c r="T36" s="95">
        <v>0</v>
      </c>
      <c r="U36" s="95"/>
      <c r="V36" s="69">
        <v>0</v>
      </c>
      <c r="W36" s="66">
        <v>0</v>
      </c>
    </row>
    <row r="37" spans="1:23" ht="12.75" customHeight="1">
      <c r="A37" s="100"/>
      <c r="B37" s="100"/>
      <c r="C37" s="100"/>
      <c r="D37" s="100"/>
      <c r="E37" s="100"/>
      <c r="F37" s="94" t="s">
        <v>16</v>
      </c>
      <c r="G37" s="94"/>
      <c r="H37" s="69">
        <v>105569837.4</v>
      </c>
      <c r="I37" s="69">
        <v>95989072.4</v>
      </c>
      <c r="J37" s="69">
        <v>87499450.85</v>
      </c>
      <c r="K37" s="69">
        <v>62191416</v>
      </c>
      <c r="L37" s="69">
        <v>25308034.85</v>
      </c>
      <c r="M37" s="69">
        <v>2302914</v>
      </c>
      <c r="N37" s="69">
        <v>3284357</v>
      </c>
      <c r="O37" s="69">
        <v>2007688.55</v>
      </c>
      <c r="P37" s="69">
        <v>894662</v>
      </c>
      <c r="Q37" s="69">
        <v>0</v>
      </c>
      <c r="R37" s="69">
        <v>9580765</v>
      </c>
      <c r="S37" s="69">
        <v>8958265</v>
      </c>
      <c r="T37" s="95">
        <v>2863782</v>
      </c>
      <c r="U37" s="95"/>
      <c r="V37" s="69">
        <v>622500</v>
      </c>
      <c r="W37" s="66">
        <v>0</v>
      </c>
    </row>
  </sheetData>
  <sheetProtection/>
  <mergeCells count="107">
    <mergeCell ref="A34:E37"/>
    <mergeCell ref="O1:W1"/>
    <mergeCell ref="H5:H8"/>
    <mergeCell ref="I5:W5"/>
    <mergeCell ref="I6:I8"/>
    <mergeCell ref="J6:Q6"/>
    <mergeCell ref="F35:G35"/>
    <mergeCell ref="A5:A8"/>
    <mergeCell ref="B5:B8"/>
    <mergeCell ref="C5:C8"/>
    <mergeCell ref="D5:G8"/>
    <mergeCell ref="D9:G9"/>
    <mergeCell ref="A22:A25"/>
    <mergeCell ref="B22:B25"/>
    <mergeCell ref="C22:C25"/>
    <mergeCell ref="R6:R8"/>
    <mergeCell ref="F11:G11"/>
    <mergeCell ref="A18:A21"/>
    <mergeCell ref="B18:B21"/>
    <mergeCell ref="C18:C21"/>
    <mergeCell ref="S6:W6"/>
    <mergeCell ref="J7:J8"/>
    <mergeCell ref="K7:L7"/>
    <mergeCell ref="M7:M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A26:A29"/>
    <mergeCell ref="B26:B29"/>
    <mergeCell ref="C26:C29"/>
    <mergeCell ref="D26:E29"/>
    <mergeCell ref="F26:G26"/>
    <mergeCell ref="T26:U26"/>
    <mergeCell ref="F27:G27"/>
    <mergeCell ref="T29:U29"/>
    <mergeCell ref="T30:U30"/>
    <mergeCell ref="F31:G31"/>
    <mergeCell ref="T24:U24"/>
    <mergeCell ref="F25:G25"/>
    <mergeCell ref="T25:U25"/>
    <mergeCell ref="T33:U33"/>
    <mergeCell ref="F29:G29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F30:G30"/>
    <mergeCell ref="F36:G36"/>
    <mergeCell ref="T36:U36"/>
    <mergeCell ref="F37:G37"/>
    <mergeCell ref="T37:U37"/>
    <mergeCell ref="F32:G32"/>
    <mergeCell ref="T32:U32"/>
    <mergeCell ref="F34:G34"/>
    <mergeCell ref="T34:U34"/>
    <mergeCell ref="T35:U35"/>
    <mergeCell ref="F33:G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0"/>
  <sheetViews>
    <sheetView tabSelected="1" view="pageLayout" workbookViewId="0" topLeftCell="A10">
      <selection activeCell="D13" sqref="D13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1.83203125" style="8" customWidth="1"/>
    <col min="5" max="5" width="13" style="8" customWidth="1"/>
    <col min="6" max="6" width="12.33203125" style="8" customWidth="1"/>
    <col min="7" max="7" width="9" style="8" customWidth="1"/>
    <col min="8" max="8" width="8.83203125" style="8" customWidth="1"/>
    <col min="9" max="9" width="13.16015625" style="8" customWidth="1"/>
    <col min="10" max="10" width="9.5" style="8" customWidth="1"/>
    <col min="11" max="11" width="11.66015625" style="8" customWidth="1"/>
    <col min="12" max="16384" width="9.33203125" style="8" customWidth="1"/>
  </cols>
  <sheetData>
    <row r="1" spans="1:11" ht="18">
      <c r="A1" s="102" t="s">
        <v>161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65" t="s">
        <v>59</v>
      </c>
    </row>
    <row r="3" spans="1:11" s="50" customFormat="1" ht="19.5" customHeight="1">
      <c r="A3" s="103" t="s">
        <v>160</v>
      </c>
      <c r="B3" s="103" t="s">
        <v>0</v>
      </c>
      <c r="C3" s="103" t="s">
        <v>159</v>
      </c>
      <c r="D3" s="104" t="s">
        <v>158</v>
      </c>
      <c r="E3" s="104" t="s">
        <v>157</v>
      </c>
      <c r="F3" s="104"/>
      <c r="G3" s="104"/>
      <c r="H3" s="104"/>
      <c r="I3" s="104"/>
      <c r="J3" s="104"/>
      <c r="K3" s="104" t="s">
        <v>156</v>
      </c>
    </row>
    <row r="4" spans="1:11" s="50" customFormat="1" ht="19.5" customHeight="1">
      <c r="A4" s="103"/>
      <c r="B4" s="103"/>
      <c r="C4" s="103"/>
      <c r="D4" s="104"/>
      <c r="E4" s="104" t="s">
        <v>155</v>
      </c>
      <c r="F4" s="104" t="s">
        <v>154</v>
      </c>
      <c r="G4" s="104"/>
      <c r="H4" s="104"/>
      <c r="I4" s="104"/>
      <c r="J4" s="104"/>
      <c r="K4" s="104"/>
    </row>
    <row r="5" spans="1:11" s="50" customFormat="1" ht="19.5" customHeight="1">
      <c r="A5" s="103"/>
      <c r="B5" s="103"/>
      <c r="C5" s="103"/>
      <c r="D5" s="104"/>
      <c r="E5" s="104"/>
      <c r="F5" s="111" t="s">
        <v>153</v>
      </c>
      <c r="G5" s="108" t="s">
        <v>152</v>
      </c>
      <c r="H5" s="64" t="s">
        <v>7</v>
      </c>
      <c r="I5" s="111" t="s">
        <v>151</v>
      </c>
      <c r="J5" s="108" t="s">
        <v>150</v>
      </c>
      <c r="K5" s="104"/>
    </row>
    <row r="6" spans="1:11" s="50" customFormat="1" ht="29.25" customHeight="1">
      <c r="A6" s="103"/>
      <c r="B6" s="103"/>
      <c r="C6" s="103"/>
      <c r="D6" s="104"/>
      <c r="E6" s="104"/>
      <c r="F6" s="109"/>
      <c r="G6" s="109"/>
      <c r="H6" s="112" t="s">
        <v>149</v>
      </c>
      <c r="I6" s="109"/>
      <c r="J6" s="109"/>
      <c r="K6" s="104"/>
    </row>
    <row r="7" spans="1:11" s="50" customFormat="1" ht="19.5" customHeight="1">
      <c r="A7" s="103"/>
      <c r="B7" s="103"/>
      <c r="C7" s="103"/>
      <c r="D7" s="104"/>
      <c r="E7" s="104"/>
      <c r="F7" s="109"/>
      <c r="G7" s="109"/>
      <c r="H7" s="112"/>
      <c r="I7" s="109"/>
      <c r="J7" s="109"/>
      <c r="K7" s="104"/>
    </row>
    <row r="8" spans="1:11" s="50" customFormat="1" ht="51.75" customHeight="1">
      <c r="A8" s="103"/>
      <c r="B8" s="103"/>
      <c r="C8" s="103"/>
      <c r="D8" s="104"/>
      <c r="E8" s="104"/>
      <c r="F8" s="110"/>
      <c r="G8" s="110"/>
      <c r="H8" s="112"/>
      <c r="I8" s="110"/>
      <c r="J8" s="110"/>
      <c r="K8" s="104"/>
    </row>
    <row r="9" spans="1:11" ht="7.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ht="57" customHeight="1">
      <c r="A10" s="61" t="s">
        <v>148</v>
      </c>
      <c r="B10" s="61">
        <v>600</v>
      </c>
      <c r="C10" s="61">
        <v>60014</v>
      </c>
      <c r="D10" s="60" t="s">
        <v>147</v>
      </c>
      <c r="E10" s="59">
        <v>170000</v>
      </c>
      <c r="F10" s="59">
        <v>170000</v>
      </c>
      <c r="G10" s="59">
        <v>0</v>
      </c>
      <c r="H10" s="59">
        <v>0</v>
      </c>
      <c r="I10" s="58" t="s">
        <v>94</v>
      </c>
      <c r="J10" s="57">
        <v>0</v>
      </c>
      <c r="K10" s="56" t="s">
        <v>136</v>
      </c>
    </row>
    <row r="11" spans="1:11" ht="51" customHeight="1">
      <c r="A11" s="61" t="s">
        <v>146</v>
      </c>
      <c r="B11" s="61">
        <v>600</v>
      </c>
      <c r="C11" s="61">
        <v>60014</v>
      </c>
      <c r="D11" s="60" t="s">
        <v>145</v>
      </c>
      <c r="E11" s="59">
        <v>15000</v>
      </c>
      <c r="F11" s="59">
        <v>15000</v>
      </c>
      <c r="G11" s="59">
        <v>0</v>
      </c>
      <c r="H11" s="59">
        <v>0</v>
      </c>
      <c r="I11" s="58" t="s">
        <v>94</v>
      </c>
      <c r="J11" s="57">
        <v>0</v>
      </c>
      <c r="K11" s="56" t="s">
        <v>136</v>
      </c>
    </row>
    <row r="12" spans="1:11" ht="51" customHeight="1">
      <c r="A12" s="61" t="s">
        <v>144</v>
      </c>
      <c r="B12" s="61">
        <v>600</v>
      </c>
      <c r="C12" s="61">
        <v>60014</v>
      </c>
      <c r="D12" s="60" t="s">
        <v>143</v>
      </c>
      <c r="E12" s="59">
        <v>15000</v>
      </c>
      <c r="F12" s="59">
        <v>15000</v>
      </c>
      <c r="G12" s="59">
        <v>0</v>
      </c>
      <c r="H12" s="59">
        <v>0</v>
      </c>
      <c r="I12" s="58" t="s">
        <v>94</v>
      </c>
      <c r="J12" s="57">
        <v>0</v>
      </c>
      <c r="K12" s="56" t="s">
        <v>136</v>
      </c>
    </row>
    <row r="13" spans="1:11" ht="60.75" customHeight="1">
      <c r="A13" s="61" t="s">
        <v>142</v>
      </c>
      <c r="B13" s="61">
        <v>600</v>
      </c>
      <c r="C13" s="61">
        <v>60014</v>
      </c>
      <c r="D13" s="62" t="s">
        <v>197</v>
      </c>
      <c r="E13" s="59">
        <v>408801</v>
      </c>
      <c r="F13" s="59">
        <v>408801</v>
      </c>
      <c r="G13" s="59">
        <v>0</v>
      </c>
      <c r="H13" s="59">
        <v>0</v>
      </c>
      <c r="I13" s="58" t="s">
        <v>94</v>
      </c>
      <c r="J13" s="57">
        <v>0</v>
      </c>
      <c r="K13" s="56" t="s">
        <v>136</v>
      </c>
    </row>
    <row r="14" spans="1:11" ht="52.5" customHeight="1">
      <c r="A14" s="61" t="s">
        <v>141</v>
      </c>
      <c r="B14" s="61">
        <v>600</v>
      </c>
      <c r="C14" s="61">
        <v>60014</v>
      </c>
      <c r="D14" s="62" t="s">
        <v>140</v>
      </c>
      <c r="E14" s="59">
        <v>237742</v>
      </c>
      <c r="F14" s="59">
        <v>237742</v>
      </c>
      <c r="G14" s="59">
        <v>0</v>
      </c>
      <c r="H14" s="59">
        <v>0</v>
      </c>
      <c r="I14" s="58" t="s">
        <v>137</v>
      </c>
      <c r="J14" s="57">
        <v>0</v>
      </c>
      <c r="K14" s="56" t="s">
        <v>136</v>
      </c>
    </row>
    <row r="15" spans="1:11" ht="84.75" customHeight="1">
      <c r="A15" s="61" t="s">
        <v>139</v>
      </c>
      <c r="B15" s="61">
        <v>600</v>
      </c>
      <c r="C15" s="61">
        <v>60014</v>
      </c>
      <c r="D15" s="62" t="s">
        <v>138</v>
      </c>
      <c r="E15" s="59">
        <v>505133</v>
      </c>
      <c r="F15" s="59">
        <v>505133</v>
      </c>
      <c r="G15" s="59">
        <v>0</v>
      </c>
      <c r="H15" s="59">
        <v>0</v>
      </c>
      <c r="I15" s="58" t="s">
        <v>137</v>
      </c>
      <c r="J15" s="57">
        <v>0</v>
      </c>
      <c r="K15" s="56" t="s">
        <v>136</v>
      </c>
    </row>
    <row r="16" spans="1:11" ht="46.5" customHeight="1">
      <c r="A16" s="61" t="s">
        <v>135</v>
      </c>
      <c r="B16" s="61">
        <v>700</v>
      </c>
      <c r="C16" s="61">
        <v>70005</v>
      </c>
      <c r="D16" s="60" t="s">
        <v>134</v>
      </c>
      <c r="E16" s="59">
        <f>F16</f>
        <v>10000</v>
      </c>
      <c r="F16" s="59">
        <v>10000</v>
      </c>
      <c r="G16" s="59">
        <v>0</v>
      </c>
      <c r="H16" s="59">
        <v>0</v>
      </c>
      <c r="I16" s="58" t="s">
        <v>86</v>
      </c>
      <c r="J16" s="57">
        <v>0</v>
      </c>
      <c r="K16" s="56" t="s">
        <v>85</v>
      </c>
    </row>
    <row r="17" spans="1:11" ht="57" customHeight="1">
      <c r="A17" s="61" t="s">
        <v>133</v>
      </c>
      <c r="B17" s="61">
        <v>700</v>
      </c>
      <c r="C17" s="61">
        <v>70005</v>
      </c>
      <c r="D17" s="62" t="s">
        <v>132</v>
      </c>
      <c r="E17" s="59">
        <f>F17</f>
        <v>700000</v>
      </c>
      <c r="F17" s="59">
        <v>700000</v>
      </c>
      <c r="G17" s="59">
        <v>0</v>
      </c>
      <c r="H17" s="59">
        <v>0</v>
      </c>
      <c r="I17" s="58" t="s">
        <v>86</v>
      </c>
      <c r="J17" s="57">
        <v>0</v>
      </c>
      <c r="K17" s="56" t="s">
        <v>85</v>
      </c>
    </row>
    <row r="18" spans="1:11" ht="51" customHeight="1">
      <c r="A18" s="61" t="s">
        <v>131</v>
      </c>
      <c r="B18" s="61">
        <v>750</v>
      </c>
      <c r="C18" s="61">
        <v>75020</v>
      </c>
      <c r="D18" s="60" t="s">
        <v>130</v>
      </c>
      <c r="E18" s="59">
        <f>F18</f>
        <v>40000</v>
      </c>
      <c r="F18" s="59">
        <v>40000</v>
      </c>
      <c r="G18" s="59">
        <v>0</v>
      </c>
      <c r="H18" s="59">
        <v>0</v>
      </c>
      <c r="I18" s="58" t="s">
        <v>86</v>
      </c>
      <c r="J18" s="57">
        <v>0</v>
      </c>
      <c r="K18" s="56" t="s">
        <v>85</v>
      </c>
    </row>
    <row r="19" spans="1:11" ht="47.25" customHeight="1">
      <c r="A19" s="61" t="s">
        <v>129</v>
      </c>
      <c r="B19" s="61">
        <v>750</v>
      </c>
      <c r="C19" s="61">
        <v>75020</v>
      </c>
      <c r="D19" s="60" t="s">
        <v>128</v>
      </c>
      <c r="E19" s="59">
        <f>F19</f>
        <v>25000</v>
      </c>
      <c r="F19" s="59">
        <v>25000</v>
      </c>
      <c r="G19" s="59">
        <v>0</v>
      </c>
      <c r="H19" s="59">
        <v>0</v>
      </c>
      <c r="I19" s="58" t="s">
        <v>86</v>
      </c>
      <c r="J19" s="57">
        <v>0</v>
      </c>
      <c r="K19" s="56" t="s">
        <v>85</v>
      </c>
    </row>
    <row r="20" spans="1:11" ht="45">
      <c r="A20" s="61" t="s">
        <v>127</v>
      </c>
      <c r="B20" s="61">
        <v>750</v>
      </c>
      <c r="C20" s="61">
        <v>75020</v>
      </c>
      <c r="D20" s="60" t="s">
        <v>126</v>
      </c>
      <c r="E20" s="59">
        <v>160000</v>
      </c>
      <c r="F20" s="59">
        <v>160000</v>
      </c>
      <c r="G20" s="59">
        <v>0</v>
      </c>
      <c r="H20" s="59">
        <v>0</v>
      </c>
      <c r="I20" s="58" t="s">
        <v>86</v>
      </c>
      <c r="J20" s="57">
        <v>0</v>
      </c>
      <c r="K20" s="56" t="s">
        <v>85</v>
      </c>
    </row>
    <row r="21" spans="1:11" s="72" customFormat="1" ht="78">
      <c r="A21" s="61" t="s">
        <v>125</v>
      </c>
      <c r="B21" s="61">
        <v>752</v>
      </c>
      <c r="C21" s="61">
        <v>75295</v>
      </c>
      <c r="D21" s="60" t="s">
        <v>170</v>
      </c>
      <c r="E21" s="59">
        <v>148000</v>
      </c>
      <c r="F21" s="59">
        <v>148000</v>
      </c>
      <c r="G21" s="59">
        <v>0</v>
      </c>
      <c r="H21" s="59">
        <v>0</v>
      </c>
      <c r="I21" s="58" t="s">
        <v>86</v>
      </c>
      <c r="J21" s="57">
        <v>0</v>
      </c>
      <c r="K21" s="56" t="s">
        <v>169</v>
      </c>
    </row>
    <row r="22" spans="1:11" ht="45">
      <c r="A22" s="61" t="s">
        <v>123</v>
      </c>
      <c r="B22" s="61">
        <v>801</v>
      </c>
      <c r="C22" s="61">
        <v>80120</v>
      </c>
      <c r="D22" s="60" t="s">
        <v>124</v>
      </c>
      <c r="E22" s="59">
        <f>F22</f>
        <v>250000</v>
      </c>
      <c r="F22" s="59">
        <v>250000</v>
      </c>
      <c r="G22" s="59">
        <v>0</v>
      </c>
      <c r="H22" s="59">
        <v>0</v>
      </c>
      <c r="I22" s="58" t="s">
        <v>86</v>
      </c>
      <c r="J22" s="57">
        <v>0</v>
      </c>
      <c r="K22" s="56" t="s">
        <v>121</v>
      </c>
    </row>
    <row r="23" spans="1:11" ht="78">
      <c r="A23" s="61" t="s">
        <v>120</v>
      </c>
      <c r="B23" s="61">
        <v>801</v>
      </c>
      <c r="C23" s="61">
        <v>80120</v>
      </c>
      <c r="D23" s="60" t="s">
        <v>122</v>
      </c>
      <c r="E23" s="59">
        <f>F23</f>
        <v>17220</v>
      </c>
      <c r="F23" s="59">
        <v>17220</v>
      </c>
      <c r="G23" s="59">
        <v>0</v>
      </c>
      <c r="H23" s="59">
        <v>0</v>
      </c>
      <c r="I23" s="58" t="s">
        <v>86</v>
      </c>
      <c r="J23" s="57">
        <v>0</v>
      </c>
      <c r="K23" s="56" t="s">
        <v>121</v>
      </c>
    </row>
    <row r="24" spans="1:11" ht="45">
      <c r="A24" s="61" t="s">
        <v>118</v>
      </c>
      <c r="B24" s="61">
        <v>801</v>
      </c>
      <c r="C24" s="61">
        <v>80195</v>
      </c>
      <c r="D24" s="60" t="s">
        <v>119</v>
      </c>
      <c r="E24" s="59">
        <f>F24</f>
        <v>617062</v>
      </c>
      <c r="F24" s="59">
        <v>617062</v>
      </c>
      <c r="G24" s="59">
        <v>0</v>
      </c>
      <c r="H24" s="59">
        <v>0</v>
      </c>
      <c r="I24" s="58" t="s">
        <v>86</v>
      </c>
      <c r="J24" s="57">
        <v>0</v>
      </c>
      <c r="K24" s="56" t="s">
        <v>85</v>
      </c>
    </row>
    <row r="25" spans="1:11" ht="45">
      <c r="A25" s="61" t="s">
        <v>116</v>
      </c>
      <c r="B25" s="61">
        <v>851</v>
      </c>
      <c r="C25" s="61">
        <v>85195</v>
      </c>
      <c r="D25" s="58" t="s">
        <v>117</v>
      </c>
      <c r="E25" s="59">
        <v>622500</v>
      </c>
      <c r="F25" s="59">
        <v>622500</v>
      </c>
      <c r="G25" s="59">
        <v>0</v>
      </c>
      <c r="H25" s="59">
        <v>0</v>
      </c>
      <c r="I25" s="58" t="s">
        <v>86</v>
      </c>
      <c r="J25" s="57">
        <v>0</v>
      </c>
      <c r="K25" s="56" t="s">
        <v>85</v>
      </c>
    </row>
    <row r="26" spans="1:11" ht="45">
      <c r="A26" s="61" t="s">
        <v>114</v>
      </c>
      <c r="B26" s="61">
        <v>852</v>
      </c>
      <c r="C26" s="61">
        <v>85202</v>
      </c>
      <c r="D26" s="60" t="s">
        <v>113</v>
      </c>
      <c r="E26" s="59">
        <v>43000</v>
      </c>
      <c r="F26" s="59">
        <v>43000</v>
      </c>
      <c r="G26" s="59">
        <v>0</v>
      </c>
      <c r="H26" s="59">
        <v>0</v>
      </c>
      <c r="I26" s="58" t="s">
        <v>86</v>
      </c>
      <c r="J26" s="57">
        <v>0</v>
      </c>
      <c r="K26" s="56" t="s">
        <v>115</v>
      </c>
    </row>
    <row r="27" spans="1:11" ht="45">
      <c r="A27" s="61" t="s">
        <v>112</v>
      </c>
      <c r="B27" s="61">
        <v>852</v>
      </c>
      <c r="C27" s="61">
        <v>85202</v>
      </c>
      <c r="D27" s="60" t="s">
        <v>113</v>
      </c>
      <c r="E27" s="59">
        <v>70000</v>
      </c>
      <c r="F27" s="59">
        <v>70000</v>
      </c>
      <c r="G27" s="59">
        <v>0</v>
      </c>
      <c r="H27" s="59">
        <v>0</v>
      </c>
      <c r="I27" s="58" t="s">
        <v>86</v>
      </c>
      <c r="J27" s="57">
        <v>0</v>
      </c>
      <c r="K27" s="56" t="s">
        <v>108</v>
      </c>
    </row>
    <row r="28" spans="1:11" ht="58.5">
      <c r="A28" s="61" t="s">
        <v>110</v>
      </c>
      <c r="B28" s="61">
        <v>852</v>
      </c>
      <c r="C28" s="61">
        <v>85202</v>
      </c>
      <c r="D28" s="60" t="s">
        <v>111</v>
      </c>
      <c r="E28" s="59">
        <v>32724</v>
      </c>
      <c r="F28" s="59">
        <v>32724</v>
      </c>
      <c r="G28" s="59">
        <v>0</v>
      </c>
      <c r="H28" s="59">
        <v>0</v>
      </c>
      <c r="I28" s="58" t="s">
        <v>105</v>
      </c>
      <c r="J28" s="57">
        <v>0</v>
      </c>
      <c r="K28" s="56" t="s">
        <v>108</v>
      </c>
    </row>
    <row r="29" spans="1:11" ht="45">
      <c r="A29" s="61" t="s">
        <v>107</v>
      </c>
      <c r="B29" s="61">
        <v>852</v>
      </c>
      <c r="C29" s="61">
        <v>85202</v>
      </c>
      <c r="D29" s="60" t="s">
        <v>109</v>
      </c>
      <c r="E29" s="59">
        <v>80000</v>
      </c>
      <c r="F29" s="59">
        <v>80000</v>
      </c>
      <c r="G29" s="59">
        <v>0</v>
      </c>
      <c r="H29" s="59">
        <v>0</v>
      </c>
      <c r="I29" s="58" t="s">
        <v>105</v>
      </c>
      <c r="J29" s="57">
        <v>0</v>
      </c>
      <c r="K29" s="56" t="s">
        <v>108</v>
      </c>
    </row>
    <row r="30" spans="1:11" ht="66" customHeight="1">
      <c r="A30" s="61" t="s">
        <v>103</v>
      </c>
      <c r="B30" s="61">
        <v>852</v>
      </c>
      <c r="C30" s="61">
        <v>85202</v>
      </c>
      <c r="D30" s="62" t="s">
        <v>106</v>
      </c>
      <c r="E30" s="59">
        <v>50000</v>
      </c>
      <c r="F30" s="59">
        <v>50000</v>
      </c>
      <c r="G30" s="59">
        <v>0</v>
      </c>
      <c r="H30" s="59">
        <v>0</v>
      </c>
      <c r="I30" s="58" t="s">
        <v>105</v>
      </c>
      <c r="J30" s="57">
        <v>0</v>
      </c>
      <c r="K30" s="56" t="s">
        <v>104</v>
      </c>
    </row>
    <row r="31" spans="1:11" ht="45">
      <c r="A31" s="61" t="s">
        <v>101</v>
      </c>
      <c r="B31" s="61">
        <v>853</v>
      </c>
      <c r="C31" s="61">
        <v>85311</v>
      </c>
      <c r="D31" s="60" t="s">
        <v>102</v>
      </c>
      <c r="E31" s="59">
        <v>20000</v>
      </c>
      <c r="F31" s="59">
        <v>20000</v>
      </c>
      <c r="G31" s="59">
        <v>0</v>
      </c>
      <c r="H31" s="59">
        <v>0</v>
      </c>
      <c r="I31" s="58" t="s">
        <v>94</v>
      </c>
      <c r="J31" s="57">
        <v>0</v>
      </c>
      <c r="K31" s="56" t="s">
        <v>85</v>
      </c>
    </row>
    <row r="32" spans="1:11" ht="45">
      <c r="A32" s="61" t="s">
        <v>98</v>
      </c>
      <c r="B32" s="61">
        <v>853</v>
      </c>
      <c r="C32" s="61">
        <v>85333</v>
      </c>
      <c r="D32" s="60" t="s">
        <v>100</v>
      </c>
      <c r="E32" s="59">
        <v>80000</v>
      </c>
      <c r="F32" s="59">
        <v>80000</v>
      </c>
      <c r="G32" s="59">
        <v>0</v>
      </c>
      <c r="H32" s="59">
        <v>0</v>
      </c>
      <c r="I32" s="58" t="s">
        <v>94</v>
      </c>
      <c r="J32" s="57">
        <v>0</v>
      </c>
      <c r="K32" s="56" t="s">
        <v>99</v>
      </c>
    </row>
    <row r="33" spans="1:11" ht="48.75">
      <c r="A33" s="61" t="s">
        <v>96</v>
      </c>
      <c r="B33" s="61">
        <v>854</v>
      </c>
      <c r="C33" s="61">
        <v>85403</v>
      </c>
      <c r="D33" s="60" t="s">
        <v>97</v>
      </c>
      <c r="E33" s="59">
        <f>F33</f>
        <v>102378</v>
      </c>
      <c r="F33" s="59">
        <v>102378</v>
      </c>
      <c r="G33" s="59">
        <v>0</v>
      </c>
      <c r="H33" s="59">
        <v>0</v>
      </c>
      <c r="I33" s="58" t="s">
        <v>86</v>
      </c>
      <c r="J33" s="57">
        <v>0</v>
      </c>
      <c r="K33" s="56" t="s">
        <v>85</v>
      </c>
    </row>
    <row r="34" spans="1:11" ht="45">
      <c r="A34" s="61" t="s">
        <v>93</v>
      </c>
      <c r="B34" s="61">
        <v>854</v>
      </c>
      <c r="C34" s="61">
        <v>85403</v>
      </c>
      <c r="D34" s="60" t="s">
        <v>95</v>
      </c>
      <c r="E34" s="59">
        <v>167622</v>
      </c>
      <c r="F34" s="59">
        <v>167622</v>
      </c>
      <c r="G34" s="59">
        <v>0</v>
      </c>
      <c r="H34" s="59">
        <v>0</v>
      </c>
      <c r="I34" s="58" t="s">
        <v>94</v>
      </c>
      <c r="J34" s="57">
        <v>0</v>
      </c>
      <c r="K34" s="56" t="s">
        <v>85</v>
      </c>
    </row>
    <row r="35" spans="1:11" ht="48.75">
      <c r="A35" s="61" t="s">
        <v>90</v>
      </c>
      <c r="B35" s="61">
        <v>854</v>
      </c>
      <c r="C35" s="61">
        <v>85403</v>
      </c>
      <c r="D35" s="60" t="s">
        <v>92</v>
      </c>
      <c r="E35" s="59">
        <f>F35</f>
        <v>18500</v>
      </c>
      <c r="F35" s="59">
        <v>18500</v>
      </c>
      <c r="G35" s="59">
        <v>0</v>
      </c>
      <c r="H35" s="59">
        <v>0</v>
      </c>
      <c r="I35" s="58" t="s">
        <v>86</v>
      </c>
      <c r="J35" s="57">
        <v>0</v>
      </c>
      <c r="K35" s="56" t="s">
        <v>91</v>
      </c>
    </row>
    <row r="36" spans="1:11" ht="72.75" customHeight="1">
      <c r="A36" s="61" t="s">
        <v>88</v>
      </c>
      <c r="B36" s="61">
        <v>855</v>
      </c>
      <c r="C36" s="61">
        <v>85510</v>
      </c>
      <c r="D36" s="60" t="s">
        <v>89</v>
      </c>
      <c r="E36" s="59">
        <f>F36</f>
        <v>427833</v>
      </c>
      <c r="F36" s="59">
        <v>427833</v>
      </c>
      <c r="G36" s="59">
        <v>0</v>
      </c>
      <c r="H36" s="59">
        <v>0</v>
      </c>
      <c r="I36" s="58" t="s">
        <v>86</v>
      </c>
      <c r="J36" s="57">
        <v>0</v>
      </c>
      <c r="K36" s="56" t="s">
        <v>85</v>
      </c>
    </row>
    <row r="37" spans="1:11" ht="54" customHeight="1">
      <c r="A37" s="61" t="s">
        <v>168</v>
      </c>
      <c r="B37" s="61">
        <v>921</v>
      </c>
      <c r="C37" s="61">
        <v>92195</v>
      </c>
      <c r="D37" s="60" t="s">
        <v>87</v>
      </c>
      <c r="E37" s="59">
        <f>F37</f>
        <v>320169</v>
      </c>
      <c r="F37" s="59">
        <v>320169</v>
      </c>
      <c r="G37" s="59">
        <v>0</v>
      </c>
      <c r="H37" s="59">
        <v>0</v>
      </c>
      <c r="I37" s="58" t="s">
        <v>86</v>
      </c>
      <c r="J37" s="57">
        <v>0</v>
      </c>
      <c r="K37" s="56" t="s">
        <v>85</v>
      </c>
    </row>
    <row r="38" spans="1:11" ht="48.75" customHeight="1">
      <c r="A38" s="105" t="s">
        <v>60</v>
      </c>
      <c r="B38" s="106"/>
      <c r="C38" s="106"/>
      <c r="D38" s="107"/>
      <c r="E38" s="54">
        <f>SUM(E10:E37)</f>
        <v>5353684</v>
      </c>
      <c r="F38" s="54">
        <f>SUM(F10:F37)</f>
        <v>5353684</v>
      </c>
      <c r="G38" s="54">
        <f>SUM(G10:G37)</f>
        <v>0</v>
      </c>
      <c r="H38" s="54">
        <f>SUM(H10:H37)</f>
        <v>0</v>
      </c>
      <c r="I38" s="55">
        <v>0</v>
      </c>
      <c r="J38" s="54">
        <f>SUM(J10:J37)</f>
        <v>0</v>
      </c>
      <c r="K38" s="53" t="s">
        <v>84</v>
      </c>
    </row>
    <row r="39" spans="1:1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2.75">
      <c r="A40" s="52" t="s">
        <v>83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52" t="s">
        <v>82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2.75">
      <c r="A42" s="52" t="s">
        <v>81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2.75">
      <c r="A43" s="50" t="s">
        <v>80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2.75">
      <c r="A44" s="50" t="s">
        <v>79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50"/>
    </row>
    <row r="49" spans="1:1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9" ht="12.75">
      <c r="A50" s="50"/>
      <c r="B50" s="50"/>
      <c r="C50" s="50"/>
      <c r="D50" s="50"/>
      <c r="E50" s="50"/>
      <c r="F50" s="50"/>
      <c r="G50" s="50"/>
      <c r="H50" s="50"/>
      <c r="I50" s="50"/>
    </row>
  </sheetData>
  <sheetProtection/>
  <mergeCells count="15">
    <mergeCell ref="A38:D38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Zarządu Powiatu w Opatowie Nr 73.51.2020
z dnia 22 kwietnia 2020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25">
      <selection activeCell="K5" sqref="K5:K6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10.66015625" style="8" customWidth="1"/>
    <col min="10" max="10" width="12.6601562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32"/>
    </row>
    <row r="2" spans="1:16" s="24" customFormat="1" ht="11.2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67</v>
      </c>
    </row>
    <row r="3" spans="1:16" s="24" customFormat="1" ht="12.75">
      <c r="A3" s="115" t="s">
        <v>0</v>
      </c>
      <c r="B3" s="115" t="s">
        <v>1</v>
      </c>
      <c r="C3" s="115" t="s">
        <v>58</v>
      </c>
      <c r="D3" s="115" t="s">
        <v>72</v>
      </c>
      <c r="E3" s="118" t="s">
        <v>77</v>
      </c>
      <c r="F3" s="121" t="s">
        <v>4</v>
      </c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s="24" customFormat="1" ht="12.75">
      <c r="A4" s="116"/>
      <c r="B4" s="116"/>
      <c r="C4" s="116"/>
      <c r="D4" s="116"/>
      <c r="E4" s="119"/>
      <c r="F4" s="118" t="s">
        <v>29</v>
      </c>
      <c r="G4" s="124" t="s">
        <v>4</v>
      </c>
      <c r="H4" s="124"/>
      <c r="I4" s="124"/>
      <c r="J4" s="124"/>
      <c r="K4" s="124"/>
      <c r="L4" s="118" t="s">
        <v>66</v>
      </c>
      <c r="M4" s="125" t="s">
        <v>4</v>
      </c>
      <c r="N4" s="126"/>
      <c r="O4" s="126"/>
      <c r="P4" s="127"/>
    </row>
    <row r="5" spans="1:16" s="24" customFormat="1" ht="25.5" customHeight="1">
      <c r="A5" s="116"/>
      <c r="B5" s="116"/>
      <c r="C5" s="116"/>
      <c r="D5" s="116"/>
      <c r="E5" s="119"/>
      <c r="F5" s="119"/>
      <c r="G5" s="121" t="s">
        <v>65</v>
      </c>
      <c r="H5" s="123"/>
      <c r="I5" s="118" t="s">
        <v>64</v>
      </c>
      <c r="J5" s="118" t="s">
        <v>63</v>
      </c>
      <c r="K5" s="118" t="s">
        <v>62</v>
      </c>
      <c r="L5" s="119"/>
      <c r="M5" s="121" t="s">
        <v>6</v>
      </c>
      <c r="N5" s="31" t="s">
        <v>7</v>
      </c>
      <c r="O5" s="124" t="s">
        <v>33</v>
      </c>
      <c r="P5" s="124" t="s">
        <v>71</v>
      </c>
    </row>
    <row r="6" spans="1:16" s="24" customFormat="1" ht="58.5">
      <c r="A6" s="117"/>
      <c r="B6" s="117"/>
      <c r="C6" s="117"/>
      <c r="D6" s="117"/>
      <c r="E6" s="120"/>
      <c r="F6" s="120"/>
      <c r="G6" s="6" t="s">
        <v>11</v>
      </c>
      <c r="H6" s="6" t="s">
        <v>61</v>
      </c>
      <c r="I6" s="120"/>
      <c r="J6" s="120"/>
      <c r="K6" s="120"/>
      <c r="L6" s="120"/>
      <c r="M6" s="124"/>
      <c r="N6" s="71" t="s">
        <v>10</v>
      </c>
      <c r="O6" s="124"/>
      <c r="P6" s="124"/>
    </row>
    <row r="7" spans="1:16" s="24" customFormat="1" ht="10.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</row>
    <row r="8" spans="1:16" s="24" customFormat="1" ht="13.5">
      <c r="A8" s="27" t="s">
        <v>70</v>
      </c>
      <c r="B8" s="29"/>
      <c r="C8" s="18"/>
      <c r="D8" s="49">
        <f>SUM(D9:D9)</f>
        <v>10000</v>
      </c>
      <c r="E8" s="49">
        <f>SUM(E9:E9)</f>
        <v>10000</v>
      </c>
      <c r="F8" s="49">
        <f>SUM(F9:F9)</f>
        <v>10000</v>
      </c>
      <c r="G8" s="49">
        <f>SUM(G9:G9)</f>
        <v>0</v>
      </c>
      <c r="H8" s="49">
        <f>SUM(H9:H9)</f>
        <v>10000</v>
      </c>
      <c r="I8" s="49">
        <v>0</v>
      </c>
      <c r="J8" s="49">
        <v>0</v>
      </c>
      <c r="K8" s="49">
        <v>0</v>
      </c>
      <c r="L8" s="49">
        <f>SUM(L9:L9)</f>
        <v>0</v>
      </c>
      <c r="M8" s="49">
        <f>SUM(M9:M9)</f>
        <v>0</v>
      </c>
      <c r="N8" s="49">
        <f>SUM(N9:N9)</f>
        <v>0</v>
      </c>
      <c r="O8" s="49">
        <v>0</v>
      </c>
      <c r="P8" s="49">
        <v>0</v>
      </c>
    </row>
    <row r="9" spans="1:16" s="24" customFormat="1" ht="12.75">
      <c r="A9" s="28" t="s">
        <v>70</v>
      </c>
      <c r="B9" s="1" t="s">
        <v>69</v>
      </c>
      <c r="C9" s="15">
        <v>2110</v>
      </c>
      <c r="D9" s="48">
        <v>10000</v>
      </c>
      <c r="E9" s="48">
        <f>F9+L9</f>
        <v>10000</v>
      </c>
      <c r="F9" s="48">
        <f>H9</f>
        <v>10000</v>
      </c>
      <c r="G9" s="48">
        <v>0</v>
      </c>
      <c r="H9" s="48">
        <v>10000</v>
      </c>
      <c r="I9" s="48">
        <v>0</v>
      </c>
      <c r="J9" s="48">
        <v>0</v>
      </c>
      <c r="K9" s="48">
        <f>-T9</f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spans="1:16" s="24" customFormat="1" ht="13.5">
      <c r="A10" s="20">
        <v>600</v>
      </c>
      <c r="B10" s="22"/>
      <c r="C10" s="18"/>
      <c r="D10" s="49">
        <f aca="true" t="shared" si="0" ref="D10:N10">SUM(D11:D11)</f>
        <v>1207</v>
      </c>
      <c r="E10" s="49">
        <f t="shared" si="0"/>
        <v>1207</v>
      </c>
      <c r="F10" s="49">
        <f t="shared" si="0"/>
        <v>1207</v>
      </c>
      <c r="G10" s="49">
        <f t="shared" si="0"/>
        <v>1207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49">
        <f t="shared" si="0"/>
        <v>0</v>
      </c>
      <c r="L10" s="49">
        <f t="shared" si="0"/>
        <v>0</v>
      </c>
      <c r="M10" s="49">
        <f t="shared" si="0"/>
        <v>0</v>
      </c>
      <c r="N10" s="49">
        <f t="shared" si="0"/>
        <v>0</v>
      </c>
      <c r="O10" s="49">
        <f>O12+O14</f>
        <v>0</v>
      </c>
      <c r="P10" s="49">
        <f>P12+P14</f>
        <v>0</v>
      </c>
    </row>
    <row r="11" spans="1:16" s="24" customFormat="1" ht="12.75">
      <c r="A11" s="17">
        <v>600</v>
      </c>
      <c r="B11" s="16">
        <v>60095</v>
      </c>
      <c r="C11" s="15">
        <v>2110</v>
      </c>
      <c r="D11" s="48">
        <v>1207</v>
      </c>
      <c r="E11" s="48">
        <f>SUM(F11)</f>
        <v>1207</v>
      </c>
      <c r="F11" s="48">
        <f>SUM(G11:H11)</f>
        <v>1207</v>
      </c>
      <c r="G11" s="48">
        <v>1207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>SUM(O11+Q11+R11)</f>
        <v>0</v>
      </c>
      <c r="O11" s="48">
        <v>0</v>
      </c>
      <c r="P11" s="48">
        <v>0</v>
      </c>
    </row>
    <row r="12" spans="1:16" s="24" customFormat="1" ht="13.5">
      <c r="A12" s="27" t="s">
        <v>68</v>
      </c>
      <c r="B12" s="26"/>
      <c r="C12" s="18"/>
      <c r="D12" s="49">
        <f aca="true" t="shared" si="1" ref="D12:M12">SUM(D13)</f>
        <v>53000</v>
      </c>
      <c r="E12" s="49">
        <f t="shared" si="1"/>
        <v>53000</v>
      </c>
      <c r="F12" s="49">
        <f t="shared" si="1"/>
        <v>53000</v>
      </c>
      <c r="G12" s="49">
        <f t="shared" si="1"/>
        <v>39256</v>
      </c>
      <c r="H12" s="49">
        <f t="shared" si="1"/>
        <v>13744</v>
      </c>
      <c r="I12" s="49">
        <f t="shared" si="1"/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0</v>
      </c>
      <c r="N12" s="49">
        <v>0</v>
      </c>
      <c r="O12" s="49">
        <f>SUM(O13)</f>
        <v>0</v>
      </c>
      <c r="P12" s="49">
        <f>SUM(P13)</f>
        <v>0</v>
      </c>
    </row>
    <row r="13" spans="1:18" s="24" customFormat="1" ht="12.75">
      <c r="A13" s="17">
        <v>700</v>
      </c>
      <c r="B13" s="16">
        <v>70005</v>
      </c>
      <c r="C13" s="15">
        <v>2110</v>
      </c>
      <c r="D13" s="48">
        <v>53000</v>
      </c>
      <c r="E13" s="48">
        <f>SUM(F13)</f>
        <v>53000</v>
      </c>
      <c r="F13" s="48">
        <f>SUM(G13:H13)</f>
        <v>53000</v>
      </c>
      <c r="G13" s="48">
        <v>39256</v>
      </c>
      <c r="H13" s="48">
        <v>13744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>SUM(O13+Q13+R13)</f>
        <v>0</v>
      </c>
      <c r="O13" s="48">
        <v>0</v>
      </c>
      <c r="P13" s="48">
        <v>0</v>
      </c>
      <c r="Q13" s="21"/>
      <c r="R13" s="21"/>
    </row>
    <row r="14" spans="1:18" s="24" customFormat="1" ht="13.5">
      <c r="A14" s="20">
        <v>710</v>
      </c>
      <c r="B14" s="22"/>
      <c r="C14" s="18"/>
      <c r="D14" s="49">
        <f aca="true" t="shared" si="2" ref="D14:P14">SUM(D15:D16)</f>
        <v>513000</v>
      </c>
      <c r="E14" s="49">
        <f t="shared" si="2"/>
        <v>513000</v>
      </c>
      <c r="F14" s="49">
        <f t="shared" si="2"/>
        <v>513000</v>
      </c>
      <c r="G14" s="49">
        <f t="shared" si="2"/>
        <v>489808</v>
      </c>
      <c r="H14" s="49">
        <f t="shared" si="2"/>
        <v>23192</v>
      </c>
      <c r="I14" s="49">
        <f t="shared" si="2"/>
        <v>0</v>
      </c>
      <c r="J14" s="49">
        <f t="shared" si="2"/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  <c r="Q14" s="25"/>
      <c r="R14" s="25"/>
    </row>
    <row r="15" spans="1:18" s="24" customFormat="1" ht="12.75">
      <c r="A15" s="17">
        <v>710</v>
      </c>
      <c r="B15" s="16">
        <v>71012</v>
      </c>
      <c r="C15" s="15">
        <v>2110</v>
      </c>
      <c r="D15" s="48">
        <v>200000</v>
      </c>
      <c r="E15" s="48">
        <f>SUM(N15+F15)</f>
        <v>200000</v>
      </c>
      <c r="F15" s="48">
        <f>SUM(G15:K15)</f>
        <v>200000</v>
      </c>
      <c r="G15" s="48">
        <v>200000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>SUM(O15+Q15+R15)</f>
        <v>0</v>
      </c>
      <c r="O15" s="48">
        <v>0</v>
      </c>
      <c r="P15" s="48">
        <v>0</v>
      </c>
      <c r="Q15" s="21"/>
      <c r="R15" s="21"/>
    </row>
    <row r="16" spans="1:16" s="24" customFormat="1" ht="12.75">
      <c r="A16" s="17">
        <v>710</v>
      </c>
      <c r="B16" s="16">
        <v>71015</v>
      </c>
      <c r="C16" s="15">
        <v>2110</v>
      </c>
      <c r="D16" s="48">
        <v>313000</v>
      </c>
      <c r="E16" s="48">
        <f>SUM(F16)</f>
        <v>313000</v>
      </c>
      <c r="F16" s="48">
        <f>SUM(G16:H16)</f>
        <v>313000</v>
      </c>
      <c r="G16" s="48">
        <v>289808</v>
      </c>
      <c r="H16" s="48">
        <v>23192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SUM(O16+Q16+R16)</f>
        <v>0</v>
      </c>
      <c r="O16" s="48">
        <v>0</v>
      </c>
      <c r="P16" s="48">
        <v>0</v>
      </c>
    </row>
    <row r="17" spans="1:16" s="24" customFormat="1" ht="13.5">
      <c r="A17" s="20">
        <v>750</v>
      </c>
      <c r="B17" s="22"/>
      <c r="C17" s="18"/>
      <c r="D17" s="49">
        <f aca="true" t="shared" si="3" ref="D17:P17">SUM(D18:D18)</f>
        <v>22400</v>
      </c>
      <c r="E17" s="49">
        <f t="shared" si="3"/>
        <v>22400</v>
      </c>
      <c r="F17" s="49">
        <f t="shared" si="3"/>
        <v>22400</v>
      </c>
      <c r="G17" s="49">
        <f t="shared" si="3"/>
        <v>13621</v>
      </c>
      <c r="H17" s="49">
        <f t="shared" si="3"/>
        <v>8779</v>
      </c>
      <c r="I17" s="49">
        <f t="shared" si="3"/>
        <v>0</v>
      </c>
      <c r="J17" s="49">
        <f t="shared" si="3"/>
        <v>0</v>
      </c>
      <c r="K17" s="49">
        <f t="shared" si="3"/>
        <v>0</v>
      </c>
      <c r="L17" s="49">
        <f t="shared" si="3"/>
        <v>0</v>
      </c>
      <c r="M17" s="49">
        <f t="shared" si="3"/>
        <v>0</v>
      </c>
      <c r="N17" s="49">
        <f t="shared" si="3"/>
        <v>0</v>
      </c>
      <c r="O17" s="49">
        <f t="shared" si="3"/>
        <v>0</v>
      </c>
      <c r="P17" s="49">
        <f t="shared" si="3"/>
        <v>0</v>
      </c>
    </row>
    <row r="18" spans="1:16" s="24" customFormat="1" ht="12.75">
      <c r="A18" s="17">
        <v>750</v>
      </c>
      <c r="B18" s="16">
        <v>75045</v>
      </c>
      <c r="C18" s="15">
        <v>2110</v>
      </c>
      <c r="D18" s="48">
        <v>22400</v>
      </c>
      <c r="E18" s="48">
        <f>SUM(F18)</f>
        <v>22400</v>
      </c>
      <c r="F18" s="48">
        <f>SUM(G18:H18)</f>
        <v>22400</v>
      </c>
      <c r="G18" s="48">
        <v>13621</v>
      </c>
      <c r="H18" s="48">
        <v>8779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>SUM(O18+Q18+R18)</f>
        <v>0</v>
      </c>
      <c r="O18" s="48">
        <v>0</v>
      </c>
      <c r="P18" s="48">
        <v>0</v>
      </c>
    </row>
    <row r="19" spans="1:16" s="24" customFormat="1" ht="13.5">
      <c r="A19" s="20">
        <v>752</v>
      </c>
      <c r="B19" s="19"/>
      <c r="C19" s="18"/>
      <c r="D19" s="49">
        <f>SUM(D20:D21)</f>
        <v>205300</v>
      </c>
      <c r="E19" s="49">
        <f aca="true" t="shared" si="4" ref="E19:P19">SUM(E20:E21)</f>
        <v>205300</v>
      </c>
      <c r="F19" s="49">
        <f t="shared" si="4"/>
        <v>57300</v>
      </c>
      <c r="G19" s="49">
        <f t="shared" si="4"/>
        <v>0</v>
      </c>
      <c r="H19" s="49">
        <f t="shared" si="4"/>
        <v>57300</v>
      </c>
      <c r="I19" s="49">
        <f t="shared" si="4"/>
        <v>0</v>
      </c>
      <c r="J19" s="49">
        <f t="shared" si="4"/>
        <v>0</v>
      </c>
      <c r="K19" s="49">
        <f t="shared" si="4"/>
        <v>0</v>
      </c>
      <c r="L19" s="49">
        <f t="shared" si="4"/>
        <v>148000</v>
      </c>
      <c r="M19" s="49">
        <f t="shared" si="4"/>
        <v>148000</v>
      </c>
      <c r="N19" s="49">
        <f t="shared" si="4"/>
        <v>0</v>
      </c>
      <c r="O19" s="49">
        <f t="shared" si="4"/>
        <v>0</v>
      </c>
      <c r="P19" s="49">
        <f t="shared" si="4"/>
        <v>0</v>
      </c>
    </row>
    <row r="20" spans="1:16" s="24" customFormat="1" ht="12.75">
      <c r="A20" s="17">
        <v>752</v>
      </c>
      <c r="B20" s="16">
        <v>75295</v>
      </c>
      <c r="C20" s="15">
        <v>2110</v>
      </c>
      <c r="D20" s="48">
        <v>57300</v>
      </c>
      <c r="E20" s="48">
        <f>SUM(H20+G20+J20)</f>
        <v>57300</v>
      </c>
      <c r="F20" s="48">
        <f>SUM(G20:K20)</f>
        <v>57300</v>
      </c>
      <c r="G20" s="48">
        <v>0</v>
      </c>
      <c r="H20" s="48">
        <v>57300</v>
      </c>
      <c r="I20" s="48">
        <v>0</v>
      </c>
      <c r="J20" s="48">
        <v>0</v>
      </c>
      <c r="K20" s="48">
        <v>0</v>
      </c>
      <c r="L20" s="48">
        <v>0</v>
      </c>
      <c r="M20" s="48">
        <f>SUM(N20+P20+Q20)</f>
        <v>0</v>
      </c>
      <c r="N20" s="48">
        <v>0</v>
      </c>
      <c r="O20" s="48">
        <v>0</v>
      </c>
      <c r="P20" s="48">
        <v>0</v>
      </c>
    </row>
    <row r="21" spans="1:16" s="24" customFormat="1" ht="12.75">
      <c r="A21" s="17">
        <v>752</v>
      </c>
      <c r="B21" s="16">
        <v>75295</v>
      </c>
      <c r="C21" s="15">
        <v>6410</v>
      </c>
      <c r="D21" s="48">
        <v>148000</v>
      </c>
      <c r="E21" s="48">
        <f>SUM(H21+G21+J21+L21)</f>
        <v>148000</v>
      </c>
      <c r="F21" s="48">
        <f>SUM(G21:K21)</f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148000</v>
      </c>
      <c r="M21" s="48">
        <v>148000</v>
      </c>
      <c r="N21" s="48">
        <v>0</v>
      </c>
      <c r="O21" s="48">
        <v>0</v>
      </c>
      <c r="P21" s="48">
        <v>0</v>
      </c>
    </row>
    <row r="22" spans="1:16" s="23" customFormat="1" ht="14.25" customHeight="1">
      <c r="A22" s="20">
        <v>754</v>
      </c>
      <c r="B22" s="22"/>
      <c r="C22" s="18"/>
      <c r="D22" s="49">
        <f>SUM(D23:D23)</f>
        <v>4464056</v>
      </c>
      <c r="E22" s="49">
        <f>E23</f>
        <v>4464056</v>
      </c>
      <c r="F22" s="49">
        <f aca="true" t="shared" si="5" ref="F22:K22">SUM(F23)</f>
        <v>4464056</v>
      </c>
      <c r="G22" s="49">
        <f t="shared" si="5"/>
        <v>4030822</v>
      </c>
      <c r="H22" s="49">
        <f t="shared" si="5"/>
        <v>244634</v>
      </c>
      <c r="I22" s="49">
        <f t="shared" si="5"/>
        <v>0</v>
      </c>
      <c r="J22" s="49">
        <f t="shared" si="5"/>
        <v>188600</v>
      </c>
      <c r="K22" s="49">
        <f t="shared" si="5"/>
        <v>0</v>
      </c>
      <c r="L22" s="49">
        <f>SUM(L23:L23)</f>
        <v>0</v>
      </c>
      <c r="M22" s="49">
        <f>SUM(M23:M23)</f>
        <v>0</v>
      </c>
      <c r="N22" s="49">
        <f>SUM(N23)</f>
        <v>0</v>
      </c>
      <c r="O22" s="49">
        <f>SUM(O23)</f>
        <v>0</v>
      </c>
      <c r="P22" s="49">
        <f>SUM(P23)</f>
        <v>0</v>
      </c>
    </row>
    <row r="23" spans="1:16" ht="12.75" customHeight="1">
      <c r="A23" s="17">
        <v>754</v>
      </c>
      <c r="B23" s="16">
        <v>75411</v>
      </c>
      <c r="C23" s="15">
        <v>2110</v>
      </c>
      <c r="D23" s="48">
        <v>4464056</v>
      </c>
      <c r="E23" s="48">
        <f>SUM(F23)</f>
        <v>4464056</v>
      </c>
      <c r="F23" s="48">
        <f>SUM(G23:J23)</f>
        <v>4464056</v>
      </c>
      <c r="G23" s="48">
        <v>4030822</v>
      </c>
      <c r="H23" s="48">
        <v>244634</v>
      </c>
      <c r="I23" s="48">
        <v>0</v>
      </c>
      <c r="J23" s="48">
        <v>188600</v>
      </c>
      <c r="K23" s="48">
        <v>0</v>
      </c>
      <c r="L23" s="48">
        <v>0</v>
      </c>
      <c r="M23" s="48">
        <v>0</v>
      </c>
      <c r="N23" s="48">
        <f>SUM(O23+Q23+R23)</f>
        <v>0</v>
      </c>
      <c r="O23" s="48">
        <v>0</v>
      </c>
      <c r="P23" s="48"/>
    </row>
    <row r="24" spans="1:16" ht="12.75" customHeight="1">
      <c r="A24" s="20">
        <v>755</v>
      </c>
      <c r="B24" s="22"/>
      <c r="C24" s="18"/>
      <c r="D24" s="49">
        <f>SUM(D25:D25)</f>
        <v>132000</v>
      </c>
      <c r="E24" s="49">
        <f>E25</f>
        <v>132000</v>
      </c>
      <c r="F24" s="49">
        <f aca="true" t="shared" si="6" ref="F24:K24">SUM(F25)</f>
        <v>132000</v>
      </c>
      <c r="G24" s="49">
        <f t="shared" si="6"/>
        <v>0</v>
      </c>
      <c r="H24" s="49">
        <f t="shared" si="6"/>
        <v>67980</v>
      </c>
      <c r="I24" s="49">
        <f t="shared" si="6"/>
        <v>64020</v>
      </c>
      <c r="J24" s="49">
        <f t="shared" si="6"/>
        <v>0</v>
      </c>
      <c r="K24" s="49">
        <f t="shared" si="6"/>
        <v>0</v>
      </c>
      <c r="L24" s="49">
        <f>SUM(L25:L25)</f>
        <v>0</v>
      </c>
      <c r="M24" s="49">
        <f>SUM(M25:M25)</f>
        <v>0</v>
      </c>
      <c r="N24" s="49">
        <f>SUM(N25)</f>
        <v>0</v>
      </c>
      <c r="O24" s="49">
        <f>SUM(O25)</f>
        <v>0</v>
      </c>
      <c r="P24" s="49">
        <f>SUM(P25)</f>
        <v>0</v>
      </c>
    </row>
    <row r="25" spans="1:16" ht="17.25" customHeight="1">
      <c r="A25" s="17">
        <v>755</v>
      </c>
      <c r="B25" s="16">
        <v>75515</v>
      </c>
      <c r="C25" s="15">
        <v>2110</v>
      </c>
      <c r="D25" s="48">
        <v>132000</v>
      </c>
      <c r="E25" s="48">
        <f>SUM(F25)</f>
        <v>132000</v>
      </c>
      <c r="F25" s="48">
        <f>SUM(G25:J25)</f>
        <v>132000</v>
      </c>
      <c r="G25" s="48">
        <v>0</v>
      </c>
      <c r="H25" s="48">
        <v>67980</v>
      </c>
      <c r="I25" s="48">
        <v>64020</v>
      </c>
      <c r="J25" s="48">
        <v>0</v>
      </c>
      <c r="K25" s="48">
        <v>0</v>
      </c>
      <c r="L25" s="48">
        <v>0</v>
      </c>
      <c r="M25" s="48">
        <v>0</v>
      </c>
      <c r="N25" s="48">
        <f>SUM(O25+Q25+R25)</f>
        <v>0</v>
      </c>
      <c r="O25" s="48">
        <v>0</v>
      </c>
      <c r="P25" s="48"/>
    </row>
    <row r="26" spans="1:16" ht="13.5">
      <c r="A26" s="20">
        <v>851</v>
      </c>
      <c r="B26" s="19"/>
      <c r="C26" s="18"/>
      <c r="D26" s="49">
        <f>D27</f>
        <v>1850162</v>
      </c>
      <c r="E26" s="49">
        <f aca="true" t="shared" si="7" ref="E26:P28">SUM(E27)</f>
        <v>1850162</v>
      </c>
      <c r="F26" s="49">
        <f t="shared" si="7"/>
        <v>1850162</v>
      </c>
      <c r="G26" s="49">
        <f t="shared" si="7"/>
        <v>0</v>
      </c>
      <c r="H26" s="49">
        <f t="shared" si="7"/>
        <v>1850162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49">
        <f t="shared" si="7"/>
        <v>0</v>
      </c>
      <c r="P26" s="49">
        <f t="shared" si="7"/>
        <v>0</v>
      </c>
    </row>
    <row r="27" spans="1:17" ht="12.75">
      <c r="A27" s="17">
        <v>851</v>
      </c>
      <c r="B27" s="16">
        <v>85156</v>
      </c>
      <c r="C27" s="15">
        <v>2110</v>
      </c>
      <c r="D27" s="48">
        <v>1850162</v>
      </c>
      <c r="E27" s="48">
        <f>SUM(H27)</f>
        <v>1850162</v>
      </c>
      <c r="F27" s="48">
        <f>SUM(H27)</f>
        <v>1850162</v>
      </c>
      <c r="G27" s="48">
        <v>0</v>
      </c>
      <c r="H27" s="48">
        <v>1850162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>SUM(O27+Q27+R27)</f>
        <v>0</v>
      </c>
      <c r="O27" s="48">
        <v>0</v>
      </c>
      <c r="P27" s="48">
        <v>0</v>
      </c>
      <c r="Q27" s="21"/>
    </row>
    <row r="28" spans="1:17" ht="13.5">
      <c r="A28" s="20">
        <v>852</v>
      </c>
      <c r="B28" s="19"/>
      <c r="C28" s="18"/>
      <c r="D28" s="49">
        <f>D29</f>
        <v>10152</v>
      </c>
      <c r="E28" s="49">
        <f t="shared" si="7"/>
        <v>10152</v>
      </c>
      <c r="F28" s="49">
        <f t="shared" si="7"/>
        <v>10152</v>
      </c>
      <c r="G28" s="49">
        <f t="shared" si="7"/>
        <v>8920</v>
      </c>
      <c r="H28" s="49">
        <f t="shared" si="7"/>
        <v>1232</v>
      </c>
      <c r="I28" s="49">
        <f t="shared" si="7"/>
        <v>0</v>
      </c>
      <c r="J28" s="49">
        <f t="shared" si="7"/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21"/>
    </row>
    <row r="29" spans="1:17" ht="12.75">
      <c r="A29" s="17">
        <v>852</v>
      </c>
      <c r="B29" s="16">
        <v>85205</v>
      </c>
      <c r="C29" s="15">
        <v>2110</v>
      </c>
      <c r="D29" s="48">
        <v>10152</v>
      </c>
      <c r="E29" s="48">
        <f>SUM(F29)</f>
        <v>10152</v>
      </c>
      <c r="F29" s="48">
        <f>SUM(G29+H29)</f>
        <v>10152</v>
      </c>
      <c r="G29" s="48">
        <v>8920</v>
      </c>
      <c r="H29" s="48">
        <v>1232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f>SUM(O29+Q29+R29)</f>
        <v>0</v>
      </c>
      <c r="O29" s="48">
        <v>0</v>
      </c>
      <c r="P29" s="48">
        <v>0</v>
      </c>
      <c r="Q29" s="21"/>
    </row>
    <row r="30" spans="1:16" ht="13.5">
      <c r="A30" s="20">
        <v>853</v>
      </c>
      <c r="B30" s="19"/>
      <c r="C30" s="18"/>
      <c r="D30" s="49">
        <f>SUM(D31)</f>
        <v>302819.85</v>
      </c>
      <c r="E30" s="49">
        <f>E31</f>
        <v>302819.85</v>
      </c>
      <c r="F30" s="49">
        <f>F31</f>
        <v>302819.85</v>
      </c>
      <c r="G30" s="49">
        <f>G31</f>
        <v>248000</v>
      </c>
      <c r="H30" s="49">
        <f>H31</f>
        <v>54819.85</v>
      </c>
      <c r="I30" s="49">
        <f aca="true" t="shared" si="8" ref="I30:P30">SUM(I31)</f>
        <v>0</v>
      </c>
      <c r="J30" s="49">
        <f t="shared" si="8"/>
        <v>0</v>
      </c>
      <c r="K30" s="49">
        <f t="shared" si="8"/>
        <v>0</v>
      </c>
      <c r="L30" s="49">
        <f t="shared" si="8"/>
        <v>0</v>
      </c>
      <c r="M30" s="49">
        <f t="shared" si="8"/>
        <v>0</v>
      </c>
      <c r="N30" s="49">
        <f t="shared" si="8"/>
        <v>0</v>
      </c>
      <c r="O30" s="49">
        <f t="shared" si="8"/>
        <v>0</v>
      </c>
      <c r="P30" s="49">
        <f t="shared" si="8"/>
        <v>0</v>
      </c>
    </row>
    <row r="31" spans="1:16" ht="12.75">
      <c r="A31" s="17">
        <v>853</v>
      </c>
      <c r="B31" s="16">
        <v>85321</v>
      </c>
      <c r="C31" s="15">
        <v>2110</v>
      </c>
      <c r="D31" s="48">
        <v>302819.85</v>
      </c>
      <c r="E31" s="48">
        <f>SUM(H31+G31+E40)</f>
        <v>302819.85</v>
      </c>
      <c r="F31" s="48">
        <f>SUM(G31:K31)</f>
        <v>302819.85</v>
      </c>
      <c r="G31" s="48">
        <v>248000</v>
      </c>
      <c r="H31" s="48">
        <v>54819.85</v>
      </c>
      <c r="I31" s="48">
        <v>0</v>
      </c>
      <c r="J31" s="48">
        <v>0</v>
      </c>
      <c r="K31" s="48">
        <v>0</v>
      </c>
      <c r="L31" s="48">
        <v>0</v>
      </c>
      <c r="M31" s="48">
        <f>SUM(N31+P31+Q31)</f>
        <v>0</v>
      </c>
      <c r="N31" s="48">
        <v>0</v>
      </c>
      <c r="O31" s="48">
        <v>0</v>
      </c>
      <c r="P31" s="48">
        <v>0</v>
      </c>
    </row>
    <row r="32" spans="1:16" ht="13.5">
      <c r="A32" s="20">
        <v>855</v>
      </c>
      <c r="B32" s="19"/>
      <c r="C32" s="18"/>
      <c r="D32" s="49">
        <f aca="true" t="shared" si="9" ref="D32:P32">SUM(D33:D35)</f>
        <v>562099</v>
      </c>
      <c r="E32" s="49">
        <f t="shared" si="9"/>
        <v>562099</v>
      </c>
      <c r="F32" s="49">
        <f t="shared" si="9"/>
        <v>562099</v>
      </c>
      <c r="G32" s="49">
        <f t="shared" si="9"/>
        <v>5902</v>
      </c>
      <c r="H32" s="49">
        <f t="shared" si="9"/>
        <v>419</v>
      </c>
      <c r="I32" s="49">
        <f t="shared" si="9"/>
        <v>0</v>
      </c>
      <c r="J32" s="49">
        <f t="shared" si="9"/>
        <v>555778</v>
      </c>
      <c r="K32" s="49">
        <f t="shared" si="9"/>
        <v>0</v>
      </c>
      <c r="L32" s="49">
        <f t="shared" si="9"/>
        <v>0</v>
      </c>
      <c r="M32" s="49">
        <f t="shared" si="9"/>
        <v>0</v>
      </c>
      <c r="N32" s="49">
        <f t="shared" si="9"/>
        <v>0</v>
      </c>
      <c r="O32" s="49">
        <f t="shared" si="9"/>
        <v>0</v>
      </c>
      <c r="P32" s="49">
        <f t="shared" si="9"/>
        <v>0</v>
      </c>
    </row>
    <row r="33" spans="1:16" ht="12.75">
      <c r="A33" s="17">
        <v>855</v>
      </c>
      <c r="B33" s="16">
        <v>85504</v>
      </c>
      <c r="C33" s="15">
        <v>2110</v>
      </c>
      <c r="D33" s="48">
        <v>30099</v>
      </c>
      <c r="E33" s="48">
        <f>SUM(H33+G33+J33)</f>
        <v>30099</v>
      </c>
      <c r="F33" s="48">
        <f>SUM(G33:K33)</f>
        <v>30099</v>
      </c>
      <c r="G33" s="48">
        <v>999</v>
      </c>
      <c r="H33" s="48">
        <v>0</v>
      </c>
      <c r="I33" s="48">
        <v>0</v>
      </c>
      <c r="J33" s="48">
        <v>29100</v>
      </c>
      <c r="K33" s="48">
        <v>0</v>
      </c>
      <c r="L33" s="48">
        <v>0</v>
      </c>
      <c r="M33" s="48">
        <f>SUM(N33+P33+Q33)</f>
        <v>0</v>
      </c>
      <c r="N33" s="48">
        <v>0</v>
      </c>
      <c r="O33" s="48">
        <v>0</v>
      </c>
      <c r="P33" s="48">
        <v>0</v>
      </c>
    </row>
    <row r="34" spans="1:16" ht="12.75">
      <c r="A34" s="17">
        <v>855</v>
      </c>
      <c r="B34" s="16">
        <v>85508</v>
      </c>
      <c r="C34" s="15">
        <v>2160</v>
      </c>
      <c r="D34" s="48">
        <v>244297</v>
      </c>
      <c r="E34" s="48">
        <f>SUM(H34+G34+J34)</f>
        <v>244297</v>
      </c>
      <c r="F34" s="48">
        <f>SUM(G34:K34)</f>
        <v>244297</v>
      </c>
      <c r="G34" s="48">
        <v>2000</v>
      </c>
      <c r="H34" s="48">
        <v>419</v>
      </c>
      <c r="I34" s="48">
        <v>0</v>
      </c>
      <c r="J34" s="48">
        <v>241878</v>
      </c>
      <c r="K34" s="48">
        <v>0</v>
      </c>
      <c r="L34" s="48">
        <v>0</v>
      </c>
      <c r="M34" s="48">
        <f>SUM(N34+P34+Q34)</f>
        <v>0</v>
      </c>
      <c r="N34" s="48">
        <v>0</v>
      </c>
      <c r="O34" s="48">
        <v>0</v>
      </c>
      <c r="P34" s="48">
        <v>0</v>
      </c>
    </row>
    <row r="35" spans="1:16" ht="12.75">
      <c r="A35" s="17">
        <v>855</v>
      </c>
      <c r="B35" s="16">
        <v>85510</v>
      </c>
      <c r="C35" s="15">
        <v>2160</v>
      </c>
      <c r="D35" s="48">
        <v>287703</v>
      </c>
      <c r="E35" s="48">
        <f>SUM(H35+G35+J35)</f>
        <v>287703</v>
      </c>
      <c r="F35" s="48">
        <f>SUM(G35:K35)</f>
        <v>287703</v>
      </c>
      <c r="G35" s="48">
        <v>2903</v>
      </c>
      <c r="H35" s="48">
        <v>0</v>
      </c>
      <c r="I35" s="48">
        <v>0</v>
      </c>
      <c r="J35" s="48">
        <v>284800</v>
      </c>
      <c r="K35" s="48">
        <v>0</v>
      </c>
      <c r="L35" s="48">
        <v>0</v>
      </c>
      <c r="M35" s="48">
        <f>SUM(N35+P35+Q35)</f>
        <v>0</v>
      </c>
      <c r="N35" s="48">
        <v>0</v>
      </c>
      <c r="O35" s="48">
        <v>0</v>
      </c>
      <c r="P35" s="48">
        <v>0</v>
      </c>
    </row>
    <row r="36" spans="1:16" ht="14.25">
      <c r="A36" s="113" t="s">
        <v>60</v>
      </c>
      <c r="B36" s="113"/>
      <c r="C36" s="113"/>
      <c r="D36" s="49">
        <f>SUM(D8+D10+D12+D14+D17+D19+D22+D24+D26+D28+D30+D32)</f>
        <v>8126195.85</v>
      </c>
      <c r="E36" s="49">
        <f aca="true" t="shared" si="10" ref="E36:P36">SUM(E8+E10+E12+E14+E17+E19+E22+E24+E26+E28+E30+E32)</f>
        <v>8126195.85</v>
      </c>
      <c r="F36" s="49">
        <f t="shared" si="10"/>
        <v>7978195.85</v>
      </c>
      <c r="G36" s="49">
        <f t="shared" si="10"/>
        <v>4837536</v>
      </c>
      <c r="H36" s="49">
        <f t="shared" si="10"/>
        <v>2332261.85</v>
      </c>
      <c r="I36" s="49">
        <f t="shared" si="10"/>
        <v>64020</v>
      </c>
      <c r="J36" s="49">
        <f t="shared" si="10"/>
        <v>744378</v>
      </c>
      <c r="K36" s="49">
        <f t="shared" si="10"/>
        <v>0</v>
      </c>
      <c r="L36" s="49">
        <f t="shared" si="10"/>
        <v>148000</v>
      </c>
      <c r="M36" s="49">
        <f t="shared" si="10"/>
        <v>148000</v>
      </c>
      <c r="N36" s="49">
        <f t="shared" si="10"/>
        <v>0</v>
      </c>
      <c r="O36" s="49">
        <f t="shared" si="10"/>
        <v>0</v>
      </c>
      <c r="P36" s="49">
        <f t="shared" si="10"/>
        <v>0</v>
      </c>
    </row>
    <row r="37" spans="1:16" ht="12.75">
      <c r="A37" s="73"/>
      <c r="B37" s="73"/>
      <c r="C37" s="73"/>
      <c r="D37" s="73"/>
      <c r="E37" s="74"/>
      <c r="F37" s="73"/>
      <c r="G37" s="73"/>
      <c r="H37" s="73"/>
      <c r="I37" s="73"/>
      <c r="J37" s="73"/>
      <c r="K37" s="75"/>
      <c r="L37" s="75"/>
      <c r="M37" s="75"/>
      <c r="N37" s="75"/>
      <c r="O37" s="75"/>
      <c r="P37" s="75"/>
    </row>
    <row r="38" spans="1:16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2"/>
      <c r="L38" s="12"/>
      <c r="M38" s="12"/>
      <c r="N38" s="12"/>
      <c r="O38" s="12"/>
      <c r="P38" s="12"/>
    </row>
    <row r="39" spans="1:16" ht="12.75">
      <c r="A39" s="13"/>
      <c r="B39" s="13"/>
      <c r="C39" s="13"/>
      <c r="D39" s="13"/>
      <c r="E39" s="13"/>
      <c r="F39" s="13"/>
      <c r="G39" s="14"/>
      <c r="H39" s="14"/>
      <c r="I39" s="13"/>
      <c r="J39" s="13"/>
      <c r="K39" s="12"/>
      <c r="L39" s="12"/>
      <c r="M39" s="12"/>
      <c r="N39" s="12"/>
      <c r="O39" s="12"/>
      <c r="P39" s="12"/>
    </row>
    <row r="40" spans="1:1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0"/>
      <c r="M40" s="10"/>
      <c r="N40" s="10"/>
      <c r="O40" s="10"/>
      <c r="P40" s="10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9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6:C36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73.51.2020
z dnia 22 kwietnia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2020-04-09T12:57:01Z</cp:lastPrinted>
  <dcterms:modified xsi:type="dcterms:W3CDTF">2020-05-12T12:11:07Z</dcterms:modified>
  <cp:category/>
  <cp:version/>
  <cp:contentType/>
  <cp:contentStatus/>
</cp:coreProperties>
</file>