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<sst xmlns="http://schemas.openxmlformats.org/spreadsheetml/2006/main" count="379" uniqueCount="202">
  <si>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</si>
  <si>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</si>
  <si>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</si>
  <si>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</si>
  <si>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</si>
  <si>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</si>
  <si>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</si>
  <si>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</si>
  <si>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</si>
  <si>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</si>
  <si>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</si>
  <si>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</si>
  <si>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</si>
  <si>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</si>
  <si>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</si>
  <si>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</si>
  <si>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</si>
  <si>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</si>
  <si>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</si>
  <si>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</si>
  <si>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</si>
  <si>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</si>
  <si>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</si>
  <si>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</si>
  <si>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</si>
  <si>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</si>
  <si>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</si>
  <si>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</si>
  <si>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</si>
  <si>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</si>
  <si>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</si>
  <si>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</si>
  <si>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</si>
  <si>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</si>
  <si>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</si>
  <si>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</si>
  <si>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</si>
  <si>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</si>
  <si>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</si>
  <si>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</si>
  <si>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</si>
  <si>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</si>
  <si>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</si>
  <si>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</si>
  <si>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</si>
  <si>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</si>
  <si>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</si>
  <si>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</si>
  <si>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</si>
  <si>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</si>
  <si>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</si>
  <si>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</si>
  <si>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</si>
  <si>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</si>
  <si>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</si>
  <si>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</si>
  <si>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</si>
  <si>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</si>
  <si>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</si>
  <si>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</si>
  <si>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Ogółem</t>
  </si>
  <si>
    <t>wydatki związane z realizacją statutowych zadań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</si>
  <si>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</si>
  <si>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</si>
  <si>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</si>
  <si>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</si>
  <si>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</si>
  <si>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  złotych</t>
  </si>
  <si>
    <t>700</t>
  </si>
  <si>
    <t>01005</t>
  </si>
  <si>
    <t>010</t>
  </si>
  <si>
    <t>wniesienie wkładów do spółek prawa handlowego</t>
  </si>
  <si>
    <t>Dotacje ogółem</t>
  </si>
  <si>
    <t>2110</t>
  </si>
  <si>
    <t>Dotacje celowe otrzymane z budżetu państwa na zadania bieżące z zakresu administracji rządowej oraz inne zadania zlecone ustawami realizowane przez powiat</t>
  </si>
  <si>
    <t>801</t>
  </si>
  <si>
    <t>Oświata i wychowanie</t>
  </si>
  <si>
    <t>80148</t>
  </si>
  <si>
    <t>Stołówki szkolne i przedszkolne</t>
  </si>
  <si>
    <t>853</t>
  </si>
  <si>
    <t>Pozostałe zadania w zakresie polityki społecznej</t>
  </si>
  <si>
    <t>85321</t>
  </si>
  <si>
    <t>Zespoły do spraw orzekania o niepełnosprawności</t>
  </si>
  <si>
    <t>Zmiany w planie wydatków budżetowych w 2020 roku</t>
  </si>
  <si>
    <t>Dochody budżetu powiatu na 2020 rok</t>
  </si>
  <si>
    <t>Wydatki
na 2020 r.</t>
  </si>
  <si>
    <t>Dochody i wydatki związane z realizacją zadań z zakresu administracji rządowej i innych zadań zleconych odrębnymi ustawami w  2020 r.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</si>
  <si>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</si>
  <si>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</si>
  <si>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</si>
  <si>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</si>
  <si>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</si>
  <si>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</si>
  <si>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Starostwo Powiatowe w Opatowie</t>
  </si>
  <si>
    <t xml:space="preserve">A.      
B.
C.
D. </t>
  </si>
  <si>
    <t>Opracowanie dokumentacji, zakup i instalacja pawilonu gastronomicznego na potrzeby działalności PCKTiR w Opatowie</t>
  </si>
  <si>
    <t>27.</t>
  </si>
  <si>
    <t>Rozbudowa oraz przebudowa istniejącego budynku mieszkalnego jednorodzinnego wraz ze zmianą sposobu użytkowania na budynek placówki opiekuńczo - wychowawczej</t>
  </si>
  <si>
    <t>26.</t>
  </si>
  <si>
    <t>Specjalny Ośrodek Szkolno - Wychowawczy w Sulejowie</t>
  </si>
  <si>
    <t>Modernizacja oczyszczalni przy SOSW w Sulejowie</t>
  </si>
  <si>
    <t>25.</t>
  </si>
  <si>
    <t xml:space="preserve">A. 
B.
C. 
D. </t>
  </si>
  <si>
    <t>Przebudowa budynku internatu przy SOSW w Dębnie</t>
  </si>
  <si>
    <t>24.</t>
  </si>
  <si>
    <t>Dostosowanie pomieszczeń higieniczno - sanitarnych dla potrzeb niepełnosprawnych wychowanków SOSW w Niemienicach</t>
  </si>
  <si>
    <t>23.</t>
  </si>
  <si>
    <t>Powiatowy Urząd Pracy w Opatowie</t>
  </si>
  <si>
    <t>Zakup i montaż klimatyzatorów w pomieszczeniach PUP w Opatowie</t>
  </si>
  <si>
    <t>22.</t>
  </si>
  <si>
    <t>Zakup samochodu służbowego na potrzeby WTZ przy DPS w Sobowie</t>
  </si>
  <si>
    <t>21.</t>
  </si>
  <si>
    <t>Dom Pomocy Społecznej w Zochcinku</t>
  </si>
  <si>
    <t xml:space="preserve">A.      
B. 
C.
D. </t>
  </si>
  <si>
    <t>Opracowanie dwóch dokumentacji Projektu architektoniczno - budowlanego i technologicznego z przedmiarem robót na budowę Tężni solankowej i Groty solnej na terenie Domu Pomocy Społecznej w Zochcinku</t>
  </si>
  <si>
    <t>20.</t>
  </si>
  <si>
    <t>Dom Pomocy Społecznej w Sobowie</t>
  </si>
  <si>
    <t>Utwardzenie terenu pod parkingi dla samochodów osobowych</t>
  </si>
  <si>
    <t>19.</t>
  </si>
  <si>
    <t>Wykonanie klimatyzacji w pomieszczeniach biurowych DPS w Sobowie oraz pomieszczeniach WTZ - budynek nr 5 DPS w Sobowie</t>
  </si>
  <si>
    <t>18.</t>
  </si>
  <si>
    <t>Zakup samochodu do przewozu osób niepełnosprawnych</t>
  </si>
  <si>
    <t>17.</t>
  </si>
  <si>
    <t>Dom Pomocy Społecznej w Czachowie</t>
  </si>
  <si>
    <t>16.</t>
  </si>
  <si>
    <t>Objęcie udziałów Szpital św. Leona Sp. z o.o. w Opatowie</t>
  </si>
  <si>
    <t>15.</t>
  </si>
  <si>
    <t>Przebudowa dróg wewnętrznych na terenie Zespołu Szkół Nr 1 w Opatowie</t>
  </si>
  <si>
    <t>14.</t>
  </si>
  <si>
    <t>Zespół Szkół Nr 2 w Opatowie</t>
  </si>
  <si>
    <t>Opracowanie dokumentacji projektowej w celu realizacji zadania ,,Przebudowa oraz rozbudowa istniejącego budynku użytkowego przy ul. Sempołowskiej 3 o platformę dla osób niepełnosprawnych''</t>
  </si>
  <si>
    <t>13.</t>
  </si>
  <si>
    <t>Wymiana dachu na budynku użytkowym przy ZS Nr 2 w Opatowie</t>
  </si>
  <si>
    <t>12.</t>
  </si>
  <si>
    <t>Zakup samochodu służbowego</t>
  </si>
  <si>
    <t>11.</t>
  </si>
  <si>
    <t>Wykonanie klimatyzacji w sali konferencyjnej SP w Opatowie</t>
  </si>
  <si>
    <t>10.</t>
  </si>
  <si>
    <t>Zakup urządzeń wielofunkcyjnych, komputerów oraz wymiana serwera głównego i urządzeń podtrzymania zasilania</t>
  </si>
  <si>
    <t>9.</t>
  </si>
  <si>
    <t>Zakup nieruchomości położonych w obrębie Włostów, Gm. Lipnik - działki o nr ewid. 40/56 i 40/119 oraz nabycie prawa własności lokali w działce nr 40/120 wraz z udziałem w powierzchni</t>
  </si>
  <si>
    <t>8.</t>
  </si>
  <si>
    <t>Wykonanie dokumentacji projektowej termomodernizacji budynków DPS w Czachowie</t>
  </si>
  <si>
    <t>7.</t>
  </si>
  <si>
    <t>Zarząd Dróg Powiatowych  w Opatowie</t>
  </si>
  <si>
    <t xml:space="preserve">A.
B.
C. 
D. </t>
  </si>
  <si>
    <t>Przebudowa drogi powiatowej nr 0711T Dziewiątle – Ujazdek – Łagówka – Łagowica – Pipała – Jastrzębska Wola - Skolankowska Wola - Zielonka - Iwaniska w m. Iwaniska, polegająca na budowie chodnika w km 11+048 - 11+669 oraz w km 11+755 - 11+969 o łącznej dł. 0, 835 km</t>
  </si>
  <si>
    <t>6.</t>
  </si>
  <si>
    <t>Przebudowa drogi powiatowej nr 0737T Gołębiów – Usarzów – Zdanów – Jugoszów – Krobielice – Nasławice w m. Gołębiów w km 0+000 – 0+853 odc. dł. 0, 853 km</t>
  </si>
  <si>
    <t>5.</t>
  </si>
  <si>
    <t>Przebudowa obiektu mostowego o nr ewid. (JNI) 30000631 zlokalizowanego w m. Baćkowice w km 0+709 w ciągu DP nr 0716T Baćkowice - Baranówek - Zaldów - Iwaniska</t>
  </si>
  <si>
    <t>4.</t>
  </si>
  <si>
    <t>Zakup posypywarki (piaskarki) do ciągnika</t>
  </si>
  <si>
    <t>3.</t>
  </si>
  <si>
    <t>Zakup zamiatarki</t>
  </si>
  <si>
    <t>2.</t>
  </si>
  <si>
    <t>Zakup samochodu ciężarowego 2 lub 3 osiowego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</si>
  <si>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</si>
  <si>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</si>
  <si>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</si>
  <si>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</si>
  <si>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</si>
  <si>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</si>
  <si>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</si>
  <si>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rok budżetowy 2020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</si>
  <si>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</si>
  <si>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</si>
  <si>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</si>
  <si>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</si>
  <si>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</si>
  <si>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Zadania inwestycyjne roczne w 2020 r.</t>
  </si>
  <si>
    <t>1 240 319,00</t>
  </si>
  <si>
    <t>3 819,85</t>
  </si>
  <si>
    <t>1 244 138,85</t>
  </si>
  <si>
    <t>307 400,00</t>
  </si>
  <si>
    <t>311 219,85</t>
  </si>
  <si>
    <t>299 000,00</t>
  </si>
  <si>
    <t>302 819,85</t>
  </si>
  <si>
    <t>97 745 366,55</t>
  </si>
  <si>
    <t>97 749 186,40</t>
  </si>
  <si>
    <t>1 998 588,55</t>
  </si>
  <si>
    <t>2 822 384,00</t>
  </si>
  <si>
    <t>2 434 215,00</t>
  </si>
  <si>
    <t>100 567 750,55</t>
  </si>
  <si>
    <t>100 571 570,40</t>
  </si>
  <si>
    <t>4 432 803,55</t>
  </si>
  <si>
    <t>80102</t>
  </si>
  <si>
    <t>Szkoły podstawowe specjalne</t>
  </si>
  <si>
    <t>80105</t>
  </si>
  <si>
    <t>Przedszkola specjalne</t>
  </si>
  <si>
    <t>80134</t>
  </si>
  <si>
    <t>Szkoły zawodowe specjalne</t>
  </si>
  <si>
    <t>854</t>
  </si>
  <si>
    <t>Edukacyjna opieka wychowawcza</t>
  </si>
  <si>
    <t>85403</t>
  </si>
  <si>
    <t>Specjalne ośrodki szkolno-wychowawcze</t>
  </si>
  <si>
    <t>855</t>
  </si>
  <si>
    <t>Rodzina</t>
  </si>
  <si>
    <t>85510</t>
  </si>
  <si>
    <t>Działalność placówek opiekuńczo-wychowawczych</t>
  </si>
  <si>
    <t>Załącznik Nr 1                                                                                                          do uchwały Zarządu Powiatu w Opatowie Nr 72.49.2020                                                     z dnia 30 marca 2020 r.</t>
  </si>
  <si>
    <t>Załącznik Nr 2                                                                                                                                        do uchwały Zarządu Powiatu w Opatowie Nr 72.49.2020                                                                              z dnia 30 marca 2020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</si>
</sst>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  <numFmt numFmtId="170" formatCode="#,##0.00;\-#,##0.00"/>
  </numFmts>
  <fonts count="7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b/>
      <sz val="14"/>
      <name val="Arial CE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Times New Roman"/>
      <family val="1"/>
    </font>
    <font>
      <sz val="14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6"/>
      <color rgb="FF000000"/>
      <name val="Arial"/>
      <family val="2"/>
    </font>
    <font>
      <sz val="5"/>
      <color rgb="FF000000"/>
      <name val="Arial"/>
      <family val="2"/>
    </font>
    <font>
      <b/>
      <sz val="6"/>
      <color rgb="FF000000"/>
      <name val="Arial"/>
      <family val="2"/>
    </font>
    <font>
      <b/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5" fillId="27" borderId="1" applyNumberFormat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0" fillId="32" borderId="0" applyNumberFormat="0" applyBorder="0" applyAlignment="0" applyProtection="0"/>
  </cellStyleXfs>
  <cellXfs count="12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50" applyNumberFormat="1" applyFont="1" applyFill="1" applyBorder="1" applyAlignment="1">
      <alignment horizontal="center" vertical="center" wrapText="1"/>
      <protection/>
    </xf>
    <xf numFmtId="0" fontId="13" fillId="0" borderId="0" xfId="50" applyFont="1" applyAlignment="1">
      <alignment horizontal="center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0" fontId="11" fillId="0" borderId="11" xfId="50" applyFont="1" applyFill="1" applyBorder="1" applyAlignment="1">
      <alignment horizontal="center" vertical="center" wrapText="1"/>
      <protection/>
    </xf>
    <xf numFmtId="0" fontId="4" fillId="0" borderId="0" xfId="50">
      <alignment/>
      <protection/>
    </xf>
    <xf numFmtId="0" fontId="4" fillId="0" borderId="0" xfId="50" applyAlignment="1">
      <alignment vertical="center"/>
      <protection/>
    </xf>
    <xf numFmtId="41" fontId="4" fillId="0" borderId="0" xfId="50" applyNumberFormat="1" applyAlignment="1">
      <alignment vertical="center"/>
      <protection/>
    </xf>
    <xf numFmtId="0" fontId="71" fillId="0" borderId="0" xfId="50" applyFont="1">
      <alignment/>
      <protection/>
    </xf>
    <xf numFmtId="0" fontId="71" fillId="0" borderId="0" xfId="50" applyFont="1" applyAlignment="1">
      <alignment vertical="center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 vertical="center"/>
      <protection/>
    </xf>
    <xf numFmtId="41" fontId="4" fillId="0" borderId="0" xfId="50" applyNumberFormat="1" applyFont="1" applyAlignment="1">
      <alignment vertical="center"/>
      <protection/>
    </xf>
    <xf numFmtId="0" fontId="7" fillId="33" borderId="10" xfId="50" applyFont="1" applyFill="1" applyBorder="1" applyAlignment="1">
      <alignment horizontal="center" vertical="center"/>
      <protection/>
    </xf>
    <xf numFmtId="0" fontId="7" fillId="33" borderId="10" xfId="50" applyFont="1" applyFill="1" applyBorder="1" applyAlignment="1">
      <alignment horizontal="center" vertical="center" wrapText="1"/>
      <protection/>
    </xf>
    <xf numFmtId="0" fontId="9" fillId="33" borderId="10" xfId="50" applyFont="1" applyFill="1" applyBorder="1" applyAlignment="1">
      <alignment horizontal="center" vertical="center" wrapText="1"/>
      <protection/>
    </xf>
    <xf numFmtId="0" fontId="8" fillId="33" borderId="10" xfId="50" applyFont="1" applyFill="1" applyBorder="1" applyAlignment="1">
      <alignment horizontal="center" vertical="center"/>
      <protection/>
    </xf>
    <xf numFmtId="0" fontId="8" fillId="33" borderId="10" xfId="50" applyFont="1" applyFill="1" applyBorder="1" applyAlignment="1">
      <alignment horizontal="center" vertical="center" wrapText="1"/>
      <protection/>
    </xf>
    <xf numFmtId="0" fontId="15" fillId="33" borderId="10" xfId="50" applyFont="1" applyFill="1" applyBorder="1" applyAlignment="1">
      <alignment horizontal="center" vertical="center" wrapText="1"/>
      <protection/>
    </xf>
    <xf numFmtId="41" fontId="16" fillId="0" borderId="0" xfId="50" applyNumberFormat="1" applyFont="1" applyBorder="1">
      <alignment/>
      <protection/>
    </xf>
    <xf numFmtId="0" fontId="17" fillId="33" borderId="10" xfId="50" applyFont="1" applyFill="1" applyBorder="1" applyAlignment="1">
      <alignment horizontal="center" vertical="center" wrapText="1"/>
      <protection/>
    </xf>
    <xf numFmtId="0" fontId="5" fillId="0" borderId="0" xfId="50" applyFont="1" applyAlignment="1">
      <alignment horizontal="center" vertical="center"/>
      <protection/>
    </xf>
    <xf numFmtId="0" fontId="5" fillId="0" borderId="0" xfId="50" applyFont="1">
      <alignment/>
      <protection/>
    </xf>
    <xf numFmtId="0" fontId="5" fillId="0" borderId="0" xfId="50" applyFont="1" applyBorder="1">
      <alignment/>
      <protection/>
    </xf>
    <xf numFmtId="49" fontId="8" fillId="33" borderId="10" xfId="50" applyNumberFormat="1" applyFont="1" applyFill="1" applyBorder="1" applyAlignment="1">
      <alignment horizontal="center" vertical="center" wrapText="1"/>
      <protection/>
    </xf>
    <xf numFmtId="49" fontId="15" fillId="33" borderId="10" xfId="50" applyNumberFormat="1" applyFont="1" applyFill="1" applyBorder="1" applyAlignment="1">
      <alignment horizontal="center" vertical="center" wrapText="1"/>
      <protection/>
    </xf>
    <xf numFmtId="49" fontId="9" fillId="33" borderId="10" xfId="50" applyNumberFormat="1" applyFont="1" applyFill="1" applyBorder="1" applyAlignment="1">
      <alignment horizontal="center" vertical="center" wrapText="1"/>
      <protection/>
    </xf>
    <xf numFmtId="49" fontId="17" fillId="33" borderId="10" xfId="50" applyNumberFormat="1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11" fillId="0" borderId="13" xfId="50" applyFont="1" applyFill="1" applyBorder="1" applyAlignment="1">
      <alignment horizontal="center" vertical="center" wrapText="1"/>
      <protection/>
    </xf>
    <xf numFmtId="0" fontId="18" fillId="0" borderId="0" xfId="50" applyFont="1" applyAlignment="1">
      <alignment vertical="center" wrapText="1"/>
      <protection/>
    </xf>
    <xf numFmtId="0" fontId="9" fillId="0" borderId="0" xfId="49" applyNumberFormat="1" applyFont="1" applyFill="1" applyBorder="1" applyAlignment="1" applyProtection="1">
      <alignment/>
      <protection locked="0"/>
    </xf>
    <xf numFmtId="49" fontId="19" fillId="34" borderId="0" xfId="49" applyNumberFormat="1" applyFont="1" applyFill="1" applyAlignment="1" applyProtection="1">
      <alignment horizontal="center" vertical="center" wrapText="1"/>
      <protection locked="0"/>
    </xf>
    <xf numFmtId="0" fontId="20" fillId="0" borderId="0" xfId="49" applyNumberFormat="1" applyFont="1" applyFill="1" applyBorder="1" applyAlignment="1" applyProtection="1">
      <alignment horizontal="left"/>
      <protection locked="0"/>
    </xf>
    <xf numFmtId="49" fontId="7" fillId="34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0" fillId="35" borderId="14" xfId="0" applyNumberFormat="1" applyFill="1" applyBorder="1" applyAlignment="1" applyProtection="1">
      <alignment horizontal="center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170" fontId="72" fillId="36" borderId="16" xfId="0" applyNumberFormat="1" applyFont="1" applyFill="1" applyBorder="1" applyAlignment="1">
      <alignment horizontal="right" vertical="center" wrapText="1"/>
    </xf>
    <xf numFmtId="0" fontId="73" fillId="36" borderId="16" xfId="0" applyFont="1" applyFill="1" applyBorder="1" applyAlignment="1">
      <alignment horizontal="center" vertical="center" wrapText="1"/>
    </xf>
    <xf numFmtId="0" fontId="72" fillId="36" borderId="16" xfId="0" applyFont="1" applyFill="1" applyBorder="1" applyAlignment="1">
      <alignment horizontal="center" vertical="center" wrapText="1"/>
    </xf>
    <xf numFmtId="170" fontId="74" fillId="36" borderId="16" xfId="0" applyNumberFormat="1" applyFont="1" applyFill="1" applyBorder="1" applyAlignment="1">
      <alignment horizontal="right" vertical="center" wrapText="1"/>
    </xf>
    <xf numFmtId="0" fontId="4" fillId="0" borderId="0" xfId="50" applyFont="1" applyAlignment="1">
      <alignment horizontal="center" vertical="center"/>
      <protection/>
    </xf>
    <xf numFmtId="0" fontId="26" fillId="0" borderId="0" xfId="50" applyFont="1" applyAlignment="1">
      <alignment horizontal="center" vertical="center"/>
      <protection/>
    </xf>
    <xf numFmtId="168" fontId="7" fillId="33" borderId="10" xfId="50" applyNumberFormat="1" applyFont="1" applyFill="1" applyBorder="1" applyAlignment="1">
      <alignment vertical="center"/>
      <protection/>
    </xf>
    <xf numFmtId="168" fontId="8" fillId="33" borderId="10" xfId="50" applyNumberFormat="1" applyFont="1" applyFill="1" applyBorder="1" applyAlignment="1">
      <alignment vertical="center"/>
      <protection/>
    </xf>
    <xf numFmtId="168" fontId="8" fillId="0" borderId="10" xfId="50" applyNumberFormat="1" applyFont="1" applyFill="1" applyBorder="1" applyAlignment="1">
      <alignment vertical="center"/>
      <protection/>
    </xf>
    <xf numFmtId="0" fontId="4" fillId="0" borderId="0" xfId="50" applyFont="1" applyAlignment="1">
      <alignment vertical="center"/>
      <protection/>
    </xf>
    <xf numFmtId="41" fontId="4" fillId="0" borderId="0" xfId="50" applyNumberFormat="1" applyFont="1" applyAlignment="1">
      <alignment vertical="center"/>
      <protection/>
    </xf>
    <xf numFmtId="0" fontId="4" fillId="33" borderId="0" xfId="50" applyFont="1" applyFill="1" applyAlignment="1">
      <alignment vertical="center"/>
      <protection/>
    </xf>
    <xf numFmtId="0" fontId="27" fillId="33" borderId="10" xfId="50" applyFont="1" applyFill="1" applyBorder="1" applyAlignment="1">
      <alignment horizontal="center" vertical="center"/>
      <protection/>
    </xf>
    <xf numFmtId="41" fontId="28" fillId="33" borderId="10" xfId="50" applyNumberFormat="1" applyFont="1" applyFill="1" applyBorder="1" applyAlignment="1">
      <alignment vertical="center"/>
      <protection/>
    </xf>
    <xf numFmtId="41" fontId="28" fillId="33" borderId="10" xfId="50" applyNumberFormat="1" applyFont="1" applyFill="1" applyBorder="1" applyAlignment="1">
      <alignment vertical="center" wrapText="1"/>
      <protection/>
    </xf>
    <xf numFmtId="41" fontId="29" fillId="33" borderId="10" xfId="50" applyNumberFormat="1" applyFont="1" applyFill="1" applyBorder="1" applyAlignment="1">
      <alignment horizontal="left" vertical="center" wrapText="1"/>
      <protection/>
    </xf>
    <xf numFmtId="41" fontId="16" fillId="33" borderId="10" xfId="50" applyNumberFormat="1" applyFont="1" applyFill="1" applyBorder="1" applyAlignment="1">
      <alignment vertical="center" wrapText="1"/>
      <protection/>
    </xf>
    <xf numFmtId="0" fontId="16" fillId="33" borderId="10" xfId="50" applyFont="1" applyFill="1" applyBorder="1" applyAlignment="1">
      <alignment vertical="center" wrapText="1"/>
      <protection/>
    </xf>
    <xf numFmtId="41" fontId="16" fillId="33" borderId="10" xfId="50" applyNumberFormat="1" applyFont="1" applyFill="1" applyBorder="1" applyAlignment="1">
      <alignment vertical="center"/>
      <protection/>
    </xf>
    <xf numFmtId="0" fontId="29" fillId="33" borderId="10" xfId="50" applyFont="1" applyFill="1" applyBorder="1" applyAlignment="1">
      <alignment vertical="center" wrapText="1"/>
      <protection/>
    </xf>
    <xf numFmtId="0" fontId="16" fillId="33" borderId="10" xfId="50" applyFont="1" applyFill="1" applyBorder="1" applyAlignment="1">
      <alignment horizontal="center" vertical="center"/>
      <protection/>
    </xf>
    <xf numFmtId="0" fontId="30" fillId="33" borderId="10" xfId="50" applyFont="1" applyFill="1" applyBorder="1" applyAlignment="1">
      <alignment vertical="center" wrapText="1"/>
      <protection/>
    </xf>
    <xf numFmtId="0" fontId="30" fillId="33" borderId="10" xfId="50" applyFont="1" applyFill="1" applyBorder="1" applyAlignment="1">
      <alignment horizontal="center" vertical="center"/>
      <protection/>
    </xf>
    <xf numFmtId="0" fontId="28" fillId="33" borderId="13" xfId="50" applyFont="1" applyFill="1" applyBorder="1" applyAlignment="1">
      <alignment horizontal="center" vertical="center" wrapText="1"/>
      <protection/>
    </xf>
    <xf numFmtId="0" fontId="16" fillId="33" borderId="0" xfId="50" applyFont="1" applyFill="1" applyAlignment="1">
      <alignment horizontal="right" vertical="center"/>
      <protection/>
    </xf>
    <xf numFmtId="0" fontId="18" fillId="33" borderId="0" xfId="50" applyFont="1" applyFill="1" applyAlignment="1">
      <alignment horizontal="center" vertical="center" wrapText="1"/>
      <protection/>
    </xf>
    <xf numFmtId="49" fontId="23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49" applyNumberFormat="1" applyFont="1" applyFill="1" applyBorder="1" applyAlignment="1" applyProtection="1">
      <alignment horizontal="right" wrapText="1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49" fontId="0" fillId="35" borderId="14" xfId="0" applyNumberFormat="1" applyFill="1" applyBorder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left"/>
      <protection locked="0"/>
    </xf>
    <xf numFmtId="49" fontId="2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75" fillId="36" borderId="16" xfId="0" applyFont="1" applyFill="1" applyBorder="1" applyAlignment="1">
      <alignment horizontal="center" vertical="center" wrapText="1"/>
    </xf>
    <xf numFmtId="0" fontId="73" fillId="36" borderId="16" xfId="0" applyFont="1" applyFill="1" applyBorder="1" applyAlignment="1">
      <alignment horizontal="left" vertical="center" wrapText="1"/>
    </xf>
    <xf numFmtId="170" fontId="74" fillId="36" borderId="16" xfId="0" applyNumberFormat="1" applyFont="1" applyFill="1" applyBorder="1" applyAlignment="1">
      <alignment horizontal="right" vertical="center" wrapText="1"/>
    </xf>
    <xf numFmtId="170" fontId="72" fillId="36" borderId="16" xfId="0" applyNumberFormat="1" applyFont="1" applyFill="1" applyBorder="1" applyAlignment="1">
      <alignment horizontal="right" vertical="center" wrapText="1"/>
    </xf>
    <xf numFmtId="0" fontId="73" fillId="36" borderId="16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72" fillId="36" borderId="16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right" wrapText="1"/>
      <protection locked="0"/>
    </xf>
    <xf numFmtId="0" fontId="28" fillId="33" borderId="18" xfId="50" applyFont="1" applyFill="1" applyBorder="1" applyAlignment="1">
      <alignment horizontal="center" vertical="center"/>
      <protection/>
    </xf>
    <xf numFmtId="0" fontId="28" fillId="33" borderId="19" xfId="50" applyFont="1" applyFill="1" applyBorder="1" applyAlignment="1">
      <alignment horizontal="center" vertical="center"/>
      <protection/>
    </xf>
    <xf numFmtId="0" fontId="28" fillId="33" borderId="13" xfId="50" applyFont="1" applyFill="1" applyBorder="1" applyAlignment="1">
      <alignment horizontal="center" vertical="center"/>
      <protection/>
    </xf>
    <xf numFmtId="0" fontId="28" fillId="33" borderId="20" xfId="50" applyFont="1" applyFill="1" applyBorder="1" applyAlignment="1">
      <alignment horizontal="center" vertical="center" wrapText="1"/>
      <protection/>
    </xf>
    <xf numFmtId="0" fontId="28" fillId="33" borderId="12" xfId="50" applyFont="1" applyFill="1" applyBorder="1" applyAlignment="1">
      <alignment horizontal="center" vertical="center" wrapText="1"/>
      <protection/>
    </xf>
    <xf numFmtId="0" fontId="28" fillId="33" borderId="11" xfId="50" applyFont="1" applyFill="1" applyBorder="1" applyAlignment="1">
      <alignment horizontal="center" vertical="center" wrapText="1"/>
      <protection/>
    </xf>
    <xf numFmtId="0" fontId="28" fillId="33" borderId="21" xfId="50" applyFont="1" applyFill="1" applyBorder="1" applyAlignment="1">
      <alignment horizontal="center" vertical="center" wrapText="1"/>
      <protection/>
    </xf>
    <xf numFmtId="0" fontId="31" fillId="33" borderId="10" xfId="50" applyFont="1" applyFill="1" applyBorder="1" applyAlignment="1">
      <alignment horizontal="center" vertical="center" wrapText="1"/>
      <protection/>
    </xf>
    <xf numFmtId="0" fontId="18" fillId="33" borderId="0" xfId="50" applyFont="1" applyFill="1" applyAlignment="1">
      <alignment horizontal="center" vertical="center" wrapText="1"/>
      <protection/>
    </xf>
    <xf numFmtId="0" fontId="28" fillId="33" borderId="10" xfId="50" applyFont="1" applyFill="1" applyBorder="1" applyAlignment="1">
      <alignment horizontal="center" vertical="center"/>
      <protection/>
    </xf>
    <xf numFmtId="0" fontId="28" fillId="33" borderId="10" xfId="50" applyFont="1" applyFill="1" applyBorder="1" applyAlignment="1">
      <alignment horizontal="center" vertical="center" wrapText="1"/>
      <protection/>
    </xf>
    <xf numFmtId="0" fontId="14" fillId="0" borderId="10" xfId="50" applyFont="1" applyFill="1" applyBorder="1" applyAlignment="1">
      <alignment horizontal="center" vertical="center"/>
      <protection/>
    </xf>
    <xf numFmtId="0" fontId="18" fillId="0" borderId="0" xfId="50" applyFont="1" applyAlignment="1">
      <alignment horizontal="center" vertical="center" wrapText="1"/>
      <protection/>
    </xf>
    <xf numFmtId="0" fontId="8" fillId="0" borderId="21" xfId="50" applyFont="1" applyFill="1" applyBorder="1" applyAlignment="1">
      <alignment horizontal="center" vertical="center" wrapText="1"/>
      <protection/>
    </xf>
    <xf numFmtId="0" fontId="8" fillId="0" borderId="12" xfId="50" applyFont="1" applyFill="1" applyBorder="1" applyAlignment="1">
      <alignment horizontal="center" vertical="center" wrapText="1"/>
      <protection/>
    </xf>
    <xf numFmtId="0" fontId="8" fillId="0" borderId="11" xfId="50" applyFont="1" applyFill="1" applyBorder="1" applyAlignment="1">
      <alignment horizontal="center" vertical="center" wrapText="1"/>
      <protection/>
    </xf>
    <xf numFmtId="0" fontId="11" fillId="0" borderId="21" xfId="50" applyFont="1" applyFill="1" applyBorder="1" applyAlignment="1">
      <alignment horizontal="center" vertical="center" wrapText="1"/>
      <protection/>
    </xf>
    <xf numFmtId="0" fontId="11" fillId="0" borderId="12" xfId="50" applyFont="1" applyFill="1" applyBorder="1" applyAlignment="1">
      <alignment horizontal="center" vertical="center" wrapText="1"/>
      <protection/>
    </xf>
    <xf numFmtId="0" fontId="11" fillId="0" borderId="11" xfId="50" applyFont="1" applyFill="1" applyBorder="1" applyAlignment="1">
      <alignment horizontal="center" vertical="center" wrapText="1"/>
      <protection/>
    </xf>
    <xf numFmtId="0" fontId="11" fillId="0" borderId="18" xfId="50" applyFont="1" applyFill="1" applyBorder="1" applyAlignment="1">
      <alignment horizontal="center" vertical="center" wrapText="1"/>
      <protection/>
    </xf>
    <xf numFmtId="0" fontId="11" fillId="0" borderId="19" xfId="50" applyFont="1" applyFill="1" applyBorder="1" applyAlignment="1">
      <alignment horizontal="center" vertical="center" wrapText="1"/>
      <protection/>
    </xf>
    <xf numFmtId="0" fontId="11" fillId="0" borderId="13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12" fillId="0" borderId="18" xfId="50" applyFont="1" applyFill="1" applyBorder="1" applyAlignment="1">
      <alignment horizontal="center" vertical="center"/>
      <protection/>
    </xf>
    <xf numFmtId="0" fontId="12" fillId="0" borderId="19" xfId="50" applyFont="1" applyFill="1" applyBorder="1" applyAlignment="1">
      <alignment horizontal="center" vertical="center"/>
      <protection/>
    </xf>
    <xf numFmtId="0" fontId="12" fillId="0" borderId="13" xfId="50" applyFont="1" applyFill="1" applyBorder="1" applyAlignment="1">
      <alignment horizontal="center" vertical="center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showGridLines="0" tabSelected="1" zoomScalePageLayoutView="0" workbookViewId="0" topLeftCell="A1">
      <selection activeCell="R3" sqref="R3"/>
    </sheetView>
  </sheetViews>
  <sheetFormatPr defaultColWidth="9.33203125" defaultRowHeight="12.75"/>
  <cols>
    <col min="1" max="1" width="7.33203125" style="36" customWidth="1"/>
    <col min="2" max="2" width="6.66015625" style="36" customWidth="1"/>
    <col min="3" max="3" width="9.83203125" style="36" customWidth="1"/>
    <col min="4" max="4" width="5" style="36" customWidth="1"/>
    <col min="5" max="5" width="4.33203125" style="36" customWidth="1"/>
    <col min="6" max="6" width="21" style="36" customWidth="1"/>
    <col min="7" max="7" width="9.33203125" style="36" customWidth="1"/>
    <col min="8" max="8" width="9.66015625" style="36" customWidth="1"/>
    <col min="9" max="9" width="12.16015625" style="36" customWidth="1"/>
    <col min="10" max="10" width="8.16015625" style="36" customWidth="1"/>
    <col min="11" max="11" width="19.16015625" style="36" customWidth="1"/>
    <col min="12" max="12" width="20.5" style="36" customWidth="1"/>
    <col min="13" max="13" width="5.66015625" style="36" customWidth="1"/>
    <col min="14" max="14" width="9" style="36" customWidth="1"/>
    <col min="15" max="15" width="2.66015625" style="36" customWidth="1"/>
    <col min="16" max="16" width="4.66015625" style="36" customWidth="1"/>
    <col min="17" max="17" width="0.65625" style="36" customWidth="1"/>
    <col min="18" max="16384" width="9.33203125" style="36" customWidth="1"/>
  </cols>
  <sheetData>
    <row r="1" spans="1:17" ht="36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87" t="s">
        <v>200</v>
      </c>
      <c r="L1" s="87"/>
      <c r="M1" s="87"/>
      <c r="N1" s="87"/>
      <c r="O1" s="87"/>
      <c r="P1" s="87"/>
      <c r="Q1" s="35"/>
    </row>
    <row r="2" spans="1:17" ht="25.5" customHeight="1">
      <c r="A2" s="88" t="s">
        <v>84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35"/>
    </row>
    <row r="3" spans="1:17" ht="13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7" t="s">
        <v>59</v>
      </c>
      <c r="O3" s="90"/>
      <c r="P3" s="90"/>
      <c r="Q3" s="35"/>
    </row>
    <row r="4" spans="1:17" ht="6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</row>
    <row r="5" spans="1:17" ht="34.5" customHeight="1">
      <c r="A5" s="38"/>
      <c r="B5" s="40" t="s">
        <v>0</v>
      </c>
      <c r="C5" s="40" t="s">
        <v>1</v>
      </c>
      <c r="D5" s="89" t="s">
        <v>58</v>
      </c>
      <c r="E5" s="89"/>
      <c r="F5" s="89" t="s">
        <v>2</v>
      </c>
      <c r="G5" s="89"/>
      <c r="H5" s="89"/>
      <c r="I5" s="89" t="s">
        <v>57</v>
      </c>
      <c r="J5" s="89"/>
      <c r="K5" s="40" t="s">
        <v>56</v>
      </c>
      <c r="L5" s="40" t="s">
        <v>55</v>
      </c>
      <c r="M5" s="89" t="s">
        <v>54</v>
      </c>
      <c r="N5" s="89"/>
      <c r="O5" s="89"/>
      <c r="P5" s="89"/>
      <c r="Q5" s="89"/>
    </row>
    <row r="6" spans="1:17" ht="11.25" customHeight="1">
      <c r="A6" s="38"/>
      <c r="B6" s="41" t="s">
        <v>26</v>
      </c>
      <c r="C6" s="41" t="s">
        <v>25</v>
      </c>
      <c r="D6" s="85" t="s">
        <v>24</v>
      </c>
      <c r="E6" s="85"/>
      <c r="F6" s="85" t="s">
        <v>23</v>
      </c>
      <c r="G6" s="85"/>
      <c r="H6" s="85"/>
      <c r="I6" s="85" t="s">
        <v>22</v>
      </c>
      <c r="J6" s="85"/>
      <c r="K6" s="41" t="s">
        <v>21</v>
      </c>
      <c r="L6" s="41" t="s">
        <v>20</v>
      </c>
      <c r="M6" s="85" t="s">
        <v>19</v>
      </c>
      <c r="N6" s="85"/>
      <c r="O6" s="85"/>
      <c r="P6" s="85"/>
      <c r="Q6" s="85"/>
    </row>
    <row r="7" spans="1:17" ht="18.75" customHeight="1">
      <c r="A7" s="38"/>
      <c r="B7" s="79" t="s">
        <v>53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ht="21.75" customHeight="1">
      <c r="A8" s="38"/>
      <c r="B8" s="41" t="s">
        <v>79</v>
      </c>
      <c r="C8" s="42"/>
      <c r="D8" s="82"/>
      <c r="E8" s="82"/>
      <c r="F8" s="81" t="s">
        <v>80</v>
      </c>
      <c r="G8" s="81"/>
      <c r="H8" s="81"/>
      <c r="I8" s="86" t="s">
        <v>171</v>
      </c>
      <c r="J8" s="86"/>
      <c r="K8" s="43" t="s">
        <v>48</v>
      </c>
      <c r="L8" s="43" t="s">
        <v>172</v>
      </c>
      <c r="M8" s="86" t="s">
        <v>173</v>
      </c>
      <c r="N8" s="86"/>
      <c r="O8" s="86"/>
      <c r="P8" s="86"/>
      <c r="Q8" s="86"/>
    </row>
    <row r="9" spans="1:17" ht="29.25" customHeight="1">
      <c r="A9" s="38"/>
      <c r="B9" s="40"/>
      <c r="C9" s="42"/>
      <c r="D9" s="82"/>
      <c r="E9" s="82"/>
      <c r="F9" s="81" t="s">
        <v>49</v>
      </c>
      <c r="G9" s="81"/>
      <c r="H9" s="81"/>
      <c r="I9" s="86" t="s">
        <v>48</v>
      </c>
      <c r="J9" s="86"/>
      <c r="K9" s="43" t="s">
        <v>48</v>
      </c>
      <c r="L9" s="43" t="s">
        <v>48</v>
      </c>
      <c r="M9" s="86" t="s">
        <v>48</v>
      </c>
      <c r="N9" s="86"/>
      <c r="O9" s="86"/>
      <c r="P9" s="86"/>
      <c r="Q9" s="86"/>
    </row>
    <row r="10" spans="1:17" ht="21.75" customHeight="1">
      <c r="A10" s="38"/>
      <c r="B10" s="42"/>
      <c r="C10" s="41" t="s">
        <v>81</v>
      </c>
      <c r="D10" s="82"/>
      <c r="E10" s="82"/>
      <c r="F10" s="81" t="s">
        <v>82</v>
      </c>
      <c r="G10" s="81"/>
      <c r="H10" s="81"/>
      <c r="I10" s="86" t="s">
        <v>174</v>
      </c>
      <c r="J10" s="86"/>
      <c r="K10" s="43" t="s">
        <v>48</v>
      </c>
      <c r="L10" s="43" t="s">
        <v>172</v>
      </c>
      <c r="M10" s="86" t="s">
        <v>175</v>
      </c>
      <c r="N10" s="86"/>
      <c r="O10" s="86"/>
      <c r="P10" s="86"/>
      <c r="Q10" s="86"/>
    </row>
    <row r="11" spans="1:17" ht="29.25" customHeight="1">
      <c r="A11" s="38"/>
      <c r="B11" s="42"/>
      <c r="C11" s="40"/>
      <c r="D11" s="82"/>
      <c r="E11" s="82"/>
      <c r="F11" s="81" t="s">
        <v>49</v>
      </c>
      <c r="G11" s="81"/>
      <c r="H11" s="81"/>
      <c r="I11" s="86" t="s">
        <v>48</v>
      </c>
      <c r="J11" s="86"/>
      <c r="K11" s="43" t="s">
        <v>48</v>
      </c>
      <c r="L11" s="43" t="s">
        <v>48</v>
      </c>
      <c r="M11" s="86" t="s">
        <v>48</v>
      </c>
      <c r="N11" s="86"/>
      <c r="O11" s="86"/>
      <c r="P11" s="86"/>
      <c r="Q11" s="86"/>
    </row>
    <row r="12" spans="1:17" ht="33.75" customHeight="1">
      <c r="A12" s="38"/>
      <c r="B12" s="42"/>
      <c r="C12" s="42"/>
      <c r="D12" s="85" t="s">
        <v>73</v>
      </c>
      <c r="E12" s="85"/>
      <c r="F12" s="81" t="s">
        <v>74</v>
      </c>
      <c r="G12" s="81"/>
      <c r="H12" s="81"/>
      <c r="I12" s="86" t="s">
        <v>176</v>
      </c>
      <c r="J12" s="86"/>
      <c r="K12" s="43" t="s">
        <v>48</v>
      </c>
      <c r="L12" s="43" t="s">
        <v>172</v>
      </c>
      <c r="M12" s="86" t="s">
        <v>177</v>
      </c>
      <c r="N12" s="86"/>
      <c r="O12" s="86"/>
      <c r="P12" s="86"/>
      <c r="Q12" s="86"/>
    </row>
    <row r="13" spans="1:17" ht="21.75" customHeight="1">
      <c r="A13" s="38"/>
      <c r="B13" s="75" t="s">
        <v>53</v>
      </c>
      <c r="C13" s="75"/>
      <c r="D13" s="75"/>
      <c r="E13" s="75"/>
      <c r="F13" s="75"/>
      <c r="G13" s="75"/>
      <c r="H13" s="44" t="s">
        <v>51</v>
      </c>
      <c r="I13" s="84" t="s">
        <v>178</v>
      </c>
      <c r="J13" s="84"/>
      <c r="K13" s="45" t="s">
        <v>48</v>
      </c>
      <c r="L13" s="45" t="s">
        <v>172</v>
      </c>
      <c r="M13" s="84" t="s">
        <v>179</v>
      </c>
      <c r="N13" s="84"/>
      <c r="O13" s="84"/>
      <c r="P13" s="84"/>
      <c r="Q13" s="84"/>
    </row>
    <row r="14" spans="1:17" ht="29.25" customHeight="1">
      <c r="A14" s="38"/>
      <c r="B14" s="78"/>
      <c r="C14" s="78"/>
      <c r="D14" s="78"/>
      <c r="E14" s="78"/>
      <c r="F14" s="92" t="s">
        <v>49</v>
      </c>
      <c r="G14" s="92"/>
      <c r="H14" s="92"/>
      <c r="I14" s="83" t="s">
        <v>180</v>
      </c>
      <c r="J14" s="83"/>
      <c r="K14" s="46" t="s">
        <v>48</v>
      </c>
      <c r="L14" s="46" t="s">
        <v>48</v>
      </c>
      <c r="M14" s="83" t="s">
        <v>180</v>
      </c>
      <c r="N14" s="83"/>
      <c r="O14" s="83"/>
      <c r="P14" s="83"/>
      <c r="Q14" s="83"/>
    </row>
    <row r="15" spans="1:17" ht="22.5" customHeight="1">
      <c r="A15" s="38"/>
      <c r="B15" s="79" t="s">
        <v>52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29.25" customHeight="1">
      <c r="A16" s="38"/>
      <c r="B16" s="75" t="s">
        <v>52</v>
      </c>
      <c r="C16" s="75"/>
      <c r="D16" s="75"/>
      <c r="E16" s="75"/>
      <c r="F16" s="75"/>
      <c r="G16" s="75"/>
      <c r="H16" s="44" t="s">
        <v>51</v>
      </c>
      <c r="I16" s="84" t="s">
        <v>181</v>
      </c>
      <c r="J16" s="84"/>
      <c r="K16" s="45" t="s">
        <v>48</v>
      </c>
      <c r="L16" s="45" t="s">
        <v>48</v>
      </c>
      <c r="M16" s="84" t="s">
        <v>181</v>
      </c>
      <c r="N16" s="84"/>
      <c r="O16" s="84"/>
      <c r="P16" s="84"/>
      <c r="Q16" s="84"/>
    </row>
    <row r="17" spans="1:17" ht="29.25" customHeight="1">
      <c r="A17" s="38"/>
      <c r="B17" s="78"/>
      <c r="C17" s="78"/>
      <c r="D17" s="78"/>
      <c r="E17" s="78"/>
      <c r="F17" s="92" t="s">
        <v>49</v>
      </c>
      <c r="G17" s="92"/>
      <c r="H17" s="92"/>
      <c r="I17" s="83" t="s">
        <v>182</v>
      </c>
      <c r="J17" s="83"/>
      <c r="K17" s="46" t="s">
        <v>48</v>
      </c>
      <c r="L17" s="46" t="s">
        <v>48</v>
      </c>
      <c r="M17" s="83" t="s">
        <v>182</v>
      </c>
      <c r="N17" s="83"/>
      <c r="O17" s="83"/>
      <c r="P17" s="83"/>
      <c r="Q17" s="83"/>
    </row>
    <row r="18" spans="1:17" ht="21" customHeight="1">
      <c r="A18" s="38"/>
      <c r="B18" s="79" t="s">
        <v>50</v>
      </c>
      <c r="C18" s="79"/>
      <c r="D18" s="79"/>
      <c r="E18" s="79"/>
      <c r="F18" s="79"/>
      <c r="G18" s="79"/>
      <c r="H18" s="79"/>
      <c r="I18" s="84" t="s">
        <v>183</v>
      </c>
      <c r="J18" s="84"/>
      <c r="K18" s="45" t="s">
        <v>48</v>
      </c>
      <c r="L18" s="45" t="s">
        <v>172</v>
      </c>
      <c r="M18" s="84" t="s">
        <v>184</v>
      </c>
      <c r="N18" s="84"/>
      <c r="O18" s="84"/>
      <c r="P18" s="84"/>
      <c r="Q18" s="84"/>
    </row>
    <row r="19" spans="1:17" ht="30" customHeight="1">
      <c r="A19" s="38"/>
      <c r="B19" s="79"/>
      <c r="C19" s="79"/>
      <c r="D19" s="79"/>
      <c r="E19" s="79"/>
      <c r="F19" s="91" t="s">
        <v>49</v>
      </c>
      <c r="G19" s="91"/>
      <c r="H19" s="91"/>
      <c r="I19" s="80" t="s">
        <v>185</v>
      </c>
      <c r="J19" s="80"/>
      <c r="K19" s="47" t="s">
        <v>48</v>
      </c>
      <c r="L19" s="47" t="s">
        <v>48</v>
      </c>
      <c r="M19" s="80" t="s">
        <v>185</v>
      </c>
      <c r="N19" s="80"/>
      <c r="O19" s="80"/>
      <c r="P19" s="80"/>
      <c r="Q19" s="80"/>
    </row>
    <row r="20" spans="1:17" ht="23.25" customHeight="1">
      <c r="A20" s="38"/>
      <c r="B20" s="76" t="s">
        <v>47</v>
      </c>
      <c r="C20" s="76"/>
      <c r="D20" s="76"/>
      <c r="E20" s="76"/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</sheetData>
  <sheetProtection/>
  <mergeCells count="56">
    <mergeCell ref="F19:H19"/>
    <mergeCell ref="I18:J18"/>
    <mergeCell ref="F17:H17"/>
    <mergeCell ref="I17:J17"/>
    <mergeCell ref="M14:Q14"/>
    <mergeCell ref="F14:H14"/>
    <mergeCell ref="M16:Q16"/>
    <mergeCell ref="M18:Q18"/>
    <mergeCell ref="M19:Q19"/>
    <mergeCell ref="I6:J6"/>
    <mergeCell ref="I9:J9"/>
    <mergeCell ref="D8:E8"/>
    <mergeCell ref="I5:J5"/>
    <mergeCell ref="D6:E6"/>
    <mergeCell ref="F5:H5"/>
    <mergeCell ref="F6:H6"/>
    <mergeCell ref="B7:Q7"/>
    <mergeCell ref="M6:Q6"/>
    <mergeCell ref="M8:Q8"/>
    <mergeCell ref="F8:H8"/>
    <mergeCell ref="D9:E9"/>
    <mergeCell ref="F10:H10"/>
    <mergeCell ref="K1:P1"/>
    <mergeCell ref="A2:P2"/>
    <mergeCell ref="I8:J8"/>
    <mergeCell ref="D5:E5"/>
    <mergeCell ref="M5:Q5"/>
    <mergeCell ref="O3:P3"/>
    <mergeCell ref="F9:H9"/>
    <mergeCell ref="M12:Q12"/>
    <mergeCell ref="I11:J11"/>
    <mergeCell ref="I10:J10"/>
    <mergeCell ref="M9:Q9"/>
    <mergeCell ref="M11:Q11"/>
    <mergeCell ref="I12:J12"/>
    <mergeCell ref="M10:Q10"/>
    <mergeCell ref="F11:H11"/>
    <mergeCell ref="D10:E10"/>
    <mergeCell ref="F12:H12"/>
    <mergeCell ref="M17:Q17"/>
    <mergeCell ref="I16:J16"/>
    <mergeCell ref="I14:J14"/>
    <mergeCell ref="D12:E12"/>
    <mergeCell ref="I13:J13"/>
    <mergeCell ref="M13:Q13"/>
    <mergeCell ref="D11:E11"/>
    <mergeCell ref="B13:G13"/>
    <mergeCell ref="B20:F20"/>
    <mergeCell ref="G20:Q20"/>
    <mergeCell ref="B14:E14"/>
    <mergeCell ref="B15:Q15"/>
    <mergeCell ref="B16:G16"/>
    <mergeCell ref="B17:E17"/>
    <mergeCell ref="B18:H18"/>
    <mergeCell ref="B19:E19"/>
    <mergeCell ref="I19:J19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57"/>
  <sheetViews>
    <sheetView view="pageLayout" workbookViewId="0" topLeftCell="A1">
      <selection activeCell="O1" sqref="O1:W1"/>
    </sheetView>
  </sheetViews>
  <sheetFormatPr defaultColWidth="9.33203125" defaultRowHeight="12.75"/>
  <cols>
    <col min="1" max="1" width="4.66015625" style="39" customWidth="1"/>
    <col min="2" max="2" width="7" style="39" customWidth="1"/>
    <col min="3" max="3" width="3.83203125" style="39" customWidth="1"/>
    <col min="4" max="4" width="9.33203125" style="39" customWidth="1"/>
    <col min="5" max="5" width="3.16015625" style="39" customWidth="1"/>
    <col min="6" max="6" width="5.83203125" style="39" customWidth="1"/>
    <col min="7" max="7" width="2" style="39" customWidth="1"/>
    <col min="8" max="8" width="10.33203125" style="39" customWidth="1"/>
    <col min="9" max="12" width="9.33203125" style="39" customWidth="1"/>
    <col min="13" max="13" width="8.66015625" style="39" customWidth="1"/>
    <col min="14" max="14" width="9.5" style="39" customWidth="1"/>
    <col min="15" max="15" width="8.5" style="39" customWidth="1"/>
    <col min="16" max="16" width="8" style="39" customWidth="1"/>
    <col min="17" max="17" width="7.33203125" style="39" customWidth="1"/>
    <col min="18" max="19" width="9.33203125" style="39" customWidth="1"/>
    <col min="20" max="20" width="3.83203125" style="39" customWidth="1"/>
    <col min="21" max="21" width="5" style="39" customWidth="1"/>
    <col min="22" max="22" width="8.66015625" style="39" customWidth="1"/>
    <col min="23" max="23" width="4.33203125" style="39" customWidth="1"/>
    <col min="24" max="16384" width="9.33203125" style="39" customWidth="1"/>
  </cols>
  <sheetData>
    <row r="1" spans="1:23" ht="36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00" t="s">
        <v>201</v>
      </c>
      <c r="P1" s="100"/>
      <c r="Q1" s="100"/>
      <c r="R1" s="100"/>
      <c r="S1" s="100"/>
      <c r="T1" s="100"/>
      <c r="U1" s="100"/>
      <c r="V1" s="100"/>
      <c r="W1" s="100"/>
    </row>
    <row r="2" spans="1:23" ht="9.75" customHeight="1">
      <c r="A2" s="98" t="s">
        <v>83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3" spans="1:23" ht="9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5" spans="1:23" ht="12.75" customHeight="1">
      <c r="A5" s="97" t="s">
        <v>0</v>
      </c>
      <c r="B5" s="97" t="s">
        <v>1</v>
      </c>
      <c r="C5" s="97" t="s">
        <v>27</v>
      </c>
      <c r="D5" s="97" t="s">
        <v>2</v>
      </c>
      <c r="E5" s="97"/>
      <c r="F5" s="97"/>
      <c r="G5" s="97"/>
      <c r="H5" s="97" t="s">
        <v>3</v>
      </c>
      <c r="I5" s="97" t="s">
        <v>28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12.75" customHeight="1">
      <c r="A6" s="97"/>
      <c r="B6" s="97"/>
      <c r="C6" s="97"/>
      <c r="D6" s="97"/>
      <c r="E6" s="97"/>
      <c r="F6" s="97"/>
      <c r="G6" s="97"/>
      <c r="H6" s="97"/>
      <c r="I6" s="97" t="s">
        <v>29</v>
      </c>
      <c r="J6" s="97" t="s">
        <v>4</v>
      </c>
      <c r="K6" s="97"/>
      <c r="L6" s="97"/>
      <c r="M6" s="97"/>
      <c r="N6" s="97"/>
      <c r="O6" s="97"/>
      <c r="P6" s="97"/>
      <c r="Q6" s="97"/>
      <c r="R6" s="97" t="s">
        <v>5</v>
      </c>
      <c r="S6" s="97" t="s">
        <v>4</v>
      </c>
      <c r="T6" s="97"/>
      <c r="U6" s="97"/>
      <c r="V6" s="97"/>
      <c r="W6" s="97"/>
    </row>
    <row r="7" spans="1:23" ht="12.75" customHeight="1">
      <c r="A7" s="97"/>
      <c r="B7" s="97"/>
      <c r="C7" s="97"/>
      <c r="D7" s="97"/>
      <c r="E7" s="97"/>
      <c r="F7" s="97"/>
      <c r="G7" s="97"/>
      <c r="H7" s="97"/>
      <c r="I7" s="97"/>
      <c r="J7" s="97" t="s">
        <v>30</v>
      </c>
      <c r="K7" s="97" t="s">
        <v>4</v>
      </c>
      <c r="L7" s="97"/>
      <c r="M7" s="97" t="s">
        <v>8</v>
      </c>
      <c r="N7" s="97" t="s">
        <v>9</v>
      </c>
      <c r="O7" s="97" t="s">
        <v>10</v>
      </c>
      <c r="P7" s="97" t="s">
        <v>31</v>
      </c>
      <c r="Q7" s="97" t="s">
        <v>32</v>
      </c>
      <c r="R7" s="97"/>
      <c r="S7" s="97" t="s">
        <v>6</v>
      </c>
      <c r="T7" s="97" t="s">
        <v>7</v>
      </c>
      <c r="U7" s="97"/>
      <c r="V7" s="97" t="s">
        <v>33</v>
      </c>
      <c r="W7" s="97" t="s">
        <v>34</v>
      </c>
    </row>
    <row r="8" spans="1:23" ht="56.2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50" t="s">
        <v>11</v>
      </c>
      <c r="L8" s="50" t="s">
        <v>12</v>
      </c>
      <c r="M8" s="97"/>
      <c r="N8" s="97"/>
      <c r="O8" s="97"/>
      <c r="P8" s="97"/>
      <c r="Q8" s="97"/>
      <c r="R8" s="97"/>
      <c r="S8" s="97"/>
      <c r="T8" s="97" t="s">
        <v>18</v>
      </c>
      <c r="U8" s="97"/>
      <c r="V8" s="97"/>
      <c r="W8" s="97"/>
    </row>
    <row r="9" spans="1:23" ht="12.75">
      <c r="A9" s="51" t="s">
        <v>26</v>
      </c>
      <c r="B9" s="51" t="s">
        <v>25</v>
      </c>
      <c r="C9" s="51" t="s">
        <v>24</v>
      </c>
      <c r="D9" s="99" t="s">
        <v>23</v>
      </c>
      <c r="E9" s="99"/>
      <c r="F9" s="99"/>
      <c r="G9" s="99"/>
      <c r="H9" s="51" t="s">
        <v>22</v>
      </c>
      <c r="I9" s="51" t="s">
        <v>21</v>
      </c>
      <c r="J9" s="51" t="s">
        <v>20</v>
      </c>
      <c r="K9" s="51" t="s">
        <v>19</v>
      </c>
      <c r="L9" s="51" t="s">
        <v>35</v>
      </c>
      <c r="M9" s="51" t="s">
        <v>36</v>
      </c>
      <c r="N9" s="51" t="s">
        <v>37</v>
      </c>
      <c r="O9" s="51" t="s">
        <v>38</v>
      </c>
      <c r="P9" s="51" t="s">
        <v>39</v>
      </c>
      <c r="Q9" s="51" t="s">
        <v>40</v>
      </c>
      <c r="R9" s="51" t="s">
        <v>41</v>
      </c>
      <c r="S9" s="51" t="s">
        <v>42</v>
      </c>
      <c r="T9" s="99" t="s">
        <v>43</v>
      </c>
      <c r="U9" s="99"/>
      <c r="V9" s="51" t="s">
        <v>44</v>
      </c>
      <c r="W9" s="51" t="s">
        <v>45</v>
      </c>
    </row>
    <row r="10" spans="1:23" ht="12.75" customHeight="1">
      <c r="A10" s="97" t="s">
        <v>75</v>
      </c>
      <c r="B10" s="97" t="s">
        <v>46</v>
      </c>
      <c r="C10" s="97" t="s">
        <v>46</v>
      </c>
      <c r="D10" s="94" t="s">
        <v>76</v>
      </c>
      <c r="E10" s="94"/>
      <c r="F10" s="94" t="s">
        <v>13</v>
      </c>
      <c r="G10" s="94"/>
      <c r="H10" s="49">
        <v>26274721.55</v>
      </c>
      <c r="I10" s="49">
        <v>25390439.55</v>
      </c>
      <c r="J10" s="49">
        <v>21658386</v>
      </c>
      <c r="K10" s="49">
        <v>17688081</v>
      </c>
      <c r="L10" s="49">
        <v>3970305</v>
      </c>
      <c r="M10" s="49">
        <v>1300000</v>
      </c>
      <c r="N10" s="49">
        <v>442365</v>
      </c>
      <c r="O10" s="49">
        <v>1989688.55</v>
      </c>
      <c r="P10" s="49">
        <v>0</v>
      </c>
      <c r="Q10" s="49">
        <v>0</v>
      </c>
      <c r="R10" s="49">
        <v>884282</v>
      </c>
      <c r="S10" s="49">
        <v>884282</v>
      </c>
      <c r="T10" s="96">
        <v>0</v>
      </c>
      <c r="U10" s="96"/>
      <c r="V10" s="49">
        <v>0</v>
      </c>
      <c r="W10" s="49">
        <v>0</v>
      </c>
    </row>
    <row r="11" spans="1:23" ht="12.75" customHeight="1">
      <c r="A11" s="97"/>
      <c r="B11" s="97"/>
      <c r="C11" s="97"/>
      <c r="D11" s="94"/>
      <c r="E11" s="94"/>
      <c r="F11" s="94" t="s">
        <v>14</v>
      </c>
      <c r="G11" s="94"/>
      <c r="H11" s="49">
        <v>-20700</v>
      </c>
      <c r="I11" s="49">
        <v>-20700</v>
      </c>
      <c r="J11" s="49">
        <v>-12700</v>
      </c>
      <c r="K11" s="49">
        <v>-10000</v>
      </c>
      <c r="L11" s="49">
        <v>-2700</v>
      </c>
      <c r="M11" s="49">
        <v>0</v>
      </c>
      <c r="N11" s="49">
        <v>-8000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96">
        <v>0</v>
      </c>
      <c r="U11" s="96"/>
      <c r="V11" s="49">
        <v>0</v>
      </c>
      <c r="W11" s="49">
        <v>0</v>
      </c>
    </row>
    <row r="12" spans="1:23" ht="12.75" customHeight="1">
      <c r="A12" s="97"/>
      <c r="B12" s="97"/>
      <c r="C12" s="97"/>
      <c r="D12" s="94"/>
      <c r="E12" s="94"/>
      <c r="F12" s="94" t="s">
        <v>15</v>
      </c>
      <c r="G12" s="94"/>
      <c r="H12" s="49">
        <v>20700</v>
      </c>
      <c r="I12" s="49">
        <v>20700</v>
      </c>
      <c r="J12" s="49">
        <v>20700</v>
      </c>
      <c r="K12" s="49">
        <v>20700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96">
        <v>0</v>
      </c>
      <c r="U12" s="96"/>
      <c r="V12" s="49">
        <v>0</v>
      </c>
      <c r="W12" s="49">
        <v>0</v>
      </c>
    </row>
    <row r="13" spans="1:23" ht="12.75" customHeight="1">
      <c r="A13" s="97"/>
      <c r="B13" s="97"/>
      <c r="C13" s="97"/>
      <c r="D13" s="94"/>
      <c r="E13" s="94"/>
      <c r="F13" s="94" t="s">
        <v>16</v>
      </c>
      <c r="G13" s="94"/>
      <c r="H13" s="49">
        <v>26274721.55</v>
      </c>
      <c r="I13" s="49">
        <v>25390439.55</v>
      </c>
      <c r="J13" s="49">
        <v>21666386</v>
      </c>
      <c r="K13" s="49">
        <v>17698781</v>
      </c>
      <c r="L13" s="49">
        <v>3967605</v>
      </c>
      <c r="M13" s="49">
        <v>1300000</v>
      </c>
      <c r="N13" s="49">
        <v>434365</v>
      </c>
      <c r="O13" s="49">
        <v>1989688.55</v>
      </c>
      <c r="P13" s="49">
        <v>0</v>
      </c>
      <c r="Q13" s="49">
        <v>0</v>
      </c>
      <c r="R13" s="49">
        <v>884282</v>
      </c>
      <c r="S13" s="49">
        <v>884282</v>
      </c>
      <c r="T13" s="96">
        <v>0</v>
      </c>
      <c r="U13" s="96"/>
      <c r="V13" s="49">
        <v>0</v>
      </c>
      <c r="W13" s="49">
        <v>0</v>
      </c>
    </row>
    <row r="14" spans="1:23" ht="12.75" customHeight="1">
      <c r="A14" s="97" t="s">
        <v>46</v>
      </c>
      <c r="B14" s="97" t="s">
        <v>186</v>
      </c>
      <c r="C14" s="97" t="s">
        <v>46</v>
      </c>
      <c r="D14" s="94" t="s">
        <v>187</v>
      </c>
      <c r="E14" s="94"/>
      <c r="F14" s="94" t="s">
        <v>13</v>
      </c>
      <c r="G14" s="94"/>
      <c r="H14" s="49">
        <v>2457028</v>
      </c>
      <c r="I14" s="49">
        <v>2457028</v>
      </c>
      <c r="J14" s="49">
        <v>2316452</v>
      </c>
      <c r="K14" s="49">
        <v>2109168</v>
      </c>
      <c r="L14" s="49">
        <v>207284</v>
      </c>
      <c r="M14" s="49">
        <v>0</v>
      </c>
      <c r="N14" s="49">
        <v>140576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96">
        <v>0</v>
      </c>
      <c r="U14" s="96"/>
      <c r="V14" s="49">
        <v>0</v>
      </c>
      <c r="W14" s="49">
        <v>0</v>
      </c>
    </row>
    <row r="15" spans="1:23" ht="12.75" customHeight="1">
      <c r="A15" s="97"/>
      <c r="B15" s="97"/>
      <c r="C15" s="97"/>
      <c r="D15" s="94"/>
      <c r="E15" s="94"/>
      <c r="F15" s="94" t="s">
        <v>14</v>
      </c>
      <c r="G15" s="94"/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96">
        <v>0</v>
      </c>
      <c r="U15" s="96"/>
      <c r="V15" s="49">
        <v>0</v>
      </c>
      <c r="W15" s="49">
        <v>0</v>
      </c>
    </row>
    <row r="16" spans="1:23" ht="12.75" customHeight="1">
      <c r="A16" s="97"/>
      <c r="B16" s="97"/>
      <c r="C16" s="97"/>
      <c r="D16" s="94"/>
      <c r="E16" s="94"/>
      <c r="F16" s="94" t="s">
        <v>15</v>
      </c>
      <c r="G16" s="94"/>
      <c r="H16" s="49">
        <v>7400</v>
      </c>
      <c r="I16" s="49">
        <v>7400</v>
      </c>
      <c r="J16" s="49">
        <v>7400</v>
      </c>
      <c r="K16" s="49">
        <v>7400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96">
        <v>0</v>
      </c>
      <c r="U16" s="96"/>
      <c r="V16" s="49">
        <v>0</v>
      </c>
      <c r="W16" s="49">
        <v>0</v>
      </c>
    </row>
    <row r="17" spans="1:23" ht="12.75" customHeight="1">
      <c r="A17" s="97"/>
      <c r="B17" s="97"/>
      <c r="C17" s="97"/>
      <c r="D17" s="94"/>
      <c r="E17" s="94"/>
      <c r="F17" s="94" t="s">
        <v>16</v>
      </c>
      <c r="G17" s="94"/>
      <c r="H17" s="49">
        <v>2464428</v>
      </c>
      <c r="I17" s="49">
        <v>2464428</v>
      </c>
      <c r="J17" s="49">
        <v>2323852</v>
      </c>
      <c r="K17" s="49">
        <v>2116568</v>
      </c>
      <c r="L17" s="49">
        <v>207284</v>
      </c>
      <c r="M17" s="49">
        <v>0</v>
      </c>
      <c r="N17" s="49">
        <v>140576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96">
        <v>0</v>
      </c>
      <c r="U17" s="96"/>
      <c r="V17" s="49">
        <v>0</v>
      </c>
      <c r="W17" s="49">
        <v>0</v>
      </c>
    </row>
    <row r="18" spans="1:23" ht="12.75" customHeight="1">
      <c r="A18" s="97" t="s">
        <v>46</v>
      </c>
      <c r="B18" s="97" t="s">
        <v>188</v>
      </c>
      <c r="C18" s="97" t="s">
        <v>46</v>
      </c>
      <c r="D18" s="94" t="s">
        <v>189</v>
      </c>
      <c r="E18" s="94"/>
      <c r="F18" s="94" t="s">
        <v>13</v>
      </c>
      <c r="G18" s="94"/>
      <c r="H18" s="49">
        <v>398023</v>
      </c>
      <c r="I18" s="49">
        <v>398023</v>
      </c>
      <c r="J18" s="49">
        <v>376611</v>
      </c>
      <c r="K18" s="49">
        <v>324511</v>
      </c>
      <c r="L18" s="49">
        <v>52100</v>
      </c>
      <c r="M18" s="49">
        <v>0</v>
      </c>
      <c r="N18" s="49">
        <v>21412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96">
        <v>0</v>
      </c>
      <c r="U18" s="96"/>
      <c r="V18" s="49">
        <v>0</v>
      </c>
      <c r="W18" s="49">
        <v>0</v>
      </c>
    </row>
    <row r="19" spans="1:23" ht="12.75" customHeight="1">
      <c r="A19" s="97"/>
      <c r="B19" s="97"/>
      <c r="C19" s="97"/>
      <c r="D19" s="94"/>
      <c r="E19" s="94"/>
      <c r="F19" s="94" t="s">
        <v>14</v>
      </c>
      <c r="G19" s="94"/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96">
        <v>0</v>
      </c>
      <c r="U19" s="96"/>
      <c r="V19" s="49">
        <v>0</v>
      </c>
      <c r="W19" s="49">
        <v>0</v>
      </c>
    </row>
    <row r="20" spans="1:23" ht="12.75" customHeight="1">
      <c r="A20" s="97"/>
      <c r="B20" s="97"/>
      <c r="C20" s="97"/>
      <c r="D20" s="94"/>
      <c r="E20" s="94"/>
      <c r="F20" s="94" t="s">
        <v>15</v>
      </c>
      <c r="G20" s="94"/>
      <c r="H20" s="49">
        <v>1800</v>
      </c>
      <c r="I20" s="49">
        <v>1800</v>
      </c>
      <c r="J20" s="49">
        <v>1800</v>
      </c>
      <c r="K20" s="49">
        <v>1800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96">
        <v>0</v>
      </c>
      <c r="U20" s="96"/>
      <c r="V20" s="49">
        <v>0</v>
      </c>
      <c r="W20" s="49">
        <v>0</v>
      </c>
    </row>
    <row r="21" spans="1:23" ht="12.75" customHeight="1">
      <c r="A21" s="97"/>
      <c r="B21" s="97"/>
      <c r="C21" s="97"/>
      <c r="D21" s="94"/>
      <c r="E21" s="94"/>
      <c r="F21" s="94" t="s">
        <v>16</v>
      </c>
      <c r="G21" s="94"/>
      <c r="H21" s="49">
        <v>399823</v>
      </c>
      <c r="I21" s="49">
        <v>399823</v>
      </c>
      <c r="J21" s="49">
        <v>378411</v>
      </c>
      <c r="K21" s="49">
        <v>326311</v>
      </c>
      <c r="L21" s="49">
        <v>52100</v>
      </c>
      <c r="M21" s="49">
        <v>0</v>
      </c>
      <c r="N21" s="49">
        <v>21412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96">
        <v>0</v>
      </c>
      <c r="U21" s="96"/>
      <c r="V21" s="49">
        <v>0</v>
      </c>
      <c r="W21" s="49">
        <v>0</v>
      </c>
    </row>
    <row r="22" spans="1:23" ht="18.75" customHeight="1">
      <c r="A22" s="97" t="s">
        <v>46</v>
      </c>
      <c r="B22" s="97" t="s">
        <v>190</v>
      </c>
      <c r="C22" s="97" t="s">
        <v>46</v>
      </c>
      <c r="D22" s="94" t="s">
        <v>191</v>
      </c>
      <c r="E22" s="94"/>
      <c r="F22" s="94" t="s">
        <v>13</v>
      </c>
      <c r="G22" s="94"/>
      <c r="H22" s="49">
        <v>2477703</v>
      </c>
      <c r="I22" s="49">
        <v>2477703</v>
      </c>
      <c r="J22" s="49">
        <v>2337803</v>
      </c>
      <c r="K22" s="49">
        <v>2122123</v>
      </c>
      <c r="L22" s="49">
        <v>215680</v>
      </c>
      <c r="M22" s="49">
        <v>0</v>
      </c>
      <c r="N22" s="49">
        <v>139900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96">
        <v>0</v>
      </c>
      <c r="U22" s="96"/>
      <c r="V22" s="49">
        <v>0</v>
      </c>
      <c r="W22" s="49">
        <v>0</v>
      </c>
    </row>
    <row r="23" spans="1:23" ht="16.5" customHeight="1">
      <c r="A23" s="97"/>
      <c r="B23" s="97"/>
      <c r="C23" s="97"/>
      <c r="D23" s="94"/>
      <c r="E23" s="94"/>
      <c r="F23" s="94" t="s">
        <v>14</v>
      </c>
      <c r="G23" s="94"/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96">
        <v>0</v>
      </c>
      <c r="U23" s="96"/>
      <c r="V23" s="49">
        <v>0</v>
      </c>
      <c r="W23" s="49">
        <v>0</v>
      </c>
    </row>
    <row r="24" spans="1:23" ht="13.5" customHeight="1">
      <c r="A24" s="97"/>
      <c r="B24" s="97"/>
      <c r="C24" s="97"/>
      <c r="D24" s="94"/>
      <c r="E24" s="94"/>
      <c r="F24" s="94" t="s">
        <v>15</v>
      </c>
      <c r="G24" s="94"/>
      <c r="H24" s="49">
        <v>8800</v>
      </c>
      <c r="I24" s="49">
        <v>8800</v>
      </c>
      <c r="J24" s="49">
        <v>8800</v>
      </c>
      <c r="K24" s="49">
        <v>8800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96">
        <v>0</v>
      </c>
      <c r="U24" s="96"/>
      <c r="V24" s="49">
        <v>0</v>
      </c>
      <c r="W24" s="49">
        <v>0</v>
      </c>
    </row>
    <row r="25" spans="1:23" ht="18.75" customHeight="1">
      <c r="A25" s="97"/>
      <c r="B25" s="97"/>
      <c r="C25" s="97"/>
      <c r="D25" s="94"/>
      <c r="E25" s="94"/>
      <c r="F25" s="94" t="s">
        <v>16</v>
      </c>
      <c r="G25" s="94"/>
      <c r="H25" s="49">
        <v>2486503</v>
      </c>
      <c r="I25" s="49">
        <v>2486503</v>
      </c>
      <c r="J25" s="49">
        <v>2346603</v>
      </c>
      <c r="K25" s="49">
        <v>2130923</v>
      </c>
      <c r="L25" s="49">
        <v>215680</v>
      </c>
      <c r="M25" s="49">
        <v>0</v>
      </c>
      <c r="N25" s="49">
        <v>139900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96">
        <v>0</v>
      </c>
      <c r="U25" s="96"/>
      <c r="V25" s="49">
        <v>0</v>
      </c>
      <c r="W25" s="49">
        <v>0</v>
      </c>
    </row>
    <row r="26" spans="1:23" ht="12.75" customHeight="1">
      <c r="A26" s="97" t="s">
        <v>46</v>
      </c>
      <c r="B26" s="97" t="s">
        <v>77</v>
      </c>
      <c r="C26" s="97" t="s">
        <v>46</v>
      </c>
      <c r="D26" s="94" t="s">
        <v>78</v>
      </c>
      <c r="E26" s="94"/>
      <c r="F26" s="94" t="s">
        <v>13</v>
      </c>
      <c r="G26" s="94"/>
      <c r="H26" s="49">
        <v>866359</v>
      </c>
      <c r="I26" s="49">
        <v>866359</v>
      </c>
      <c r="J26" s="49">
        <v>854559</v>
      </c>
      <c r="K26" s="49">
        <v>616428</v>
      </c>
      <c r="L26" s="49">
        <v>238131</v>
      </c>
      <c r="M26" s="49">
        <v>0</v>
      </c>
      <c r="N26" s="49">
        <v>11800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96">
        <v>0</v>
      </c>
      <c r="U26" s="96"/>
      <c r="V26" s="49">
        <v>0</v>
      </c>
      <c r="W26" s="49">
        <v>0</v>
      </c>
    </row>
    <row r="27" spans="1:23" ht="12.75" customHeight="1">
      <c r="A27" s="97"/>
      <c r="B27" s="97"/>
      <c r="C27" s="97"/>
      <c r="D27" s="94"/>
      <c r="E27" s="94"/>
      <c r="F27" s="94" t="s">
        <v>14</v>
      </c>
      <c r="G27" s="94"/>
      <c r="H27" s="49">
        <v>-20700</v>
      </c>
      <c r="I27" s="49">
        <v>-20700</v>
      </c>
      <c r="J27" s="49">
        <v>-12700</v>
      </c>
      <c r="K27" s="49">
        <v>-10000</v>
      </c>
      <c r="L27" s="49">
        <v>-2700</v>
      </c>
      <c r="M27" s="49">
        <v>0</v>
      </c>
      <c r="N27" s="49">
        <v>-8000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96">
        <v>0</v>
      </c>
      <c r="U27" s="96"/>
      <c r="V27" s="49">
        <v>0</v>
      </c>
      <c r="W27" s="49">
        <v>0</v>
      </c>
    </row>
    <row r="28" spans="1:23" ht="12.75" customHeight="1">
      <c r="A28" s="97"/>
      <c r="B28" s="97"/>
      <c r="C28" s="97"/>
      <c r="D28" s="94"/>
      <c r="E28" s="94"/>
      <c r="F28" s="94" t="s">
        <v>15</v>
      </c>
      <c r="G28" s="94"/>
      <c r="H28" s="49">
        <v>2700</v>
      </c>
      <c r="I28" s="49">
        <v>2700</v>
      </c>
      <c r="J28" s="49">
        <v>2700</v>
      </c>
      <c r="K28" s="49">
        <v>2700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96">
        <v>0</v>
      </c>
      <c r="U28" s="96"/>
      <c r="V28" s="49">
        <v>0</v>
      </c>
      <c r="W28" s="49">
        <v>0</v>
      </c>
    </row>
    <row r="29" spans="1:23" ht="12.75" customHeight="1">
      <c r="A29" s="97"/>
      <c r="B29" s="97"/>
      <c r="C29" s="97"/>
      <c r="D29" s="94"/>
      <c r="E29" s="94"/>
      <c r="F29" s="94" t="s">
        <v>16</v>
      </c>
      <c r="G29" s="94"/>
      <c r="H29" s="49">
        <v>848359</v>
      </c>
      <c r="I29" s="49">
        <v>848359</v>
      </c>
      <c r="J29" s="49">
        <v>844559</v>
      </c>
      <c r="K29" s="49">
        <v>609128</v>
      </c>
      <c r="L29" s="49">
        <v>235431</v>
      </c>
      <c r="M29" s="49">
        <v>0</v>
      </c>
      <c r="N29" s="49">
        <v>3800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96">
        <v>0</v>
      </c>
      <c r="U29" s="96"/>
      <c r="V29" s="49">
        <v>0</v>
      </c>
      <c r="W29" s="49">
        <v>0</v>
      </c>
    </row>
    <row r="30" spans="1:23" ht="12.75" customHeight="1">
      <c r="A30" s="97" t="s">
        <v>79</v>
      </c>
      <c r="B30" s="97" t="s">
        <v>46</v>
      </c>
      <c r="C30" s="97" t="s">
        <v>46</v>
      </c>
      <c r="D30" s="94" t="s">
        <v>80</v>
      </c>
      <c r="E30" s="94"/>
      <c r="F30" s="94" t="s">
        <v>13</v>
      </c>
      <c r="G30" s="94"/>
      <c r="H30" s="49">
        <v>3947718</v>
      </c>
      <c r="I30" s="49">
        <v>3847718</v>
      </c>
      <c r="J30" s="49">
        <v>3462119</v>
      </c>
      <c r="K30" s="49">
        <v>2524718</v>
      </c>
      <c r="L30" s="49">
        <v>937401</v>
      </c>
      <c r="M30" s="49">
        <v>382599</v>
      </c>
      <c r="N30" s="49">
        <v>3000</v>
      </c>
      <c r="O30" s="49">
        <v>0</v>
      </c>
      <c r="P30" s="49">
        <v>0</v>
      </c>
      <c r="Q30" s="49">
        <v>0</v>
      </c>
      <c r="R30" s="49">
        <v>100000</v>
      </c>
      <c r="S30" s="49">
        <v>100000</v>
      </c>
      <c r="T30" s="96">
        <v>0</v>
      </c>
      <c r="U30" s="96"/>
      <c r="V30" s="49">
        <v>0</v>
      </c>
      <c r="W30" s="49">
        <v>0</v>
      </c>
    </row>
    <row r="31" spans="1:23" ht="12.75" customHeight="1">
      <c r="A31" s="97"/>
      <c r="B31" s="97"/>
      <c r="C31" s="97"/>
      <c r="D31" s="94"/>
      <c r="E31" s="94"/>
      <c r="F31" s="94" t="s">
        <v>14</v>
      </c>
      <c r="G31" s="94"/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96">
        <v>0</v>
      </c>
      <c r="U31" s="96"/>
      <c r="V31" s="49">
        <v>0</v>
      </c>
      <c r="W31" s="49">
        <v>0</v>
      </c>
    </row>
    <row r="32" spans="1:23" ht="12.75" customHeight="1">
      <c r="A32" s="97"/>
      <c r="B32" s="97"/>
      <c r="C32" s="97"/>
      <c r="D32" s="94"/>
      <c r="E32" s="94"/>
      <c r="F32" s="94" t="s">
        <v>15</v>
      </c>
      <c r="G32" s="94"/>
      <c r="H32" s="49">
        <v>3819.85</v>
      </c>
      <c r="I32" s="49">
        <v>3819.85</v>
      </c>
      <c r="J32" s="49">
        <v>3819.85</v>
      </c>
      <c r="K32" s="49">
        <v>0</v>
      </c>
      <c r="L32" s="49">
        <v>3819.85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96">
        <v>0</v>
      </c>
      <c r="U32" s="96"/>
      <c r="V32" s="49">
        <v>0</v>
      </c>
      <c r="W32" s="49">
        <v>0</v>
      </c>
    </row>
    <row r="33" spans="1:23" ht="12.75" customHeight="1">
      <c r="A33" s="97"/>
      <c r="B33" s="97"/>
      <c r="C33" s="97"/>
      <c r="D33" s="94"/>
      <c r="E33" s="94"/>
      <c r="F33" s="94" t="s">
        <v>16</v>
      </c>
      <c r="G33" s="94"/>
      <c r="H33" s="49">
        <v>3951537.85</v>
      </c>
      <c r="I33" s="49">
        <v>3851537.85</v>
      </c>
      <c r="J33" s="49">
        <v>3465938.85</v>
      </c>
      <c r="K33" s="49">
        <v>2524718</v>
      </c>
      <c r="L33" s="49">
        <v>941220.85</v>
      </c>
      <c r="M33" s="49">
        <v>382599</v>
      </c>
      <c r="N33" s="49">
        <v>3000</v>
      </c>
      <c r="O33" s="49">
        <v>0</v>
      </c>
      <c r="P33" s="49">
        <v>0</v>
      </c>
      <c r="Q33" s="49">
        <v>0</v>
      </c>
      <c r="R33" s="49">
        <v>100000</v>
      </c>
      <c r="S33" s="49">
        <v>100000</v>
      </c>
      <c r="T33" s="96">
        <v>0</v>
      </c>
      <c r="U33" s="96"/>
      <c r="V33" s="49">
        <v>0</v>
      </c>
      <c r="W33" s="49">
        <v>0</v>
      </c>
    </row>
    <row r="34" spans="1:23" ht="12.75" customHeight="1">
      <c r="A34" s="97" t="s">
        <v>46</v>
      </c>
      <c r="B34" s="97" t="s">
        <v>81</v>
      </c>
      <c r="C34" s="97" t="s">
        <v>46</v>
      </c>
      <c r="D34" s="94" t="s">
        <v>82</v>
      </c>
      <c r="E34" s="94"/>
      <c r="F34" s="94" t="s">
        <v>13</v>
      </c>
      <c r="G34" s="94"/>
      <c r="H34" s="49">
        <v>307400</v>
      </c>
      <c r="I34" s="49">
        <v>307400</v>
      </c>
      <c r="J34" s="49">
        <v>307400</v>
      </c>
      <c r="K34" s="49">
        <v>256400</v>
      </c>
      <c r="L34" s="49">
        <v>51000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96">
        <v>0</v>
      </c>
      <c r="U34" s="96"/>
      <c r="V34" s="49">
        <v>0</v>
      </c>
      <c r="W34" s="49">
        <v>0</v>
      </c>
    </row>
    <row r="35" spans="1:23" ht="12.75" customHeight="1">
      <c r="A35" s="97"/>
      <c r="B35" s="97"/>
      <c r="C35" s="97"/>
      <c r="D35" s="94"/>
      <c r="E35" s="94"/>
      <c r="F35" s="94" t="s">
        <v>14</v>
      </c>
      <c r="G35" s="94"/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96">
        <v>0</v>
      </c>
      <c r="U35" s="96"/>
      <c r="V35" s="49">
        <v>0</v>
      </c>
      <c r="W35" s="49">
        <v>0</v>
      </c>
    </row>
    <row r="36" spans="1:23" ht="12.75" customHeight="1">
      <c r="A36" s="97"/>
      <c r="B36" s="97"/>
      <c r="C36" s="97"/>
      <c r="D36" s="94"/>
      <c r="E36" s="94"/>
      <c r="F36" s="94" t="s">
        <v>15</v>
      </c>
      <c r="G36" s="94"/>
      <c r="H36" s="49">
        <v>3819.85</v>
      </c>
      <c r="I36" s="49">
        <v>3819.85</v>
      </c>
      <c r="J36" s="49">
        <v>3819.85</v>
      </c>
      <c r="K36" s="49">
        <v>0</v>
      </c>
      <c r="L36" s="49">
        <v>3819.85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96">
        <v>0</v>
      </c>
      <c r="U36" s="96"/>
      <c r="V36" s="49">
        <v>0</v>
      </c>
      <c r="W36" s="49">
        <v>0</v>
      </c>
    </row>
    <row r="37" spans="1:23" ht="12.75" customHeight="1">
      <c r="A37" s="97"/>
      <c r="B37" s="97"/>
      <c r="C37" s="97"/>
      <c r="D37" s="94"/>
      <c r="E37" s="94"/>
      <c r="F37" s="94" t="s">
        <v>16</v>
      </c>
      <c r="G37" s="94"/>
      <c r="H37" s="49">
        <v>311219.85</v>
      </c>
      <c r="I37" s="49">
        <v>311219.85</v>
      </c>
      <c r="J37" s="49">
        <v>311219.85</v>
      </c>
      <c r="K37" s="49">
        <v>256400</v>
      </c>
      <c r="L37" s="49">
        <v>54819.85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96">
        <v>0</v>
      </c>
      <c r="U37" s="96"/>
      <c r="V37" s="49">
        <v>0</v>
      </c>
      <c r="W37" s="49">
        <v>0</v>
      </c>
    </row>
    <row r="38" spans="1:23" ht="12.75" customHeight="1">
      <c r="A38" s="97" t="s">
        <v>192</v>
      </c>
      <c r="B38" s="97" t="s">
        <v>46</v>
      </c>
      <c r="C38" s="97" t="s">
        <v>46</v>
      </c>
      <c r="D38" s="94" t="s">
        <v>193</v>
      </c>
      <c r="E38" s="94"/>
      <c r="F38" s="94" t="s">
        <v>13</v>
      </c>
      <c r="G38" s="94"/>
      <c r="H38" s="49">
        <v>10902966</v>
      </c>
      <c r="I38" s="49">
        <v>9714686</v>
      </c>
      <c r="J38" s="49">
        <v>9411362</v>
      </c>
      <c r="K38" s="49">
        <v>7722000</v>
      </c>
      <c r="L38" s="49">
        <v>1689362</v>
      </c>
      <c r="M38" s="49">
        <v>0</v>
      </c>
      <c r="N38" s="49">
        <v>303324</v>
      </c>
      <c r="O38" s="49">
        <v>0</v>
      </c>
      <c r="P38" s="49">
        <v>0</v>
      </c>
      <c r="Q38" s="49">
        <v>0</v>
      </c>
      <c r="R38" s="49">
        <v>1188280</v>
      </c>
      <c r="S38" s="49">
        <v>1188280</v>
      </c>
      <c r="T38" s="96">
        <v>0</v>
      </c>
      <c r="U38" s="96"/>
      <c r="V38" s="49">
        <v>0</v>
      </c>
      <c r="W38" s="49">
        <v>0</v>
      </c>
    </row>
    <row r="39" spans="1:23" ht="12.75" customHeight="1">
      <c r="A39" s="97"/>
      <c r="B39" s="97"/>
      <c r="C39" s="97"/>
      <c r="D39" s="94"/>
      <c r="E39" s="94"/>
      <c r="F39" s="94" t="s">
        <v>14</v>
      </c>
      <c r="G39" s="94"/>
      <c r="H39" s="49">
        <v>-16400</v>
      </c>
      <c r="I39" s="49">
        <v>-16400</v>
      </c>
      <c r="J39" s="49">
        <v>-16400</v>
      </c>
      <c r="K39" s="49">
        <v>-16400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96">
        <v>0</v>
      </c>
      <c r="U39" s="96"/>
      <c r="V39" s="49">
        <v>0</v>
      </c>
      <c r="W39" s="49">
        <v>0</v>
      </c>
    </row>
    <row r="40" spans="1:23" ht="12.75" customHeight="1">
      <c r="A40" s="97"/>
      <c r="B40" s="97"/>
      <c r="C40" s="97"/>
      <c r="D40" s="94"/>
      <c r="E40" s="94"/>
      <c r="F40" s="94" t="s">
        <v>15</v>
      </c>
      <c r="G40" s="94"/>
      <c r="H40" s="49">
        <v>16400</v>
      </c>
      <c r="I40" s="49">
        <v>16400</v>
      </c>
      <c r="J40" s="49">
        <v>16400</v>
      </c>
      <c r="K40" s="49">
        <v>16400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96">
        <v>0</v>
      </c>
      <c r="U40" s="96"/>
      <c r="V40" s="49">
        <v>0</v>
      </c>
      <c r="W40" s="49">
        <v>0</v>
      </c>
    </row>
    <row r="41" spans="1:23" ht="12.75" customHeight="1">
      <c r="A41" s="97"/>
      <c r="B41" s="97"/>
      <c r="C41" s="97"/>
      <c r="D41" s="94"/>
      <c r="E41" s="94"/>
      <c r="F41" s="94" t="s">
        <v>16</v>
      </c>
      <c r="G41" s="94"/>
      <c r="H41" s="49">
        <v>10902966</v>
      </c>
      <c r="I41" s="49">
        <v>9714686</v>
      </c>
      <c r="J41" s="49">
        <v>9411362</v>
      </c>
      <c r="K41" s="49">
        <v>7722000</v>
      </c>
      <c r="L41" s="49">
        <v>1689362</v>
      </c>
      <c r="M41" s="49">
        <v>0</v>
      </c>
      <c r="N41" s="49">
        <v>303324</v>
      </c>
      <c r="O41" s="49">
        <v>0</v>
      </c>
      <c r="P41" s="49">
        <v>0</v>
      </c>
      <c r="Q41" s="49">
        <v>0</v>
      </c>
      <c r="R41" s="49">
        <v>1188280</v>
      </c>
      <c r="S41" s="49">
        <v>1188280</v>
      </c>
      <c r="T41" s="96">
        <v>0</v>
      </c>
      <c r="U41" s="96"/>
      <c r="V41" s="49">
        <v>0</v>
      </c>
      <c r="W41" s="49">
        <v>0</v>
      </c>
    </row>
    <row r="42" spans="1:23" ht="12.75" customHeight="1">
      <c r="A42" s="97" t="s">
        <v>46</v>
      </c>
      <c r="B42" s="97" t="s">
        <v>194</v>
      </c>
      <c r="C42" s="97" t="s">
        <v>46</v>
      </c>
      <c r="D42" s="94" t="s">
        <v>195</v>
      </c>
      <c r="E42" s="94"/>
      <c r="F42" s="94" t="s">
        <v>13</v>
      </c>
      <c r="G42" s="94"/>
      <c r="H42" s="49">
        <v>6921715</v>
      </c>
      <c r="I42" s="49">
        <v>6633215</v>
      </c>
      <c r="J42" s="49">
        <v>6414803</v>
      </c>
      <c r="K42" s="49">
        <v>5212899</v>
      </c>
      <c r="L42" s="49">
        <v>1201904</v>
      </c>
      <c r="M42" s="49">
        <v>0</v>
      </c>
      <c r="N42" s="49">
        <v>218412</v>
      </c>
      <c r="O42" s="49">
        <v>0</v>
      </c>
      <c r="P42" s="49">
        <v>0</v>
      </c>
      <c r="Q42" s="49">
        <v>0</v>
      </c>
      <c r="R42" s="49">
        <v>288500</v>
      </c>
      <c r="S42" s="49">
        <v>288500</v>
      </c>
      <c r="T42" s="96">
        <v>0</v>
      </c>
      <c r="U42" s="96"/>
      <c r="V42" s="49">
        <v>0</v>
      </c>
      <c r="W42" s="49">
        <v>0</v>
      </c>
    </row>
    <row r="43" spans="1:23" ht="12.75" customHeight="1">
      <c r="A43" s="97"/>
      <c r="B43" s="97"/>
      <c r="C43" s="97"/>
      <c r="D43" s="94"/>
      <c r="E43" s="94"/>
      <c r="F43" s="94" t="s">
        <v>14</v>
      </c>
      <c r="G43" s="94"/>
      <c r="H43" s="49">
        <v>-16400</v>
      </c>
      <c r="I43" s="49">
        <v>-16400</v>
      </c>
      <c r="J43" s="49">
        <v>-16400</v>
      </c>
      <c r="K43" s="49">
        <v>-16400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96">
        <v>0</v>
      </c>
      <c r="U43" s="96"/>
      <c r="V43" s="49">
        <v>0</v>
      </c>
      <c r="W43" s="49">
        <v>0</v>
      </c>
    </row>
    <row r="44" spans="1:23" ht="12.75" customHeight="1">
      <c r="A44" s="97"/>
      <c r="B44" s="97"/>
      <c r="C44" s="97"/>
      <c r="D44" s="94"/>
      <c r="E44" s="94"/>
      <c r="F44" s="94" t="s">
        <v>15</v>
      </c>
      <c r="G44" s="94"/>
      <c r="H44" s="49">
        <v>16400</v>
      </c>
      <c r="I44" s="49">
        <v>16400</v>
      </c>
      <c r="J44" s="49">
        <v>16400</v>
      </c>
      <c r="K44" s="49">
        <v>16400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96">
        <v>0</v>
      </c>
      <c r="U44" s="96"/>
      <c r="V44" s="49">
        <v>0</v>
      </c>
      <c r="W44" s="49">
        <v>0</v>
      </c>
    </row>
    <row r="45" spans="1:23" ht="12.75" customHeight="1">
      <c r="A45" s="97"/>
      <c r="B45" s="97"/>
      <c r="C45" s="97"/>
      <c r="D45" s="94"/>
      <c r="E45" s="94"/>
      <c r="F45" s="94" t="s">
        <v>16</v>
      </c>
      <c r="G45" s="94"/>
      <c r="H45" s="49">
        <v>6921715</v>
      </c>
      <c r="I45" s="49">
        <v>6633215</v>
      </c>
      <c r="J45" s="49">
        <v>6414803</v>
      </c>
      <c r="K45" s="49">
        <v>5212899</v>
      </c>
      <c r="L45" s="49">
        <v>1201904</v>
      </c>
      <c r="M45" s="49">
        <v>0</v>
      </c>
      <c r="N45" s="49">
        <v>218412</v>
      </c>
      <c r="O45" s="49">
        <v>0</v>
      </c>
      <c r="P45" s="49">
        <v>0</v>
      </c>
      <c r="Q45" s="49">
        <v>0</v>
      </c>
      <c r="R45" s="49">
        <v>288500</v>
      </c>
      <c r="S45" s="49">
        <v>288500</v>
      </c>
      <c r="T45" s="96">
        <v>0</v>
      </c>
      <c r="U45" s="96"/>
      <c r="V45" s="49">
        <v>0</v>
      </c>
      <c r="W45" s="49">
        <v>0</v>
      </c>
    </row>
    <row r="46" spans="1:23" ht="12.75" customHeight="1">
      <c r="A46" s="97" t="s">
        <v>196</v>
      </c>
      <c r="B46" s="97" t="s">
        <v>46</v>
      </c>
      <c r="C46" s="97" t="s">
        <v>46</v>
      </c>
      <c r="D46" s="94" t="s">
        <v>197</v>
      </c>
      <c r="E46" s="94"/>
      <c r="F46" s="94" t="s">
        <v>13</v>
      </c>
      <c r="G46" s="94"/>
      <c r="H46" s="49">
        <v>7313975</v>
      </c>
      <c r="I46" s="49">
        <v>6886142</v>
      </c>
      <c r="J46" s="49">
        <v>5095216</v>
      </c>
      <c r="K46" s="49">
        <v>3820921</v>
      </c>
      <c r="L46" s="49">
        <v>1274295</v>
      </c>
      <c r="M46" s="49">
        <v>83125</v>
      </c>
      <c r="N46" s="49">
        <v>1707801</v>
      </c>
      <c r="O46" s="49">
        <v>0</v>
      </c>
      <c r="P46" s="49">
        <v>0</v>
      </c>
      <c r="Q46" s="49">
        <v>0</v>
      </c>
      <c r="R46" s="49">
        <v>427833</v>
      </c>
      <c r="S46" s="49">
        <v>427833</v>
      </c>
      <c r="T46" s="96">
        <v>0</v>
      </c>
      <c r="U46" s="96"/>
      <c r="V46" s="49">
        <v>0</v>
      </c>
      <c r="W46" s="49">
        <v>0</v>
      </c>
    </row>
    <row r="47" spans="1:23" ht="12.75" customHeight="1">
      <c r="A47" s="97"/>
      <c r="B47" s="97"/>
      <c r="C47" s="97"/>
      <c r="D47" s="94"/>
      <c r="E47" s="94"/>
      <c r="F47" s="94" t="s">
        <v>14</v>
      </c>
      <c r="G47" s="94"/>
      <c r="H47" s="49">
        <v>-877</v>
      </c>
      <c r="I47" s="49">
        <v>-877</v>
      </c>
      <c r="J47" s="49">
        <v>-877</v>
      </c>
      <c r="K47" s="49">
        <v>0</v>
      </c>
      <c r="L47" s="49">
        <v>-877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96">
        <v>0</v>
      </c>
      <c r="U47" s="96"/>
      <c r="V47" s="49">
        <v>0</v>
      </c>
      <c r="W47" s="49">
        <v>0</v>
      </c>
    </row>
    <row r="48" spans="1:23" ht="12.75" customHeight="1">
      <c r="A48" s="97"/>
      <c r="B48" s="97"/>
      <c r="C48" s="97"/>
      <c r="D48" s="94"/>
      <c r="E48" s="94"/>
      <c r="F48" s="94" t="s">
        <v>15</v>
      </c>
      <c r="G48" s="94"/>
      <c r="H48" s="49">
        <v>877</v>
      </c>
      <c r="I48" s="49">
        <v>877</v>
      </c>
      <c r="J48" s="49">
        <v>877</v>
      </c>
      <c r="K48" s="49">
        <v>0</v>
      </c>
      <c r="L48" s="49">
        <v>877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96">
        <v>0</v>
      </c>
      <c r="U48" s="96"/>
      <c r="V48" s="49">
        <v>0</v>
      </c>
      <c r="W48" s="49">
        <v>0</v>
      </c>
    </row>
    <row r="49" spans="1:23" ht="12.75" customHeight="1">
      <c r="A49" s="97"/>
      <c r="B49" s="97"/>
      <c r="C49" s="97"/>
      <c r="D49" s="94"/>
      <c r="E49" s="94"/>
      <c r="F49" s="94" t="s">
        <v>16</v>
      </c>
      <c r="G49" s="94"/>
      <c r="H49" s="49">
        <v>7313975</v>
      </c>
      <c r="I49" s="49">
        <v>6886142</v>
      </c>
      <c r="J49" s="49">
        <v>5095216</v>
      </c>
      <c r="K49" s="49">
        <v>3820921</v>
      </c>
      <c r="L49" s="49">
        <v>1274295</v>
      </c>
      <c r="M49" s="49">
        <v>83125</v>
      </c>
      <c r="N49" s="49">
        <v>1707801</v>
      </c>
      <c r="O49" s="49">
        <v>0</v>
      </c>
      <c r="P49" s="49">
        <v>0</v>
      </c>
      <c r="Q49" s="49">
        <v>0</v>
      </c>
      <c r="R49" s="49">
        <v>427833</v>
      </c>
      <c r="S49" s="49">
        <v>427833</v>
      </c>
      <c r="T49" s="96">
        <v>0</v>
      </c>
      <c r="U49" s="96"/>
      <c r="V49" s="49">
        <v>0</v>
      </c>
      <c r="W49" s="49">
        <v>0</v>
      </c>
    </row>
    <row r="50" spans="1:23" ht="12.75" customHeight="1">
      <c r="A50" s="97" t="s">
        <v>46</v>
      </c>
      <c r="B50" s="97" t="s">
        <v>198</v>
      </c>
      <c r="C50" s="97" t="s">
        <v>46</v>
      </c>
      <c r="D50" s="94" t="s">
        <v>199</v>
      </c>
      <c r="E50" s="94"/>
      <c r="F50" s="94" t="s">
        <v>13</v>
      </c>
      <c r="G50" s="94"/>
      <c r="H50" s="49">
        <v>5989491</v>
      </c>
      <c r="I50" s="49">
        <v>5561658</v>
      </c>
      <c r="J50" s="49">
        <v>5054618</v>
      </c>
      <c r="K50" s="49">
        <v>3780742</v>
      </c>
      <c r="L50" s="49">
        <v>1273876</v>
      </c>
      <c r="M50" s="49">
        <v>0</v>
      </c>
      <c r="N50" s="49">
        <v>507040</v>
      </c>
      <c r="O50" s="49">
        <v>0</v>
      </c>
      <c r="P50" s="49">
        <v>0</v>
      </c>
      <c r="Q50" s="49">
        <v>0</v>
      </c>
      <c r="R50" s="49">
        <v>427833</v>
      </c>
      <c r="S50" s="49">
        <v>427833</v>
      </c>
      <c r="T50" s="96">
        <v>0</v>
      </c>
      <c r="U50" s="96"/>
      <c r="V50" s="49">
        <v>0</v>
      </c>
      <c r="W50" s="49">
        <v>0</v>
      </c>
    </row>
    <row r="51" spans="1:23" ht="12.75" customHeight="1">
      <c r="A51" s="97"/>
      <c r="B51" s="97"/>
      <c r="C51" s="97"/>
      <c r="D51" s="94"/>
      <c r="E51" s="94"/>
      <c r="F51" s="94" t="s">
        <v>14</v>
      </c>
      <c r="G51" s="94"/>
      <c r="H51" s="49">
        <v>-877</v>
      </c>
      <c r="I51" s="49">
        <v>-877</v>
      </c>
      <c r="J51" s="49">
        <v>-877</v>
      </c>
      <c r="K51" s="49">
        <v>0</v>
      </c>
      <c r="L51" s="49">
        <v>-877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96">
        <v>0</v>
      </c>
      <c r="U51" s="96"/>
      <c r="V51" s="49">
        <v>0</v>
      </c>
      <c r="W51" s="49">
        <v>0</v>
      </c>
    </row>
    <row r="52" spans="1:23" ht="12.75" customHeight="1">
      <c r="A52" s="97"/>
      <c r="B52" s="97"/>
      <c r="C52" s="97"/>
      <c r="D52" s="94"/>
      <c r="E52" s="94"/>
      <c r="F52" s="94" t="s">
        <v>15</v>
      </c>
      <c r="G52" s="94"/>
      <c r="H52" s="49">
        <v>877</v>
      </c>
      <c r="I52" s="49">
        <v>877</v>
      </c>
      <c r="J52" s="49">
        <v>877</v>
      </c>
      <c r="K52" s="49">
        <v>0</v>
      </c>
      <c r="L52" s="49">
        <v>877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96">
        <v>0</v>
      </c>
      <c r="U52" s="96"/>
      <c r="V52" s="49">
        <v>0</v>
      </c>
      <c r="W52" s="49">
        <v>0</v>
      </c>
    </row>
    <row r="53" spans="1:23" ht="12.75" customHeight="1">
      <c r="A53" s="97"/>
      <c r="B53" s="97"/>
      <c r="C53" s="97"/>
      <c r="D53" s="94"/>
      <c r="E53" s="94"/>
      <c r="F53" s="94" t="s">
        <v>16</v>
      </c>
      <c r="G53" s="94"/>
      <c r="H53" s="49">
        <v>5989491</v>
      </c>
      <c r="I53" s="49">
        <v>5561658</v>
      </c>
      <c r="J53" s="49">
        <v>5054618</v>
      </c>
      <c r="K53" s="49">
        <v>3780742</v>
      </c>
      <c r="L53" s="49">
        <v>1273876</v>
      </c>
      <c r="M53" s="49">
        <v>0</v>
      </c>
      <c r="N53" s="49">
        <v>507040</v>
      </c>
      <c r="O53" s="49">
        <v>0</v>
      </c>
      <c r="P53" s="49">
        <v>0</v>
      </c>
      <c r="Q53" s="49">
        <v>0</v>
      </c>
      <c r="R53" s="49">
        <v>427833</v>
      </c>
      <c r="S53" s="49">
        <v>427833</v>
      </c>
      <c r="T53" s="96">
        <v>0</v>
      </c>
      <c r="U53" s="96"/>
      <c r="V53" s="49">
        <v>0</v>
      </c>
      <c r="W53" s="49">
        <v>0</v>
      </c>
    </row>
    <row r="54" spans="1:23" ht="12.75" customHeight="1">
      <c r="A54" s="93" t="s">
        <v>17</v>
      </c>
      <c r="B54" s="93"/>
      <c r="C54" s="93"/>
      <c r="D54" s="93"/>
      <c r="E54" s="93"/>
      <c r="F54" s="94" t="s">
        <v>13</v>
      </c>
      <c r="G54" s="94"/>
      <c r="H54" s="52">
        <v>105350565.55</v>
      </c>
      <c r="I54" s="52">
        <v>95917800.55</v>
      </c>
      <c r="J54" s="52">
        <v>87420179</v>
      </c>
      <c r="K54" s="52">
        <v>62171796</v>
      </c>
      <c r="L54" s="52">
        <v>25248383</v>
      </c>
      <c r="M54" s="52">
        <v>2302914</v>
      </c>
      <c r="N54" s="52">
        <v>3292357</v>
      </c>
      <c r="O54" s="52">
        <v>2007688.55</v>
      </c>
      <c r="P54" s="52">
        <v>894662</v>
      </c>
      <c r="Q54" s="52">
        <v>0</v>
      </c>
      <c r="R54" s="52">
        <v>9432765</v>
      </c>
      <c r="S54" s="52">
        <v>8810265</v>
      </c>
      <c r="T54" s="95">
        <v>2863782</v>
      </c>
      <c r="U54" s="95"/>
      <c r="V54" s="52">
        <v>622500</v>
      </c>
      <c r="W54" s="49">
        <v>0</v>
      </c>
    </row>
    <row r="55" spans="1:23" ht="12.75" customHeight="1">
      <c r="A55" s="93"/>
      <c r="B55" s="93"/>
      <c r="C55" s="93"/>
      <c r="D55" s="93"/>
      <c r="E55" s="93"/>
      <c r="F55" s="94" t="s">
        <v>14</v>
      </c>
      <c r="G55" s="94"/>
      <c r="H55" s="52">
        <v>-37977</v>
      </c>
      <c r="I55" s="52">
        <v>-37977</v>
      </c>
      <c r="J55" s="52">
        <v>-29977</v>
      </c>
      <c r="K55" s="52">
        <v>-26400</v>
      </c>
      <c r="L55" s="52">
        <v>-3577</v>
      </c>
      <c r="M55" s="52">
        <v>0</v>
      </c>
      <c r="N55" s="52">
        <v>-8000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95">
        <v>0</v>
      </c>
      <c r="U55" s="95"/>
      <c r="V55" s="52">
        <v>0</v>
      </c>
      <c r="W55" s="49">
        <v>0</v>
      </c>
    </row>
    <row r="56" spans="1:23" ht="12.75" customHeight="1">
      <c r="A56" s="93"/>
      <c r="B56" s="93"/>
      <c r="C56" s="93"/>
      <c r="D56" s="93"/>
      <c r="E56" s="93"/>
      <c r="F56" s="94" t="s">
        <v>15</v>
      </c>
      <c r="G56" s="94"/>
      <c r="H56" s="52">
        <v>41796.85</v>
      </c>
      <c r="I56" s="52">
        <v>41796.85</v>
      </c>
      <c r="J56" s="52">
        <v>41796.85</v>
      </c>
      <c r="K56" s="52">
        <v>37100</v>
      </c>
      <c r="L56" s="52">
        <v>4696.85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95">
        <v>0</v>
      </c>
      <c r="U56" s="95"/>
      <c r="V56" s="52">
        <v>0</v>
      </c>
      <c r="W56" s="49">
        <v>0</v>
      </c>
    </row>
    <row r="57" spans="1:23" ht="12.75" customHeight="1">
      <c r="A57" s="93"/>
      <c r="B57" s="93"/>
      <c r="C57" s="93"/>
      <c r="D57" s="93"/>
      <c r="E57" s="93"/>
      <c r="F57" s="94" t="s">
        <v>16</v>
      </c>
      <c r="G57" s="94"/>
      <c r="H57" s="52">
        <v>105354385.4</v>
      </c>
      <c r="I57" s="52">
        <v>95921620.4</v>
      </c>
      <c r="J57" s="52">
        <v>87431998.85</v>
      </c>
      <c r="K57" s="52">
        <v>62182496</v>
      </c>
      <c r="L57" s="52">
        <v>25249502.85</v>
      </c>
      <c r="M57" s="52">
        <v>2302914</v>
      </c>
      <c r="N57" s="52">
        <v>3284357</v>
      </c>
      <c r="O57" s="52">
        <v>2007688.55</v>
      </c>
      <c r="P57" s="52">
        <v>894662</v>
      </c>
      <c r="Q57" s="52">
        <v>0</v>
      </c>
      <c r="R57" s="52">
        <v>9432765</v>
      </c>
      <c r="S57" s="52">
        <v>8810265</v>
      </c>
      <c r="T57" s="95">
        <v>2863782</v>
      </c>
      <c r="U57" s="95"/>
      <c r="V57" s="52">
        <v>622500</v>
      </c>
      <c r="W57" s="49">
        <v>0</v>
      </c>
    </row>
  </sheetData>
  <sheetProtection/>
  <mergeCells count="167">
    <mergeCell ref="O1:W1"/>
    <mergeCell ref="T38:U38"/>
    <mergeCell ref="F39:G39"/>
    <mergeCell ref="T39:U39"/>
    <mergeCell ref="F40:G40"/>
    <mergeCell ref="T40:U40"/>
    <mergeCell ref="H5:H8"/>
    <mergeCell ref="I5:W5"/>
    <mergeCell ref="I6:I8"/>
    <mergeCell ref="J6:Q6"/>
    <mergeCell ref="F41:G41"/>
    <mergeCell ref="T41:U41"/>
    <mergeCell ref="A34:A37"/>
    <mergeCell ref="B34:B37"/>
    <mergeCell ref="C34:C37"/>
    <mergeCell ref="D34:E37"/>
    <mergeCell ref="F38:G38"/>
    <mergeCell ref="A38:A41"/>
    <mergeCell ref="B38:B41"/>
    <mergeCell ref="C38:C41"/>
    <mergeCell ref="D38:E41"/>
    <mergeCell ref="F35:G35"/>
    <mergeCell ref="A5:A8"/>
    <mergeCell ref="B5:B8"/>
    <mergeCell ref="C5:C8"/>
    <mergeCell ref="D5:G8"/>
    <mergeCell ref="D9:G9"/>
    <mergeCell ref="A22:A25"/>
    <mergeCell ref="B22:B25"/>
    <mergeCell ref="C22:C25"/>
    <mergeCell ref="R6:R8"/>
    <mergeCell ref="S6:W6"/>
    <mergeCell ref="J7:J8"/>
    <mergeCell ref="K7:L7"/>
    <mergeCell ref="M7:M8"/>
    <mergeCell ref="N7:N8"/>
    <mergeCell ref="O7:O8"/>
    <mergeCell ref="P7:P8"/>
    <mergeCell ref="Q7:Q8"/>
    <mergeCell ref="S7:S8"/>
    <mergeCell ref="T7:U7"/>
    <mergeCell ref="V7:V8"/>
    <mergeCell ref="W7:W8"/>
    <mergeCell ref="T8:U8"/>
    <mergeCell ref="T9:U9"/>
    <mergeCell ref="A10:A13"/>
    <mergeCell ref="B10:B13"/>
    <mergeCell ref="C10:C13"/>
    <mergeCell ref="D10:E13"/>
    <mergeCell ref="F10:G10"/>
    <mergeCell ref="T10:U10"/>
    <mergeCell ref="F11:G11"/>
    <mergeCell ref="T11:U11"/>
    <mergeCell ref="F12:G12"/>
    <mergeCell ref="T12:U12"/>
    <mergeCell ref="F13:G13"/>
    <mergeCell ref="T13:U13"/>
    <mergeCell ref="A14:A17"/>
    <mergeCell ref="B14:B17"/>
    <mergeCell ref="C14:C17"/>
    <mergeCell ref="D14:E17"/>
    <mergeCell ref="F14:G14"/>
    <mergeCell ref="T14:U14"/>
    <mergeCell ref="F15:G15"/>
    <mergeCell ref="T15:U15"/>
    <mergeCell ref="F16:G16"/>
    <mergeCell ref="T16:U16"/>
    <mergeCell ref="F17:G17"/>
    <mergeCell ref="T17:U17"/>
    <mergeCell ref="A18:A21"/>
    <mergeCell ref="B18:B21"/>
    <mergeCell ref="C18:C21"/>
    <mergeCell ref="D18:E21"/>
    <mergeCell ref="F18:G18"/>
    <mergeCell ref="T18:U18"/>
    <mergeCell ref="F19:G19"/>
    <mergeCell ref="T19:U19"/>
    <mergeCell ref="F20:G20"/>
    <mergeCell ref="T20:U20"/>
    <mergeCell ref="F21:G21"/>
    <mergeCell ref="T21:U21"/>
    <mergeCell ref="D22:E25"/>
    <mergeCell ref="F22:G22"/>
    <mergeCell ref="T22:U22"/>
    <mergeCell ref="F23:G23"/>
    <mergeCell ref="T23:U23"/>
    <mergeCell ref="F24:G24"/>
    <mergeCell ref="A26:A29"/>
    <mergeCell ref="B26:B29"/>
    <mergeCell ref="C26:C29"/>
    <mergeCell ref="D26:E29"/>
    <mergeCell ref="F26:G26"/>
    <mergeCell ref="T26:U26"/>
    <mergeCell ref="F27:G27"/>
    <mergeCell ref="T29:U29"/>
    <mergeCell ref="T30:U30"/>
    <mergeCell ref="F31:G31"/>
    <mergeCell ref="T24:U24"/>
    <mergeCell ref="F25:G25"/>
    <mergeCell ref="T25:U25"/>
    <mergeCell ref="T33:U33"/>
    <mergeCell ref="F29:G29"/>
    <mergeCell ref="A2:W3"/>
    <mergeCell ref="T31:U31"/>
    <mergeCell ref="T27:U27"/>
    <mergeCell ref="F28:G28"/>
    <mergeCell ref="T28:U28"/>
    <mergeCell ref="A30:A33"/>
    <mergeCell ref="B30:B33"/>
    <mergeCell ref="C30:C33"/>
    <mergeCell ref="D30:E33"/>
    <mergeCell ref="F30:G30"/>
    <mergeCell ref="F36:G36"/>
    <mergeCell ref="T36:U36"/>
    <mergeCell ref="F37:G37"/>
    <mergeCell ref="T37:U37"/>
    <mergeCell ref="F32:G32"/>
    <mergeCell ref="T32:U32"/>
    <mergeCell ref="F34:G34"/>
    <mergeCell ref="T34:U34"/>
    <mergeCell ref="T35:U35"/>
    <mergeCell ref="F33:G33"/>
    <mergeCell ref="A42:A45"/>
    <mergeCell ref="B42:B45"/>
    <mergeCell ref="C42:C45"/>
    <mergeCell ref="D42:E45"/>
    <mergeCell ref="F42:G42"/>
    <mergeCell ref="T42:U42"/>
    <mergeCell ref="F43:G43"/>
    <mergeCell ref="T43:U43"/>
    <mergeCell ref="F44:G44"/>
    <mergeCell ref="T44:U44"/>
    <mergeCell ref="F45:G45"/>
    <mergeCell ref="T45:U45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F52:G52"/>
    <mergeCell ref="T52:U52"/>
    <mergeCell ref="F53:G53"/>
    <mergeCell ref="T53:U53"/>
    <mergeCell ref="A54:E57"/>
    <mergeCell ref="F57:G57"/>
    <mergeCell ref="T57:U57"/>
    <mergeCell ref="F54:G54"/>
    <mergeCell ref="T54:U54"/>
    <mergeCell ref="F55:G55"/>
    <mergeCell ref="T55:U55"/>
    <mergeCell ref="F56:G56"/>
    <mergeCell ref="T56:U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49"/>
  <sheetViews>
    <sheetView view="pageLayout" workbookViewId="0" topLeftCell="A1">
      <selection activeCell="E37" sqref="E37"/>
    </sheetView>
  </sheetViews>
  <sheetFormatPr defaultColWidth="9.33203125" defaultRowHeight="12.75"/>
  <cols>
    <col min="1" max="1" width="4.83203125" style="8" customWidth="1"/>
    <col min="2" max="2" width="6.5" style="8" customWidth="1"/>
    <col min="3" max="3" width="7.5" style="8" customWidth="1"/>
    <col min="4" max="4" width="21.83203125" style="8" customWidth="1"/>
    <col min="5" max="5" width="13" style="8" customWidth="1"/>
    <col min="6" max="6" width="12.33203125" style="8" customWidth="1"/>
    <col min="7" max="7" width="9" style="8" customWidth="1"/>
    <col min="8" max="8" width="8.83203125" style="8" customWidth="1"/>
    <col min="9" max="9" width="13.16015625" style="8" customWidth="1"/>
    <col min="10" max="10" width="9.5" style="8" customWidth="1"/>
    <col min="11" max="11" width="11.66015625" style="8" customWidth="1"/>
    <col min="12" max="16384" width="9.33203125" style="8" customWidth="1"/>
  </cols>
  <sheetData>
    <row r="1" spans="1:11" ht="18">
      <c r="A1" s="109" t="s">
        <v>170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0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3" t="s">
        <v>59</v>
      </c>
    </row>
    <row r="3" spans="1:11" s="58" customFormat="1" ht="19.5" customHeight="1">
      <c r="A3" s="110" t="s">
        <v>169</v>
      </c>
      <c r="B3" s="110" t="s">
        <v>0</v>
      </c>
      <c r="C3" s="110" t="s">
        <v>168</v>
      </c>
      <c r="D3" s="111" t="s">
        <v>167</v>
      </c>
      <c r="E3" s="111" t="s">
        <v>166</v>
      </c>
      <c r="F3" s="111"/>
      <c r="G3" s="111"/>
      <c r="H3" s="111"/>
      <c r="I3" s="111"/>
      <c r="J3" s="111"/>
      <c r="K3" s="111" t="s">
        <v>165</v>
      </c>
    </row>
    <row r="4" spans="1:11" s="58" customFormat="1" ht="19.5" customHeight="1">
      <c r="A4" s="110"/>
      <c r="B4" s="110"/>
      <c r="C4" s="110"/>
      <c r="D4" s="111"/>
      <c r="E4" s="111" t="s">
        <v>164</v>
      </c>
      <c r="F4" s="111" t="s">
        <v>163</v>
      </c>
      <c r="G4" s="111"/>
      <c r="H4" s="111"/>
      <c r="I4" s="111"/>
      <c r="J4" s="111"/>
      <c r="K4" s="111"/>
    </row>
    <row r="5" spans="1:11" s="58" customFormat="1" ht="19.5" customHeight="1">
      <c r="A5" s="110"/>
      <c r="B5" s="110"/>
      <c r="C5" s="110"/>
      <c r="D5" s="111"/>
      <c r="E5" s="111"/>
      <c r="F5" s="107" t="s">
        <v>162</v>
      </c>
      <c r="G5" s="104" t="s">
        <v>161</v>
      </c>
      <c r="H5" s="72" t="s">
        <v>7</v>
      </c>
      <c r="I5" s="107" t="s">
        <v>160</v>
      </c>
      <c r="J5" s="104" t="s">
        <v>159</v>
      </c>
      <c r="K5" s="111"/>
    </row>
    <row r="6" spans="1:11" s="58" customFormat="1" ht="29.25" customHeight="1">
      <c r="A6" s="110"/>
      <c r="B6" s="110"/>
      <c r="C6" s="110"/>
      <c r="D6" s="111"/>
      <c r="E6" s="111"/>
      <c r="F6" s="105"/>
      <c r="G6" s="105"/>
      <c r="H6" s="108" t="s">
        <v>158</v>
      </c>
      <c r="I6" s="105"/>
      <c r="J6" s="105"/>
      <c r="K6" s="111"/>
    </row>
    <row r="7" spans="1:11" s="58" customFormat="1" ht="19.5" customHeight="1">
      <c r="A7" s="110"/>
      <c r="B7" s="110"/>
      <c r="C7" s="110"/>
      <c r="D7" s="111"/>
      <c r="E7" s="111"/>
      <c r="F7" s="105"/>
      <c r="G7" s="105"/>
      <c r="H7" s="108"/>
      <c r="I7" s="105"/>
      <c r="J7" s="105"/>
      <c r="K7" s="111"/>
    </row>
    <row r="8" spans="1:11" s="58" customFormat="1" ht="51.75" customHeight="1">
      <c r="A8" s="110"/>
      <c r="B8" s="110"/>
      <c r="C8" s="110"/>
      <c r="D8" s="111"/>
      <c r="E8" s="111"/>
      <c r="F8" s="106"/>
      <c r="G8" s="106"/>
      <c r="H8" s="108"/>
      <c r="I8" s="106"/>
      <c r="J8" s="106"/>
      <c r="K8" s="111"/>
    </row>
    <row r="9" spans="1:11" ht="7.5" customHeight="1">
      <c r="A9" s="71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  <c r="H9" s="71">
        <v>8</v>
      </c>
      <c r="I9" s="71">
        <v>9</v>
      </c>
      <c r="J9" s="71">
        <v>10</v>
      </c>
      <c r="K9" s="71">
        <v>11</v>
      </c>
    </row>
    <row r="10" spans="1:11" ht="57" customHeight="1">
      <c r="A10" s="69" t="s">
        <v>157</v>
      </c>
      <c r="B10" s="69">
        <v>600</v>
      </c>
      <c r="C10" s="69">
        <v>60014</v>
      </c>
      <c r="D10" s="68" t="s">
        <v>156</v>
      </c>
      <c r="E10" s="67">
        <v>170000</v>
      </c>
      <c r="F10" s="67">
        <v>170000</v>
      </c>
      <c r="G10" s="67">
        <v>0</v>
      </c>
      <c r="H10" s="67">
        <v>0</v>
      </c>
      <c r="I10" s="66" t="s">
        <v>102</v>
      </c>
      <c r="J10" s="65">
        <v>0</v>
      </c>
      <c r="K10" s="64" t="s">
        <v>144</v>
      </c>
    </row>
    <row r="11" spans="1:11" ht="51" customHeight="1">
      <c r="A11" s="69" t="s">
        <v>155</v>
      </c>
      <c r="B11" s="69">
        <v>600</v>
      </c>
      <c r="C11" s="69">
        <v>60014</v>
      </c>
      <c r="D11" s="68" t="s">
        <v>154</v>
      </c>
      <c r="E11" s="67">
        <v>15000</v>
      </c>
      <c r="F11" s="67">
        <v>15000</v>
      </c>
      <c r="G11" s="67">
        <v>0</v>
      </c>
      <c r="H11" s="67">
        <v>0</v>
      </c>
      <c r="I11" s="66" t="s">
        <v>102</v>
      </c>
      <c r="J11" s="65">
        <v>0</v>
      </c>
      <c r="K11" s="64" t="s">
        <v>144</v>
      </c>
    </row>
    <row r="12" spans="1:11" ht="51" customHeight="1">
      <c r="A12" s="69" t="s">
        <v>153</v>
      </c>
      <c r="B12" s="69">
        <v>600</v>
      </c>
      <c r="C12" s="69">
        <v>60014</v>
      </c>
      <c r="D12" s="68" t="s">
        <v>152</v>
      </c>
      <c r="E12" s="67">
        <v>15000</v>
      </c>
      <c r="F12" s="67">
        <v>15000</v>
      </c>
      <c r="G12" s="67">
        <v>0</v>
      </c>
      <c r="H12" s="67">
        <v>0</v>
      </c>
      <c r="I12" s="66" t="s">
        <v>102</v>
      </c>
      <c r="J12" s="65">
        <v>0</v>
      </c>
      <c r="K12" s="64" t="s">
        <v>144</v>
      </c>
    </row>
    <row r="13" spans="1:11" ht="60.75" customHeight="1">
      <c r="A13" s="69" t="s">
        <v>151</v>
      </c>
      <c r="B13" s="69">
        <v>600</v>
      </c>
      <c r="C13" s="69">
        <v>60014</v>
      </c>
      <c r="D13" s="70" t="s">
        <v>150</v>
      </c>
      <c r="E13" s="67">
        <v>408801</v>
      </c>
      <c r="F13" s="67">
        <v>408801</v>
      </c>
      <c r="G13" s="67">
        <v>0</v>
      </c>
      <c r="H13" s="67">
        <v>0</v>
      </c>
      <c r="I13" s="66" t="s">
        <v>102</v>
      </c>
      <c r="J13" s="65">
        <v>0</v>
      </c>
      <c r="K13" s="64" t="s">
        <v>144</v>
      </c>
    </row>
    <row r="14" spans="1:11" ht="52.5" customHeight="1">
      <c r="A14" s="69" t="s">
        <v>149</v>
      </c>
      <c r="B14" s="69">
        <v>600</v>
      </c>
      <c r="C14" s="69">
        <v>60014</v>
      </c>
      <c r="D14" s="70" t="s">
        <v>148</v>
      </c>
      <c r="E14" s="67">
        <v>237742</v>
      </c>
      <c r="F14" s="67">
        <v>237742</v>
      </c>
      <c r="G14" s="67">
        <v>0</v>
      </c>
      <c r="H14" s="67">
        <v>0</v>
      </c>
      <c r="I14" s="66" t="s">
        <v>145</v>
      </c>
      <c r="J14" s="65">
        <v>0</v>
      </c>
      <c r="K14" s="64" t="s">
        <v>144</v>
      </c>
    </row>
    <row r="15" spans="1:11" ht="84.75" customHeight="1">
      <c r="A15" s="69" t="s">
        <v>147</v>
      </c>
      <c r="B15" s="69">
        <v>600</v>
      </c>
      <c r="C15" s="69">
        <v>60014</v>
      </c>
      <c r="D15" s="70" t="s">
        <v>146</v>
      </c>
      <c r="E15" s="67">
        <v>505133</v>
      </c>
      <c r="F15" s="67">
        <v>505133</v>
      </c>
      <c r="G15" s="67">
        <v>0</v>
      </c>
      <c r="H15" s="67">
        <v>0</v>
      </c>
      <c r="I15" s="66" t="s">
        <v>145</v>
      </c>
      <c r="J15" s="65">
        <v>0</v>
      </c>
      <c r="K15" s="64" t="s">
        <v>144</v>
      </c>
    </row>
    <row r="16" spans="1:11" ht="46.5" customHeight="1">
      <c r="A16" s="69" t="s">
        <v>143</v>
      </c>
      <c r="B16" s="69">
        <v>700</v>
      </c>
      <c r="C16" s="69">
        <v>70005</v>
      </c>
      <c r="D16" s="68" t="s">
        <v>142</v>
      </c>
      <c r="E16" s="67">
        <f>F16</f>
        <v>10000</v>
      </c>
      <c r="F16" s="67">
        <v>10000</v>
      </c>
      <c r="G16" s="67">
        <v>0</v>
      </c>
      <c r="H16" s="67">
        <v>0</v>
      </c>
      <c r="I16" s="66" t="s">
        <v>94</v>
      </c>
      <c r="J16" s="65">
        <v>0</v>
      </c>
      <c r="K16" s="64" t="s">
        <v>93</v>
      </c>
    </row>
    <row r="17" spans="1:11" ht="57" customHeight="1">
      <c r="A17" s="69" t="s">
        <v>141</v>
      </c>
      <c r="B17" s="69">
        <v>700</v>
      </c>
      <c r="C17" s="69">
        <v>70005</v>
      </c>
      <c r="D17" s="70" t="s">
        <v>140</v>
      </c>
      <c r="E17" s="67">
        <f>F17</f>
        <v>700000</v>
      </c>
      <c r="F17" s="67">
        <v>700000</v>
      </c>
      <c r="G17" s="67">
        <v>0</v>
      </c>
      <c r="H17" s="67">
        <v>0</v>
      </c>
      <c r="I17" s="66" t="s">
        <v>94</v>
      </c>
      <c r="J17" s="65">
        <v>0</v>
      </c>
      <c r="K17" s="64" t="s">
        <v>93</v>
      </c>
    </row>
    <row r="18" spans="1:11" ht="51" customHeight="1">
      <c r="A18" s="69" t="s">
        <v>139</v>
      </c>
      <c r="B18" s="69">
        <v>750</v>
      </c>
      <c r="C18" s="69">
        <v>75020</v>
      </c>
      <c r="D18" s="68" t="s">
        <v>138</v>
      </c>
      <c r="E18" s="67">
        <f>F18</f>
        <v>40000</v>
      </c>
      <c r="F18" s="67">
        <v>40000</v>
      </c>
      <c r="G18" s="67">
        <v>0</v>
      </c>
      <c r="H18" s="67">
        <v>0</v>
      </c>
      <c r="I18" s="66" t="s">
        <v>94</v>
      </c>
      <c r="J18" s="65">
        <v>0</v>
      </c>
      <c r="K18" s="64" t="s">
        <v>93</v>
      </c>
    </row>
    <row r="19" spans="1:11" ht="47.25" customHeight="1">
      <c r="A19" s="69" t="s">
        <v>137</v>
      </c>
      <c r="B19" s="69">
        <v>750</v>
      </c>
      <c r="C19" s="69">
        <v>75020</v>
      </c>
      <c r="D19" s="68" t="s">
        <v>136</v>
      </c>
      <c r="E19" s="67">
        <f>F19</f>
        <v>25000</v>
      </c>
      <c r="F19" s="67">
        <v>25000</v>
      </c>
      <c r="G19" s="67">
        <v>0</v>
      </c>
      <c r="H19" s="67">
        <v>0</v>
      </c>
      <c r="I19" s="66" t="s">
        <v>94</v>
      </c>
      <c r="J19" s="65">
        <v>0</v>
      </c>
      <c r="K19" s="64" t="s">
        <v>93</v>
      </c>
    </row>
    <row r="20" spans="1:11" ht="45">
      <c r="A20" s="69" t="s">
        <v>135</v>
      </c>
      <c r="B20" s="69">
        <v>750</v>
      </c>
      <c r="C20" s="69">
        <v>75020</v>
      </c>
      <c r="D20" s="68" t="s">
        <v>134</v>
      </c>
      <c r="E20" s="67">
        <v>160000</v>
      </c>
      <c r="F20" s="67">
        <v>160000</v>
      </c>
      <c r="G20" s="67">
        <v>0</v>
      </c>
      <c r="H20" s="67">
        <v>0</v>
      </c>
      <c r="I20" s="66" t="s">
        <v>94</v>
      </c>
      <c r="J20" s="65">
        <v>0</v>
      </c>
      <c r="K20" s="64" t="s">
        <v>93</v>
      </c>
    </row>
    <row r="21" spans="1:11" ht="45">
      <c r="A21" s="69" t="s">
        <v>133</v>
      </c>
      <c r="B21" s="69">
        <v>801</v>
      </c>
      <c r="C21" s="69">
        <v>80120</v>
      </c>
      <c r="D21" s="68" t="s">
        <v>132</v>
      </c>
      <c r="E21" s="67">
        <f>F21</f>
        <v>250000</v>
      </c>
      <c r="F21" s="67">
        <v>250000</v>
      </c>
      <c r="G21" s="67">
        <v>0</v>
      </c>
      <c r="H21" s="67">
        <v>0</v>
      </c>
      <c r="I21" s="66" t="s">
        <v>94</v>
      </c>
      <c r="J21" s="65">
        <v>0</v>
      </c>
      <c r="K21" s="64" t="s">
        <v>129</v>
      </c>
    </row>
    <row r="22" spans="1:11" ht="78">
      <c r="A22" s="69" t="s">
        <v>131</v>
      </c>
      <c r="B22" s="69">
        <v>801</v>
      </c>
      <c r="C22" s="69">
        <v>80120</v>
      </c>
      <c r="D22" s="68" t="s">
        <v>130</v>
      </c>
      <c r="E22" s="67">
        <f>F22</f>
        <v>17220</v>
      </c>
      <c r="F22" s="67">
        <v>17220</v>
      </c>
      <c r="G22" s="67">
        <v>0</v>
      </c>
      <c r="H22" s="67">
        <v>0</v>
      </c>
      <c r="I22" s="66" t="s">
        <v>94</v>
      </c>
      <c r="J22" s="65">
        <v>0</v>
      </c>
      <c r="K22" s="64" t="s">
        <v>129</v>
      </c>
    </row>
    <row r="23" spans="1:11" ht="45">
      <c r="A23" s="69" t="s">
        <v>128</v>
      </c>
      <c r="B23" s="69">
        <v>801</v>
      </c>
      <c r="C23" s="69">
        <v>80195</v>
      </c>
      <c r="D23" s="68" t="s">
        <v>127</v>
      </c>
      <c r="E23" s="67">
        <f>F23</f>
        <v>617062</v>
      </c>
      <c r="F23" s="67">
        <v>617062</v>
      </c>
      <c r="G23" s="67">
        <v>0</v>
      </c>
      <c r="H23" s="67">
        <v>0</v>
      </c>
      <c r="I23" s="66" t="s">
        <v>94</v>
      </c>
      <c r="J23" s="65">
        <v>0</v>
      </c>
      <c r="K23" s="64" t="s">
        <v>93</v>
      </c>
    </row>
    <row r="24" spans="1:11" ht="45">
      <c r="A24" s="69" t="s">
        <v>126</v>
      </c>
      <c r="B24" s="69">
        <v>851</v>
      </c>
      <c r="C24" s="69">
        <v>85195</v>
      </c>
      <c r="D24" s="66" t="s">
        <v>125</v>
      </c>
      <c r="E24" s="67">
        <v>622500</v>
      </c>
      <c r="F24" s="67">
        <v>622500</v>
      </c>
      <c r="G24" s="67">
        <v>0</v>
      </c>
      <c r="H24" s="67">
        <v>0</v>
      </c>
      <c r="I24" s="66" t="s">
        <v>94</v>
      </c>
      <c r="J24" s="65">
        <v>0</v>
      </c>
      <c r="K24" s="64" t="s">
        <v>93</v>
      </c>
    </row>
    <row r="25" spans="1:11" ht="45">
      <c r="A25" s="69" t="s">
        <v>124</v>
      </c>
      <c r="B25" s="69">
        <v>852</v>
      </c>
      <c r="C25" s="69">
        <v>85202</v>
      </c>
      <c r="D25" s="68" t="s">
        <v>121</v>
      </c>
      <c r="E25" s="67">
        <v>43000</v>
      </c>
      <c r="F25" s="67">
        <v>43000</v>
      </c>
      <c r="G25" s="67">
        <v>0</v>
      </c>
      <c r="H25" s="67">
        <v>0</v>
      </c>
      <c r="I25" s="66" t="s">
        <v>94</v>
      </c>
      <c r="J25" s="65">
        <v>0</v>
      </c>
      <c r="K25" s="64" t="s">
        <v>123</v>
      </c>
    </row>
    <row r="26" spans="1:11" ht="45">
      <c r="A26" s="69" t="s">
        <v>122</v>
      </c>
      <c r="B26" s="69">
        <v>852</v>
      </c>
      <c r="C26" s="69">
        <v>85202</v>
      </c>
      <c r="D26" s="68" t="s">
        <v>121</v>
      </c>
      <c r="E26" s="67">
        <v>70000</v>
      </c>
      <c r="F26" s="67">
        <v>70000</v>
      </c>
      <c r="G26" s="67">
        <v>0</v>
      </c>
      <c r="H26" s="67">
        <v>0</v>
      </c>
      <c r="I26" s="66" t="s">
        <v>94</v>
      </c>
      <c r="J26" s="65">
        <v>0</v>
      </c>
      <c r="K26" s="64" t="s">
        <v>116</v>
      </c>
    </row>
    <row r="27" spans="1:11" ht="58.5">
      <c r="A27" s="69" t="s">
        <v>120</v>
      </c>
      <c r="B27" s="69">
        <v>852</v>
      </c>
      <c r="C27" s="69">
        <v>85202</v>
      </c>
      <c r="D27" s="68" t="s">
        <v>119</v>
      </c>
      <c r="E27" s="67">
        <v>32724</v>
      </c>
      <c r="F27" s="67">
        <v>32724</v>
      </c>
      <c r="G27" s="67">
        <v>0</v>
      </c>
      <c r="H27" s="67">
        <v>0</v>
      </c>
      <c r="I27" s="66" t="s">
        <v>113</v>
      </c>
      <c r="J27" s="65">
        <v>0</v>
      </c>
      <c r="K27" s="64" t="s">
        <v>116</v>
      </c>
    </row>
    <row r="28" spans="1:11" ht="45">
      <c r="A28" s="69" t="s">
        <v>118</v>
      </c>
      <c r="B28" s="69">
        <v>852</v>
      </c>
      <c r="C28" s="69">
        <v>85202</v>
      </c>
      <c r="D28" s="68" t="s">
        <v>117</v>
      </c>
      <c r="E28" s="67">
        <v>80000</v>
      </c>
      <c r="F28" s="67">
        <v>80000</v>
      </c>
      <c r="G28" s="67">
        <v>0</v>
      </c>
      <c r="H28" s="67">
        <v>0</v>
      </c>
      <c r="I28" s="66" t="s">
        <v>113</v>
      </c>
      <c r="J28" s="65">
        <v>0</v>
      </c>
      <c r="K28" s="64" t="s">
        <v>116</v>
      </c>
    </row>
    <row r="29" spans="1:11" ht="66" customHeight="1">
      <c r="A29" s="69" t="s">
        <v>115</v>
      </c>
      <c r="B29" s="69">
        <v>852</v>
      </c>
      <c r="C29" s="69">
        <v>85202</v>
      </c>
      <c r="D29" s="70" t="s">
        <v>114</v>
      </c>
      <c r="E29" s="67">
        <v>50000</v>
      </c>
      <c r="F29" s="67">
        <v>50000</v>
      </c>
      <c r="G29" s="67">
        <v>0</v>
      </c>
      <c r="H29" s="67">
        <v>0</v>
      </c>
      <c r="I29" s="66" t="s">
        <v>113</v>
      </c>
      <c r="J29" s="65">
        <v>0</v>
      </c>
      <c r="K29" s="64" t="s">
        <v>112</v>
      </c>
    </row>
    <row r="30" spans="1:11" ht="45">
      <c r="A30" s="69" t="s">
        <v>111</v>
      </c>
      <c r="B30" s="69">
        <v>853</v>
      </c>
      <c r="C30" s="69">
        <v>85311</v>
      </c>
      <c r="D30" s="68" t="s">
        <v>110</v>
      </c>
      <c r="E30" s="67">
        <v>20000</v>
      </c>
      <c r="F30" s="67">
        <v>20000</v>
      </c>
      <c r="G30" s="67">
        <v>0</v>
      </c>
      <c r="H30" s="67">
        <v>0</v>
      </c>
      <c r="I30" s="66" t="s">
        <v>102</v>
      </c>
      <c r="J30" s="65">
        <v>0</v>
      </c>
      <c r="K30" s="64" t="s">
        <v>93</v>
      </c>
    </row>
    <row r="31" spans="1:11" ht="45">
      <c r="A31" s="69" t="s">
        <v>109</v>
      </c>
      <c r="B31" s="69">
        <v>853</v>
      </c>
      <c r="C31" s="69">
        <v>85333</v>
      </c>
      <c r="D31" s="68" t="s">
        <v>108</v>
      </c>
      <c r="E31" s="67">
        <v>80000</v>
      </c>
      <c r="F31" s="67">
        <v>80000</v>
      </c>
      <c r="G31" s="67">
        <v>0</v>
      </c>
      <c r="H31" s="67">
        <v>0</v>
      </c>
      <c r="I31" s="66" t="s">
        <v>102</v>
      </c>
      <c r="J31" s="65">
        <v>0</v>
      </c>
      <c r="K31" s="64" t="s">
        <v>107</v>
      </c>
    </row>
    <row r="32" spans="1:11" ht="48.75">
      <c r="A32" s="69" t="s">
        <v>106</v>
      </c>
      <c r="B32" s="69">
        <v>854</v>
      </c>
      <c r="C32" s="69">
        <v>85403</v>
      </c>
      <c r="D32" s="68" t="s">
        <v>105</v>
      </c>
      <c r="E32" s="67">
        <f>F32</f>
        <v>102378</v>
      </c>
      <c r="F32" s="67">
        <v>102378</v>
      </c>
      <c r="G32" s="67">
        <v>0</v>
      </c>
      <c r="H32" s="67">
        <v>0</v>
      </c>
      <c r="I32" s="66" t="s">
        <v>94</v>
      </c>
      <c r="J32" s="65">
        <v>0</v>
      </c>
      <c r="K32" s="64" t="s">
        <v>93</v>
      </c>
    </row>
    <row r="33" spans="1:11" ht="45">
      <c r="A33" s="69" t="s">
        <v>104</v>
      </c>
      <c r="B33" s="69">
        <v>854</v>
      </c>
      <c r="C33" s="69">
        <v>85403</v>
      </c>
      <c r="D33" s="68" t="s">
        <v>103</v>
      </c>
      <c r="E33" s="67">
        <v>167622</v>
      </c>
      <c r="F33" s="67">
        <v>167622</v>
      </c>
      <c r="G33" s="67">
        <v>0</v>
      </c>
      <c r="H33" s="67">
        <v>0</v>
      </c>
      <c r="I33" s="66" t="s">
        <v>102</v>
      </c>
      <c r="J33" s="65">
        <v>0</v>
      </c>
      <c r="K33" s="64" t="s">
        <v>93</v>
      </c>
    </row>
    <row r="34" spans="1:11" ht="48.75">
      <c r="A34" s="69" t="s">
        <v>101</v>
      </c>
      <c r="B34" s="69">
        <v>854</v>
      </c>
      <c r="C34" s="69">
        <v>85403</v>
      </c>
      <c r="D34" s="68" t="s">
        <v>100</v>
      </c>
      <c r="E34" s="67">
        <f>F34</f>
        <v>18500</v>
      </c>
      <c r="F34" s="67">
        <v>18500</v>
      </c>
      <c r="G34" s="67">
        <v>0</v>
      </c>
      <c r="H34" s="67">
        <v>0</v>
      </c>
      <c r="I34" s="66" t="s">
        <v>94</v>
      </c>
      <c r="J34" s="65">
        <v>0</v>
      </c>
      <c r="K34" s="64" t="s">
        <v>99</v>
      </c>
    </row>
    <row r="35" spans="1:11" ht="72.75" customHeight="1">
      <c r="A35" s="69" t="s">
        <v>98</v>
      </c>
      <c r="B35" s="69">
        <v>855</v>
      </c>
      <c r="C35" s="69">
        <v>85510</v>
      </c>
      <c r="D35" s="68" t="s">
        <v>97</v>
      </c>
      <c r="E35" s="67">
        <f>F35</f>
        <v>427833</v>
      </c>
      <c r="F35" s="67">
        <v>427833</v>
      </c>
      <c r="G35" s="67">
        <v>0</v>
      </c>
      <c r="H35" s="67">
        <v>0</v>
      </c>
      <c r="I35" s="66" t="s">
        <v>94</v>
      </c>
      <c r="J35" s="65">
        <v>0</v>
      </c>
      <c r="K35" s="64" t="s">
        <v>93</v>
      </c>
    </row>
    <row r="36" spans="1:11" ht="54" customHeight="1">
      <c r="A36" s="69" t="s">
        <v>96</v>
      </c>
      <c r="B36" s="69">
        <v>921</v>
      </c>
      <c r="C36" s="69">
        <v>92195</v>
      </c>
      <c r="D36" s="68" t="s">
        <v>95</v>
      </c>
      <c r="E36" s="67">
        <f>F36</f>
        <v>320169</v>
      </c>
      <c r="F36" s="67">
        <v>320169</v>
      </c>
      <c r="G36" s="67">
        <v>0</v>
      </c>
      <c r="H36" s="67">
        <v>0</v>
      </c>
      <c r="I36" s="66" t="s">
        <v>94</v>
      </c>
      <c r="J36" s="65">
        <v>0</v>
      </c>
      <c r="K36" s="64" t="s">
        <v>93</v>
      </c>
    </row>
    <row r="37" spans="1:11" ht="48.75" customHeight="1">
      <c r="A37" s="101" t="s">
        <v>60</v>
      </c>
      <c r="B37" s="102"/>
      <c r="C37" s="102"/>
      <c r="D37" s="103"/>
      <c r="E37" s="62">
        <f>SUM(E10:E36)</f>
        <v>5205684</v>
      </c>
      <c r="F37" s="62">
        <f>SUM(F10:F36)</f>
        <v>5205684</v>
      </c>
      <c r="G37" s="62">
        <f>SUM(G10:G36)</f>
        <v>0</v>
      </c>
      <c r="H37" s="62">
        <f>SUM(H10:H36)</f>
        <v>0</v>
      </c>
      <c r="I37" s="63">
        <v>0</v>
      </c>
      <c r="J37" s="62">
        <f>SUM(J10:J36)</f>
        <v>0</v>
      </c>
      <c r="K37" s="61" t="s">
        <v>92</v>
      </c>
    </row>
    <row r="38" spans="1:11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 ht="12.75">
      <c r="A39" s="60" t="s">
        <v>91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 ht="12.75">
      <c r="A40" s="60" t="s">
        <v>90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1:11" ht="12.75">
      <c r="A41" s="60" t="s">
        <v>89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 ht="12.75">
      <c r="A42" s="58" t="s">
        <v>88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12.75">
      <c r="A43" s="58" t="s">
        <v>87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1:11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spans="1:11" ht="12.75">
      <c r="A47" s="58"/>
      <c r="B47" s="58"/>
      <c r="C47" s="58"/>
      <c r="D47" s="58"/>
      <c r="E47" s="59"/>
      <c r="F47" s="58"/>
      <c r="G47" s="58"/>
      <c r="H47" s="58"/>
      <c r="I47" s="58"/>
      <c r="J47" s="58"/>
      <c r="K47" s="58"/>
    </row>
    <row r="48" spans="1:11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1:9" ht="12.75">
      <c r="A49" s="58"/>
      <c r="B49" s="58"/>
      <c r="C49" s="58"/>
      <c r="D49" s="58"/>
      <c r="E49" s="58"/>
      <c r="F49" s="58"/>
      <c r="G49" s="58"/>
      <c r="H49" s="58"/>
      <c r="I49" s="58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37:D37"/>
    <mergeCell ref="G5:G8"/>
    <mergeCell ref="I5:I8"/>
    <mergeCell ref="J5:J8"/>
    <mergeCell ref="F5:F8"/>
    <mergeCell ref="H6:H8"/>
  </mergeCells>
  <printOptions horizontalCentered="1"/>
  <pageMargins left="0.5118110236220472" right="0.3937007874015748" top="0.984251968503937" bottom="0.7874015748031497" header="0.5118110236220472" footer="0.5118110236220472"/>
  <pageSetup horizontalDpi="300" verticalDpi="300" orientation="portrait" paperSize="9" r:id="rId1"/>
  <headerFooter alignWithMargins="0">
    <oddHeader>&amp;R&amp;9Załącznik nr &amp;A
do uchwały Zarządu Powiatu w Opatowie Nr 72.49.2020
z dnia 30 marca 2020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42"/>
  <sheetViews>
    <sheetView view="pageLayout" zoomScale="90" zoomScalePageLayoutView="90" workbookViewId="0" topLeftCell="A1">
      <selection activeCell="R14" sqref="R14"/>
    </sheetView>
  </sheetViews>
  <sheetFormatPr defaultColWidth="9.33203125" defaultRowHeight="12.75"/>
  <cols>
    <col min="1" max="1" width="5.66015625" style="8" customWidth="1"/>
    <col min="2" max="2" width="11" style="8" customWidth="1"/>
    <col min="3" max="3" width="8.66015625" style="8" customWidth="1"/>
    <col min="4" max="4" width="15" style="8" customWidth="1"/>
    <col min="5" max="5" width="16.83203125" style="8" customWidth="1"/>
    <col min="6" max="6" width="14.16015625" style="8" customWidth="1"/>
    <col min="7" max="7" width="14.33203125" style="8" customWidth="1"/>
    <col min="8" max="8" width="14.5" style="8" customWidth="1"/>
    <col min="9" max="9" width="10.66015625" style="8" customWidth="1"/>
    <col min="10" max="10" width="12.66015625" style="8" customWidth="1"/>
    <col min="11" max="11" width="10.83203125" style="7" customWidth="1"/>
    <col min="12" max="12" width="15" style="7" customWidth="1"/>
    <col min="13" max="14" width="12.33203125" style="7" bestFit="1" customWidth="1"/>
    <col min="15" max="15" width="12.16015625" style="7" customWidth="1"/>
    <col min="16" max="16384" width="9.33203125" style="7" customWidth="1"/>
  </cols>
  <sheetData>
    <row r="1" spans="1:17" ht="36" customHeight="1">
      <c r="A1" s="113" t="s">
        <v>86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33"/>
    </row>
    <row r="2" spans="1:16" ht="18">
      <c r="A2" s="54"/>
      <c r="B2" s="54"/>
      <c r="C2" s="54"/>
      <c r="D2" s="54"/>
      <c r="E2" s="54"/>
      <c r="F2" s="54"/>
      <c r="G2" s="54"/>
      <c r="H2" s="13"/>
      <c r="I2" s="13"/>
      <c r="J2" s="13"/>
      <c r="K2" s="12"/>
      <c r="L2" s="12"/>
      <c r="M2" s="12"/>
      <c r="N2" s="12"/>
      <c r="O2" s="12"/>
      <c r="P2" s="12"/>
    </row>
    <row r="3" spans="1:16" s="24" customFormat="1" ht="18.75" customHeight="1">
      <c r="A3" s="5"/>
      <c r="B3" s="5"/>
      <c r="C3" s="5"/>
      <c r="D3" s="5"/>
      <c r="E3" s="5"/>
      <c r="F3" s="5"/>
      <c r="G3" s="4"/>
      <c r="H3" s="4"/>
      <c r="I3" s="4"/>
      <c r="J3" s="4"/>
      <c r="K3" s="4"/>
      <c r="L3" s="3"/>
      <c r="M3" s="3"/>
      <c r="N3" s="3"/>
      <c r="O3" s="3"/>
      <c r="P3" s="2" t="s">
        <v>67</v>
      </c>
    </row>
    <row r="4" spans="1:16" s="24" customFormat="1" ht="12.75">
      <c r="A4" s="114" t="s">
        <v>0</v>
      </c>
      <c r="B4" s="114" t="s">
        <v>1</v>
      </c>
      <c r="C4" s="114" t="s">
        <v>58</v>
      </c>
      <c r="D4" s="114" t="s">
        <v>72</v>
      </c>
      <c r="E4" s="117" t="s">
        <v>85</v>
      </c>
      <c r="F4" s="120" t="s">
        <v>4</v>
      </c>
      <c r="G4" s="121"/>
      <c r="H4" s="121"/>
      <c r="I4" s="121"/>
      <c r="J4" s="121"/>
      <c r="K4" s="121"/>
      <c r="L4" s="121"/>
      <c r="M4" s="121"/>
      <c r="N4" s="121"/>
      <c r="O4" s="121"/>
      <c r="P4" s="122"/>
    </row>
    <row r="5" spans="1:16" s="24" customFormat="1" ht="12.75">
      <c r="A5" s="115"/>
      <c r="B5" s="115"/>
      <c r="C5" s="115"/>
      <c r="D5" s="115"/>
      <c r="E5" s="118"/>
      <c r="F5" s="117" t="s">
        <v>29</v>
      </c>
      <c r="G5" s="123" t="s">
        <v>4</v>
      </c>
      <c r="H5" s="123"/>
      <c r="I5" s="123"/>
      <c r="J5" s="123"/>
      <c r="K5" s="123"/>
      <c r="L5" s="117" t="s">
        <v>66</v>
      </c>
      <c r="M5" s="124" t="s">
        <v>4</v>
      </c>
      <c r="N5" s="125"/>
      <c r="O5" s="125"/>
      <c r="P5" s="126"/>
    </row>
    <row r="6" spans="1:16" s="24" customFormat="1" ht="25.5" customHeight="1">
      <c r="A6" s="115"/>
      <c r="B6" s="115"/>
      <c r="C6" s="115"/>
      <c r="D6" s="115"/>
      <c r="E6" s="118"/>
      <c r="F6" s="118"/>
      <c r="G6" s="120" t="s">
        <v>65</v>
      </c>
      <c r="H6" s="122"/>
      <c r="I6" s="117" t="s">
        <v>64</v>
      </c>
      <c r="J6" s="117" t="s">
        <v>63</v>
      </c>
      <c r="K6" s="117" t="s">
        <v>62</v>
      </c>
      <c r="L6" s="118"/>
      <c r="M6" s="120" t="s">
        <v>6</v>
      </c>
      <c r="N6" s="32" t="s">
        <v>7</v>
      </c>
      <c r="O6" s="123" t="s">
        <v>33</v>
      </c>
      <c r="P6" s="123" t="s">
        <v>71</v>
      </c>
    </row>
    <row r="7" spans="1:16" s="24" customFormat="1" ht="84">
      <c r="A7" s="116"/>
      <c r="B7" s="116"/>
      <c r="C7" s="116"/>
      <c r="D7" s="116"/>
      <c r="E7" s="119"/>
      <c r="F7" s="119"/>
      <c r="G7" s="6" t="s">
        <v>11</v>
      </c>
      <c r="H7" s="6" t="s">
        <v>61</v>
      </c>
      <c r="I7" s="119"/>
      <c r="J7" s="119"/>
      <c r="K7" s="119"/>
      <c r="L7" s="119"/>
      <c r="M7" s="123"/>
      <c r="N7" s="31" t="s">
        <v>10</v>
      </c>
      <c r="O7" s="123"/>
      <c r="P7" s="123"/>
    </row>
    <row r="8" spans="1:16" s="24" customFormat="1" ht="10.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</row>
    <row r="9" spans="1:16" s="24" customFormat="1" ht="13.5">
      <c r="A9" s="27" t="s">
        <v>70</v>
      </c>
      <c r="B9" s="29"/>
      <c r="C9" s="18"/>
      <c r="D9" s="56">
        <f>SUM(D10:D10)</f>
        <v>10000</v>
      </c>
      <c r="E9" s="56">
        <f>SUM(E10:E10)</f>
        <v>10000</v>
      </c>
      <c r="F9" s="56">
        <f>SUM(F10:F10)</f>
        <v>10000</v>
      </c>
      <c r="G9" s="56">
        <f>SUM(G10:G10)</f>
        <v>0</v>
      </c>
      <c r="H9" s="56">
        <f>SUM(H10:H10)</f>
        <v>10000</v>
      </c>
      <c r="I9" s="56">
        <v>0</v>
      </c>
      <c r="J9" s="56">
        <v>0</v>
      </c>
      <c r="K9" s="56">
        <v>0</v>
      </c>
      <c r="L9" s="56">
        <f>SUM(L10:L10)</f>
        <v>0</v>
      </c>
      <c r="M9" s="56">
        <f>SUM(M10:M10)</f>
        <v>0</v>
      </c>
      <c r="N9" s="56">
        <f>SUM(N10:N10)</f>
        <v>0</v>
      </c>
      <c r="O9" s="56">
        <v>0</v>
      </c>
      <c r="P9" s="56">
        <v>0</v>
      </c>
    </row>
    <row r="10" spans="1:16" s="24" customFormat="1" ht="12.75">
      <c r="A10" s="28" t="s">
        <v>70</v>
      </c>
      <c r="B10" s="1" t="s">
        <v>69</v>
      </c>
      <c r="C10" s="15">
        <v>2110</v>
      </c>
      <c r="D10" s="55">
        <v>10000</v>
      </c>
      <c r="E10" s="55">
        <f>F10+L10</f>
        <v>10000</v>
      </c>
      <c r="F10" s="55">
        <f>H10</f>
        <v>10000</v>
      </c>
      <c r="G10" s="55">
        <v>0</v>
      </c>
      <c r="H10" s="55">
        <v>10000</v>
      </c>
      <c r="I10" s="55">
        <v>0</v>
      </c>
      <c r="J10" s="55">
        <v>0</v>
      </c>
      <c r="K10" s="55">
        <f>-T10</f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</row>
    <row r="11" spans="1:16" s="24" customFormat="1" ht="13.5">
      <c r="A11" s="20">
        <v>600</v>
      </c>
      <c r="B11" s="22"/>
      <c r="C11" s="18"/>
      <c r="D11" s="56">
        <f aca="true" t="shared" si="0" ref="D11:N11">SUM(D12:D12)</f>
        <v>1207</v>
      </c>
      <c r="E11" s="56">
        <f t="shared" si="0"/>
        <v>1207</v>
      </c>
      <c r="F11" s="56">
        <f t="shared" si="0"/>
        <v>1207</v>
      </c>
      <c r="G11" s="56">
        <f t="shared" si="0"/>
        <v>1207</v>
      </c>
      <c r="H11" s="56">
        <f t="shared" si="0"/>
        <v>0</v>
      </c>
      <c r="I11" s="56">
        <f t="shared" si="0"/>
        <v>0</v>
      </c>
      <c r="J11" s="56">
        <f t="shared" si="0"/>
        <v>0</v>
      </c>
      <c r="K11" s="56">
        <f t="shared" si="0"/>
        <v>0</v>
      </c>
      <c r="L11" s="56">
        <f t="shared" si="0"/>
        <v>0</v>
      </c>
      <c r="M11" s="56">
        <f t="shared" si="0"/>
        <v>0</v>
      </c>
      <c r="N11" s="56">
        <f t="shared" si="0"/>
        <v>0</v>
      </c>
      <c r="O11" s="56">
        <f>O13+O15</f>
        <v>0</v>
      </c>
      <c r="P11" s="56">
        <f>P13+P15</f>
        <v>0</v>
      </c>
    </row>
    <row r="12" spans="1:16" s="24" customFormat="1" ht="12.75">
      <c r="A12" s="17">
        <v>600</v>
      </c>
      <c r="B12" s="16">
        <v>60095</v>
      </c>
      <c r="C12" s="15">
        <v>2110</v>
      </c>
      <c r="D12" s="55">
        <v>1207</v>
      </c>
      <c r="E12" s="55">
        <f>SUM(F12)</f>
        <v>1207</v>
      </c>
      <c r="F12" s="55">
        <f>SUM(G12:H12)</f>
        <v>1207</v>
      </c>
      <c r="G12" s="55">
        <v>1207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f>SUM(O12+Q12+R12)</f>
        <v>0</v>
      </c>
      <c r="O12" s="55">
        <v>0</v>
      </c>
      <c r="P12" s="55">
        <v>0</v>
      </c>
    </row>
    <row r="13" spans="1:16" s="24" customFormat="1" ht="13.5">
      <c r="A13" s="27" t="s">
        <v>68</v>
      </c>
      <c r="B13" s="26"/>
      <c r="C13" s="18"/>
      <c r="D13" s="56">
        <f aca="true" t="shared" si="1" ref="D13:M13">SUM(D14)</f>
        <v>53000</v>
      </c>
      <c r="E13" s="56">
        <f t="shared" si="1"/>
        <v>53000</v>
      </c>
      <c r="F13" s="56">
        <f t="shared" si="1"/>
        <v>53000</v>
      </c>
      <c r="G13" s="56">
        <f t="shared" si="1"/>
        <v>39256</v>
      </c>
      <c r="H13" s="56">
        <f t="shared" si="1"/>
        <v>13744</v>
      </c>
      <c r="I13" s="56">
        <f t="shared" si="1"/>
        <v>0</v>
      </c>
      <c r="J13" s="56">
        <f t="shared" si="1"/>
        <v>0</v>
      </c>
      <c r="K13" s="56">
        <f t="shared" si="1"/>
        <v>0</v>
      </c>
      <c r="L13" s="56">
        <f t="shared" si="1"/>
        <v>0</v>
      </c>
      <c r="M13" s="56">
        <f t="shared" si="1"/>
        <v>0</v>
      </c>
      <c r="N13" s="56">
        <v>0</v>
      </c>
      <c r="O13" s="56">
        <f>SUM(O14)</f>
        <v>0</v>
      </c>
      <c r="P13" s="56">
        <f>SUM(P14)</f>
        <v>0</v>
      </c>
    </row>
    <row r="14" spans="1:18" s="24" customFormat="1" ht="12.75">
      <c r="A14" s="17">
        <v>700</v>
      </c>
      <c r="B14" s="16">
        <v>70005</v>
      </c>
      <c r="C14" s="15">
        <v>2110</v>
      </c>
      <c r="D14" s="55">
        <v>53000</v>
      </c>
      <c r="E14" s="55">
        <f>SUM(F14)</f>
        <v>53000</v>
      </c>
      <c r="F14" s="55">
        <f>SUM(G14:H14)</f>
        <v>53000</v>
      </c>
      <c r="G14" s="55">
        <v>39256</v>
      </c>
      <c r="H14" s="55">
        <v>13744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f>SUM(O14+Q14+R14)</f>
        <v>0</v>
      </c>
      <c r="O14" s="55">
        <v>0</v>
      </c>
      <c r="P14" s="55">
        <v>0</v>
      </c>
      <c r="Q14" s="21"/>
      <c r="R14" s="21"/>
    </row>
    <row r="15" spans="1:18" s="24" customFormat="1" ht="13.5">
      <c r="A15" s="20">
        <v>710</v>
      </c>
      <c r="B15" s="22"/>
      <c r="C15" s="18"/>
      <c r="D15" s="56">
        <f aca="true" t="shared" si="2" ref="D15:P15">SUM(D16:D17)</f>
        <v>513000</v>
      </c>
      <c r="E15" s="56">
        <f t="shared" si="2"/>
        <v>513000</v>
      </c>
      <c r="F15" s="56">
        <f t="shared" si="2"/>
        <v>513000</v>
      </c>
      <c r="G15" s="56">
        <f t="shared" si="2"/>
        <v>489808</v>
      </c>
      <c r="H15" s="56">
        <f t="shared" si="2"/>
        <v>23192</v>
      </c>
      <c r="I15" s="56">
        <f t="shared" si="2"/>
        <v>0</v>
      </c>
      <c r="J15" s="56">
        <f t="shared" si="2"/>
        <v>0</v>
      </c>
      <c r="K15" s="56">
        <f t="shared" si="2"/>
        <v>0</v>
      </c>
      <c r="L15" s="56">
        <f t="shared" si="2"/>
        <v>0</v>
      </c>
      <c r="M15" s="56">
        <f t="shared" si="2"/>
        <v>0</v>
      </c>
      <c r="N15" s="56">
        <f t="shared" si="2"/>
        <v>0</v>
      </c>
      <c r="O15" s="56">
        <f t="shared" si="2"/>
        <v>0</v>
      </c>
      <c r="P15" s="56">
        <f t="shared" si="2"/>
        <v>0</v>
      </c>
      <c r="Q15" s="25"/>
      <c r="R15" s="25"/>
    </row>
    <row r="16" spans="1:18" s="24" customFormat="1" ht="12.75">
      <c r="A16" s="17">
        <v>710</v>
      </c>
      <c r="B16" s="16">
        <v>71012</v>
      </c>
      <c r="C16" s="15">
        <v>2110</v>
      </c>
      <c r="D16" s="55">
        <v>200000</v>
      </c>
      <c r="E16" s="55">
        <f>SUM(N16+F16)</f>
        <v>200000</v>
      </c>
      <c r="F16" s="55">
        <f>SUM(G16:K16)</f>
        <v>200000</v>
      </c>
      <c r="G16" s="55">
        <v>200000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f>SUM(O16+Q16+R16)</f>
        <v>0</v>
      </c>
      <c r="O16" s="55">
        <v>0</v>
      </c>
      <c r="P16" s="55">
        <v>0</v>
      </c>
      <c r="Q16" s="21"/>
      <c r="R16" s="21"/>
    </row>
    <row r="17" spans="1:16" s="24" customFormat="1" ht="12.75">
      <c r="A17" s="17">
        <v>710</v>
      </c>
      <c r="B17" s="16">
        <v>71015</v>
      </c>
      <c r="C17" s="15">
        <v>2110</v>
      </c>
      <c r="D17" s="55">
        <v>313000</v>
      </c>
      <c r="E17" s="55">
        <f>SUM(F17)</f>
        <v>313000</v>
      </c>
      <c r="F17" s="55">
        <f>SUM(G17:H17)</f>
        <v>313000</v>
      </c>
      <c r="G17" s="55">
        <v>289808</v>
      </c>
      <c r="H17" s="55">
        <v>23192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f>SUM(O17+Q17+R17)</f>
        <v>0</v>
      </c>
      <c r="O17" s="55">
        <v>0</v>
      </c>
      <c r="P17" s="55">
        <v>0</v>
      </c>
    </row>
    <row r="18" spans="1:16" s="24" customFormat="1" ht="13.5">
      <c r="A18" s="20">
        <v>750</v>
      </c>
      <c r="B18" s="22"/>
      <c r="C18" s="18"/>
      <c r="D18" s="56">
        <f aca="true" t="shared" si="3" ref="D18:P18">SUM(D19:D19)</f>
        <v>22400</v>
      </c>
      <c r="E18" s="56">
        <f t="shared" si="3"/>
        <v>22400</v>
      </c>
      <c r="F18" s="56">
        <f t="shared" si="3"/>
        <v>22400</v>
      </c>
      <c r="G18" s="56">
        <f t="shared" si="3"/>
        <v>13621</v>
      </c>
      <c r="H18" s="56">
        <f t="shared" si="3"/>
        <v>8779</v>
      </c>
      <c r="I18" s="56">
        <f t="shared" si="3"/>
        <v>0</v>
      </c>
      <c r="J18" s="56">
        <f t="shared" si="3"/>
        <v>0</v>
      </c>
      <c r="K18" s="56">
        <f t="shared" si="3"/>
        <v>0</v>
      </c>
      <c r="L18" s="56">
        <f t="shared" si="3"/>
        <v>0</v>
      </c>
      <c r="M18" s="56">
        <f t="shared" si="3"/>
        <v>0</v>
      </c>
      <c r="N18" s="56">
        <f t="shared" si="3"/>
        <v>0</v>
      </c>
      <c r="O18" s="56">
        <f t="shared" si="3"/>
        <v>0</v>
      </c>
      <c r="P18" s="56">
        <f t="shared" si="3"/>
        <v>0</v>
      </c>
    </row>
    <row r="19" spans="1:16" s="24" customFormat="1" ht="12.75">
      <c r="A19" s="17">
        <v>750</v>
      </c>
      <c r="B19" s="16">
        <v>75045</v>
      </c>
      <c r="C19" s="15">
        <v>2110</v>
      </c>
      <c r="D19" s="55">
        <v>22400</v>
      </c>
      <c r="E19" s="55">
        <f>SUM(F19)</f>
        <v>22400</v>
      </c>
      <c r="F19" s="55">
        <f>SUM(G19:H19)</f>
        <v>22400</v>
      </c>
      <c r="G19" s="55">
        <v>13621</v>
      </c>
      <c r="H19" s="55">
        <v>8779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f>SUM(O19+Q19+R19)</f>
        <v>0</v>
      </c>
      <c r="O19" s="55">
        <v>0</v>
      </c>
      <c r="P19" s="55">
        <v>0</v>
      </c>
    </row>
    <row r="20" spans="1:16" s="23" customFormat="1" ht="14.25" customHeight="1">
      <c r="A20" s="20">
        <v>754</v>
      </c>
      <c r="B20" s="22"/>
      <c r="C20" s="18"/>
      <c r="D20" s="56">
        <f>SUM(D21:D21)</f>
        <v>4464056</v>
      </c>
      <c r="E20" s="56">
        <f>E21</f>
        <v>4464056</v>
      </c>
      <c r="F20" s="56">
        <f aca="true" t="shared" si="4" ref="F20:K20">SUM(F21)</f>
        <v>4464056</v>
      </c>
      <c r="G20" s="56">
        <f t="shared" si="4"/>
        <v>4030822</v>
      </c>
      <c r="H20" s="56">
        <f t="shared" si="4"/>
        <v>244634</v>
      </c>
      <c r="I20" s="56">
        <f t="shared" si="4"/>
        <v>0</v>
      </c>
      <c r="J20" s="56">
        <f t="shared" si="4"/>
        <v>188600</v>
      </c>
      <c r="K20" s="56">
        <f t="shared" si="4"/>
        <v>0</v>
      </c>
      <c r="L20" s="56">
        <f>SUM(L21:L21)</f>
        <v>0</v>
      </c>
      <c r="M20" s="56">
        <f>SUM(M21:M21)</f>
        <v>0</v>
      </c>
      <c r="N20" s="56">
        <f>SUM(N21)</f>
        <v>0</v>
      </c>
      <c r="O20" s="56">
        <f>SUM(O21)</f>
        <v>0</v>
      </c>
      <c r="P20" s="56">
        <f>SUM(P21)</f>
        <v>0</v>
      </c>
    </row>
    <row r="21" spans="1:16" ht="12.75" customHeight="1">
      <c r="A21" s="17">
        <v>754</v>
      </c>
      <c r="B21" s="16">
        <v>75411</v>
      </c>
      <c r="C21" s="15">
        <v>2110</v>
      </c>
      <c r="D21" s="55">
        <v>4464056</v>
      </c>
      <c r="E21" s="55">
        <f>SUM(F21)</f>
        <v>4464056</v>
      </c>
      <c r="F21" s="55">
        <f>SUM(G21:J21)</f>
        <v>4464056</v>
      </c>
      <c r="G21" s="55">
        <v>4030822</v>
      </c>
      <c r="H21" s="55">
        <v>244634</v>
      </c>
      <c r="I21" s="55">
        <v>0</v>
      </c>
      <c r="J21" s="55">
        <v>188600</v>
      </c>
      <c r="K21" s="55">
        <v>0</v>
      </c>
      <c r="L21" s="55">
        <v>0</v>
      </c>
      <c r="M21" s="55">
        <v>0</v>
      </c>
      <c r="N21" s="55">
        <f>SUM(O21+Q21+R21)</f>
        <v>0</v>
      </c>
      <c r="O21" s="55">
        <v>0</v>
      </c>
      <c r="P21" s="55"/>
    </row>
    <row r="22" spans="1:16" ht="12.75" customHeight="1">
      <c r="A22" s="20">
        <v>755</v>
      </c>
      <c r="B22" s="22"/>
      <c r="C22" s="18"/>
      <c r="D22" s="56">
        <f>SUM(D23:D23)</f>
        <v>132000</v>
      </c>
      <c r="E22" s="56">
        <f>E23</f>
        <v>132000</v>
      </c>
      <c r="F22" s="56">
        <f aca="true" t="shared" si="5" ref="F22:K22">SUM(F23)</f>
        <v>132000</v>
      </c>
      <c r="G22" s="56">
        <f t="shared" si="5"/>
        <v>0</v>
      </c>
      <c r="H22" s="56">
        <f t="shared" si="5"/>
        <v>67980</v>
      </c>
      <c r="I22" s="56">
        <f t="shared" si="5"/>
        <v>64020</v>
      </c>
      <c r="J22" s="56">
        <f t="shared" si="5"/>
        <v>0</v>
      </c>
      <c r="K22" s="56">
        <f t="shared" si="5"/>
        <v>0</v>
      </c>
      <c r="L22" s="56">
        <f>SUM(L23:L23)</f>
        <v>0</v>
      </c>
      <c r="M22" s="56">
        <f>SUM(M23:M23)</f>
        <v>0</v>
      </c>
      <c r="N22" s="56">
        <f>SUM(N23)</f>
        <v>0</v>
      </c>
      <c r="O22" s="56">
        <f>SUM(O23)</f>
        <v>0</v>
      </c>
      <c r="P22" s="56">
        <f>SUM(P23)</f>
        <v>0</v>
      </c>
    </row>
    <row r="23" spans="1:16" ht="17.25" customHeight="1">
      <c r="A23" s="17">
        <v>755</v>
      </c>
      <c r="B23" s="16">
        <v>75515</v>
      </c>
      <c r="C23" s="15">
        <v>2110</v>
      </c>
      <c r="D23" s="55">
        <v>132000</v>
      </c>
      <c r="E23" s="55">
        <f>SUM(F23)</f>
        <v>132000</v>
      </c>
      <c r="F23" s="55">
        <f>SUM(G23:J23)</f>
        <v>132000</v>
      </c>
      <c r="G23" s="55">
        <v>0</v>
      </c>
      <c r="H23" s="55">
        <v>67980</v>
      </c>
      <c r="I23" s="55">
        <v>64020</v>
      </c>
      <c r="J23" s="55">
        <v>0</v>
      </c>
      <c r="K23" s="55">
        <v>0</v>
      </c>
      <c r="L23" s="55">
        <v>0</v>
      </c>
      <c r="M23" s="55">
        <v>0</v>
      </c>
      <c r="N23" s="55">
        <f>SUM(O23+Q23+R23)</f>
        <v>0</v>
      </c>
      <c r="O23" s="55">
        <v>0</v>
      </c>
      <c r="P23" s="55"/>
    </row>
    <row r="24" spans="1:16" ht="13.5">
      <c r="A24" s="20">
        <v>851</v>
      </c>
      <c r="B24" s="19"/>
      <c r="C24" s="18"/>
      <c r="D24" s="56">
        <f>D25</f>
        <v>1850162</v>
      </c>
      <c r="E24" s="56">
        <f aca="true" t="shared" si="6" ref="E24:P24">SUM(E25)</f>
        <v>1850162</v>
      </c>
      <c r="F24" s="56">
        <f t="shared" si="6"/>
        <v>1850162</v>
      </c>
      <c r="G24" s="56">
        <f t="shared" si="6"/>
        <v>0</v>
      </c>
      <c r="H24" s="56">
        <f t="shared" si="6"/>
        <v>1850162</v>
      </c>
      <c r="I24" s="56">
        <f t="shared" si="6"/>
        <v>0</v>
      </c>
      <c r="J24" s="56">
        <f t="shared" si="6"/>
        <v>0</v>
      </c>
      <c r="K24" s="56">
        <f t="shared" si="6"/>
        <v>0</v>
      </c>
      <c r="L24" s="56">
        <f t="shared" si="6"/>
        <v>0</v>
      </c>
      <c r="M24" s="56">
        <f t="shared" si="6"/>
        <v>0</v>
      </c>
      <c r="N24" s="56">
        <f t="shared" si="6"/>
        <v>0</v>
      </c>
      <c r="O24" s="56">
        <f t="shared" si="6"/>
        <v>0</v>
      </c>
      <c r="P24" s="56">
        <f t="shared" si="6"/>
        <v>0</v>
      </c>
    </row>
    <row r="25" spans="1:17" ht="12.75">
      <c r="A25" s="17">
        <v>851</v>
      </c>
      <c r="B25" s="16">
        <v>85156</v>
      </c>
      <c r="C25" s="15">
        <v>2110</v>
      </c>
      <c r="D25" s="55">
        <v>1850162</v>
      </c>
      <c r="E25" s="55">
        <f>SUM(H25)</f>
        <v>1850162</v>
      </c>
      <c r="F25" s="55">
        <f>SUM(H25)</f>
        <v>1850162</v>
      </c>
      <c r="G25" s="55">
        <v>0</v>
      </c>
      <c r="H25" s="55">
        <v>1850162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f>SUM(O25+Q25+R25)</f>
        <v>0</v>
      </c>
      <c r="O25" s="55">
        <v>0</v>
      </c>
      <c r="P25" s="55">
        <v>0</v>
      </c>
      <c r="Q25" s="21"/>
    </row>
    <row r="26" spans="1:16" ht="13.5">
      <c r="A26" s="20">
        <v>853</v>
      </c>
      <c r="B26" s="19"/>
      <c r="C26" s="18"/>
      <c r="D26" s="56">
        <f>SUM(D27)</f>
        <v>302819.85</v>
      </c>
      <c r="E26" s="56">
        <f>E27</f>
        <v>302819.85</v>
      </c>
      <c r="F26" s="56">
        <f>F27</f>
        <v>302819.85</v>
      </c>
      <c r="G26" s="56">
        <f>G27</f>
        <v>248000</v>
      </c>
      <c r="H26" s="56">
        <f>H27</f>
        <v>54819.85</v>
      </c>
      <c r="I26" s="56">
        <f aca="true" t="shared" si="7" ref="I26:P26">SUM(I27)</f>
        <v>0</v>
      </c>
      <c r="J26" s="56">
        <f t="shared" si="7"/>
        <v>0</v>
      </c>
      <c r="K26" s="56">
        <f t="shared" si="7"/>
        <v>0</v>
      </c>
      <c r="L26" s="56">
        <f t="shared" si="7"/>
        <v>0</v>
      </c>
      <c r="M26" s="56">
        <f t="shared" si="7"/>
        <v>0</v>
      </c>
      <c r="N26" s="56">
        <f t="shared" si="7"/>
        <v>0</v>
      </c>
      <c r="O26" s="56">
        <f t="shared" si="7"/>
        <v>0</v>
      </c>
      <c r="P26" s="56">
        <f t="shared" si="7"/>
        <v>0</v>
      </c>
    </row>
    <row r="27" spans="1:16" ht="12.75">
      <c r="A27" s="17">
        <v>853</v>
      </c>
      <c r="B27" s="16">
        <v>85321</v>
      </c>
      <c r="C27" s="15">
        <v>2110</v>
      </c>
      <c r="D27" s="55">
        <v>302819.85</v>
      </c>
      <c r="E27" s="55">
        <f>SUM(H27+G27+E36)</f>
        <v>302819.85</v>
      </c>
      <c r="F27" s="55">
        <f>SUM(G27:K27)</f>
        <v>302819.85</v>
      </c>
      <c r="G27" s="55">
        <v>248000</v>
      </c>
      <c r="H27" s="55">
        <v>54819.85</v>
      </c>
      <c r="I27" s="55">
        <v>0</v>
      </c>
      <c r="J27" s="55">
        <v>0</v>
      </c>
      <c r="K27" s="55">
        <v>0</v>
      </c>
      <c r="L27" s="55">
        <v>0</v>
      </c>
      <c r="M27" s="55">
        <f>SUM(N27+P27+Q27)</f>
        <v>0</v>
      </c>
      <c r="N27" s="55">
        <v>0</v>
      </c>
      <c r="O27" s="55">
        <v>0</v>
      </c>
      <c r="P27" s="55">
        <v>0</v>
      </c>
    </row>
    <row r="28" spans="1:16" ht="13.5">
      <c r="A28" s="20">
        <v>855</v>
      </c>
      <c r="B28" s="19"/>
      <c r="C28" s="18"/>
      <c r="D28" s="56">
        <f aca="true" t="shared" si="8" ref="D28:P28">SUM(D29:D31)</f>
        <v>562099</v>
      </c>
      <c r="E28" s="56">
        <f t="shared" si="8"/>
        <v>562099</v>
      </c>
      <c r="F28" s="56">
        <f t="shared" si="8"/>
        <v>562099</v>
      </c>
      <c r="G28" s="56">
        <f t="shared" si="8"/>
        <v>5902</v>
      </c>
      <c r="H28" s="56">
        <f t="shared" si="8"/>
        <v>419</v>
      </c>
      <c r="I28" s="56">
        <f t="shared" si="8"/>
        <v>0</v>
      </c>
      <c r="J28" s="56">
        <f t="shared" si="8"/>
        <v>555778</v>
      </c>
      <c r="K28" s="56">
        <f t="shared" si="8"/>
        <v>0</v>
      </c>
      <c r="L28" s="56">
        <f t="shared" si="8"/>
        <v>0</v>
      </c>
      <c r="M28" s="56">
        <f t="shared" si="8"/>
        <v>0</v>
      </c>
      <c r="N28" s="56">
        <f t="shared" si="8"/>
        <v>0</v>
      </c>
      <c r="O28" s="56">
        <f t="shared" si="8"/>
        <v>0</v>
      </c>
      <c r="P28" s="56">
        <f t="shared" si="8"/>
        <v>0</v>
      </c>
    </row>
    <row r="29" spans="1:16" ht="12.75">
      <c r="A29" s="17">
        <v>855</v>
      </c>
      <c r="B29" s="16">
        <v>85504</v>
      </c>
      <c r="C29" s="15">
        <v>2110</v>
      </c>
      <c r="D29" s="55">
        <v>30099</v>
      </c>
      <c r="E29" s="55">
        <f>SUM(H29+G29+J29)</f>
        <v>30099</v>
      </c>
      <c r="F29" s="55">
        <f>SUM(G29:K29)</f>
        <v>30099</v>
      </c>
      <c r="G29" s="55">
        <v>999</v>
      </c>
      <c r="H29" s="55">
        <v>0</v>
      </c>
      <c r="I29" s="55">
        <v>0</v>
      </c>
      <c r="J29" s="55">
        <v>29100</v>
      </c>
      <c r="K29" s="55">
        <v>0</v>
      </c>
      <c r="L29" s="55">
        <v>0</v>
      </c>
      <c r="M29" s="55">
        <f>SUM(N29+P29+Q29)</f>
        <v>0</v>
      </c>
      <c r="N29" s="55">
        <v>0</v>
      </c>
      <c r="O29" s="55">
        <v>0</v>
      </c>
      <c r="P29" s="55">
        <v>0</v>
      </c>
    </row>
    <row r="30" spans="1:16" ht="12.75">
      <c r="A30" s="17">
        <v>855</v>
      </c>
      <c r="B30" s="16">
        <v>85508</v>
      </c>
      <c r="C30" s="15">
        <v>2160</v>
      </c>
      <c r="D30" s="55">
        <v>244297</v>
      </c>
      <c r="E30" s="55">
        <f>SUM(H30+G30+J30)</f>
        <v>244297</v>
      </c>
      <c r="F30" s="55">
        <f>SUM(G30:K30)</f>
        <v>244297</v>
      </c>
      <c r="G30" s="55">
        <v>2000</v>
      </c>
      <c r="H30" s="55">
        <v>419</v>
      </c>
      <c r="I30" s="55">
        <v>0</v>
      </c>
      <c r="J30" s="55">
        <v>241878</v>
      </c>
      <c r="K30" s="55">
        <v>0</v>
      </c>
      <c r="L30" s="55">
        <v>0</v>
      </c>
      <c r="M30" s="55">
        <f>SUM(N30+P30+Q30)</f>
        <v>0</v>
      </c>
      <c r="N30" s="55">
        <v>0</v>
      </c>
      <c r="O30" s="55">
        <v>0</v>
      </c>
      <c r="P30" s="55">
        <v>0</v>
      </c>
    </row>
    <row r="31" spans="1:16" ht="12.75">
      <c r="A31" s="17">
        <v>855</v>
      </c>
      <c r="B31" s="16">
        <v>85510</v>
      </c>
      <c r="C31" s="15">
        <v>2160</v>
      </c>
      <c r="D31" s="55">
        <v>287703</v>
      </c>
      <c r="E31" s="55">
        <f>SUM(H31+G31+J31)</f>
        <v>287703</v>
      </c>
      <c r="F31" s="55">
        <f>SUM(G31:K31)</f>
        <v>287703</v>
      </c>
      <c r="G31" s="55">
        <v>2903</v>
      </c>
      <c r="H31" s="55">
        <v>0</v>
      </c>
      <c r="I31" s="55">
        <v>0</v>
      </c>
      <c r="J31" s="55">
        <v>284800</v>
      </c>
      <c r="K31" s="55">
        <v>0</v>
      </c>
      <c r="L31" s="55">
        <v>0</v>
      </c>
      <c r="M31" s="55">
        <f>SUM(N31+P31+Q31)</f>
        <v>0</v>
      </c>
      <c r="N31" s="55">
        <v>0</v>
      </c>
      <c r="O31" s="55">
        <v>0</v>
      </c>
      <c r="P31" s="55">
        <v>0</v>
      </c>
    </row>
    <row r="32" spans="1:16" ht="14.25">
      <c r="A32" s="112" t="s">
        <v>60</v>
      </c>
      <c r="B32" s="112"/>
      <c r="C32" s="112"/>
      <c r="D32" s="57">
        <f aca="true" t="shared" si="9" ref="D32:P32">SUM(D9+D11+D13+D15+D18+D20+D22+D24+D26+D28)</f>
        <v>7910743.85</v>
      </c>
      <c r="E32" s="57">
        <f t="shared" si="9"/>
        <v>7910743.85</v>
      </c>
      <c r="F32" s="57">
        <f t="shared" si="9"/>
        <v>7910743.85</v>
      </c>
      <c r="G32" s="57">
        <f t="shared" si="9"/>
        <v>4828616</v>
      </c>
      <c r="H32" s="57">
        <f t="shared" si="9"/>
        <v>2273729.85</v>
      </c>
      <c r="I32" s="57">
        <f t="shared" si="9"/>
        <v>64020</v>
      </c>
      <c r="J32" s="57">
        <f t="shared" si="9"/>
        <v>744378</v>
      </c>
      <c r="K32" s="57">
        <f t="shared" si="9"/>
        <v>0</v>
      </c>
      <c r="L32" s="57">
        <f t="shared" si="9"/>
        <v>0</v>
      </c>
      <c r="M32" s="57">
        <f t="shared" si="9"/>
        <v>0</v>
      </c>
      <c r="N32" s="57">
        <f t="shared" si="9"/>
        <v>0</v>
      </c>
      <c r="O32" s="57">
        <f t="shared" si="9"/>
        <v>0</v>
      </c>
      <c r="P32" s="57">
        <f t="shared" si="9"/>
        <v>0</v>
      </c>
    </row>
    <row r="33" spans="1:16" ht="12.75">
      <c r="A33" s="13"/>
      <c r="B33" s="13"/>
      <c r="C33" s="13"/>
      <c r="D33" s="13"/>
      <c r="E33" s="53"/>
      <c r="F33" s="13"/>
      <c r="G33" s="13"/>
      <c r="H33" s="13"/>
      <c r="I33" s="13"/>
      <c r="J33" s="13"/>
      <c r="K33" s="12"/>
      <c r="L33" s="12"/>
      <c r="M33" s="12"/>
      <c r="N33" s="12"/>
      <c r="O33" s="12"/>
      <c r="P33" s="12"/>
    </row>
    <row r="34" spans="1:16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2"/>
      <c r="L34" s="12"/>
      <c r="M34" s="12"/>
      <c r="N34" s="12"/>
      <c r="O34" s="12"/>
      <c r="P34" s="12"/>
    </row>
    <row r="35" spans="1:16" ht="12.75">
      <c r="A35" s="13"/>
      <c r="B35" s="13"/>
      <c r="C35" s="13"/>
      <c r="D35" s="13"/>
      <c r="E35" s="13"/>
      <c r="F35" s="13"/>
      <c r="G35" s="14"/>
      <c r="H35" s="14"/>
      <c r="I35" s="13"/>
      <c r="J35" s="13"/>
      <c r="K35" s="12"/>
      <c r="L35" s="12"/>
      <c r="M35" s="12"/>
      <c r="N35" s="12"/>
      <c r="O35" s="12"/>
      <c r="P35" s="12"/>
    </row>
    <row r="36" spans="1:16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0"/>
      <c r="L36" s="10"/>
      <c r="M36" s="10"/>
      <c r="N36" s="10"/>
      <c r="O36" s="10"/>
      <c r="P36" s="10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9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32:C32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1067708333333333" bottom="0.7874015748031497" header="0.5118110236220472" footer="0.5118110236220472"/>
  <pageSetup horizontalDpi="300" verticalDpi="300" orientation="landscape" paperSize="9" scale="85" r:id="rId1"/>
  <headerFooter alignWithMargins="0">
    <oddHeader>&amp;RZałącznik nr &amp;A
do uchwały Zarządu Powiatu w Opatowie Nr 72.49.2020
z dnia 30 marca 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2020-04-09T10:44:53Z</cp:lastPrinted>
  <dcterms:modified xsi:type="dcterms:W3CDTF">2020-05-26T12:31:27Z</dcterms:modified>
  <cp:category/>
  <cp:version/>
  <cp:contentType/>
  <cp:contentStatus/>
</cp:coreProperties>
</file>