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12315" windowHeight="726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<sst xmlns="http://schemas.openxmlformats.org/spreadsheetml/2006/main" count="380" uniqueCount="162">
  <si>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</si>
  <si>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</si>
  <si>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</si>
  <si>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</si>
  <si>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</si>
  <si>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</si>
  <si>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</si>
  <si>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</si>
  <si>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</si>
  <si>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</si>
  <si>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</si>
  <si>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</si>
  <si>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</si>
  <si>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</si>
  <si>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</si>
  <si>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</si>
  <si>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</si>
  <si>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</si>
  <si>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</si>
  <si>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</si>
  <si>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</si>
  <si>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</si>
  <si>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</si>
  <si>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</si>
  <si>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</si>
  <si>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</si>
  <si>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</si>
  <si>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</si>
  <si>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</si>
  <si>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</si>
  <si>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</si>
  <si>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</si>
  <si>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</si>
  <si>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</si>
  <si>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</si>
  <si>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</si>
  <si>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</si>
  <si>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</si>
  <si>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</si>
  <si>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</si>
  <si>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</si>
  <si>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</si>
  <si>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</si>
  <si>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</si>
  <si>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</si>
  <si>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</si>
  <si>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</si>
  <si>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Zmiany w planie wydatków budżetowych w 2019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</si>
  <si>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</si>
  <si>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</si>
  <si>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</si>
  <si>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</si>
  <si>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</si>
  <si>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</si>
  <si>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</si>
  <si>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</si>
  <si>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</si>
  <si>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</si>
  <si>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</si>
  <si>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</si>
  <si>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</si>
  <si>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Dochody budżetu powiatu na 2019 rok</t>
  </si>
  <si>
    <t>5 757 120,00</t>
  </si>
  <si>
    <t>Ogółem</t>
  </si>
  <si>
    <t>wydatki związane z realizacją statutowych zadań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</si>
  <si>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</si>
  <si>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</si>
  <si>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</si>
  <si>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</si>
  <si>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</si>
  <si>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  złotych</t>
  </si>
  <si>
    <t>700</t>
  </si>
  <si>
    <t>01005</t>
  </si>
  <si>
    <t>010</t>
  </si>
  <si>
    <t>wniesienie wkładów do spółek prawa handlowego</t>
  </si>
  <si>
    <t>Wydatki
na 2019 r.</t>
  </si>
  <si>
    <t>Dotacje ogółem</t>
  </si>
  <si>
    <t>Dochody i wydatki związane z realizacją zadań z zakresu administracji rządowej i innych zadań zleconych odrębnymi ustawami w  2019 r.</t>
  </si>
  <si>
    <t>600</t>
  </si>
  <si>
    <t>Transport i łączność</t>
  </si>
  <si>
    <t>2130</t>
  </si>
  <si>
    <t>Dotacje celowe otrzymane z budżetu państwa na realizację bieżących zadań własnych powiatu</t>
  </si>
  <si>
    <t>2 610 744,00</t>
  </si>
  <si>
    <t>8 367 864,00</t>
  </si>
  <si>
    <t>60014</t>
  </si>
  <si>
    <t>Drogi publiczne powiatowe</t>
  </si>
  <si>
    <t>Przebudowa drogi powiatowej nr 0734T dr. woj. nr 755 Ługi – Mikułowice – Wojciechowice – Zacisze – Mierzanowice – Horochów – Kaliszany – Gierczyce – Nikisiałka Duża, polegająca na budowie chodnika w m. Gierczyce w km 7+497 – 7+737 na odcinku 0,240 km</t>
  </si>
  <si>
    <t xml:space="preserve"> </t>
  </si>
  <si>
    <t>6300</t>
  </si>
  <si>
    <t>2710</t>
  </si>
  <si>
    <t xml:space="preserve">Remont drogi powiatowej nr 0703T Zochcin – Sadowie – dr. krajowa nr 9 w km 1+858 – 1+980 odc. o dł. 0,122 km </t>
  </si>
  <si>
    <t xml:space="preserve">Remont drogi powiatowej nr 0706T gr. pow. opatowskiego - Podlesie – Nieskurzów Stary w km 1+513 – 3+003 odc. dł. 1,490 km </t>
  </si>
  <si>
    <t>Pomoc finansowa dla Gminy Iwaniska na realizację zadania pn. ,,Budowa targowiska wiejskiego wraz z budynkiem handlowo – gastronomicznym z sanitariatami i przynależną infrastrukturą techniczną w miejscowości Iwaniska</t>
  </si>
  <si>
    <t>II. Dochody i wydatki związane z pomocą rzeczową lub finansową realizowaną na podstawie porozumień między j.s.t.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</si>
  <si>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</si>
  <si>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</si>
  <si>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</si>
  <si>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</si>
  <si>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</si>
  <si>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</si>
  <si>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</si>
  <si>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</si>
  <si>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</si>
  <si>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</si>
  <si>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</si>
  <si>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</si>
  <si>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</si>
  <si>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</si>
  <si>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2019 r.</t>
  </si>
  <si>
    <t xml:space="preserve">Remont drogi powiatowej nr 0761T dr. pow. nr 42111 - Karsy – dr. pow. nr 42113 w m. Karsy w km 1+954 – 4+000 odc. dł. 2,046 km </t>
  </si>
  <si>
    <t>1 270 023,00</t>
  </si>
  <si>
    <t>-79 162,00</t>
  </si>
  <si>
    <t>74 351,00</t>
  </si>
  <si>
    <t>1 265 212,00</t>
  </si>
  <si>
    <t>1 005 132,00</t>
  </si>
  <si>
    <t>1 079 483,00</t>
  </si>
  <si>
    <t>Dotacja celowa otrzymana z tytułu pomocy finansowej udzielanej między jednostkami samorządu terytorialnego na dofinansowanie własnych zadań bieżących</t>
  </si>
  <si>
    <t>53 416,00</t>
  </si>
  <si>
    <t>127 767,00</t>
  </si>
  <si>
    <t>60078</t>
  </si>
  <si>
    <t>Usuwanie skutków klęsk żywiołowych</t>
  </si>
  <si>
    <t>264 000,00</t>
  </si>
  <si>
    <t>184 838,00</t>
  </si>
  <si>
    <t>95 475 475,17</t>
  </si>
  <si>
    <t>95 470 664,17</t>
  </si>
  <si>
    <t>12 450 202,55</t>
  </si>
  <si>
    <t>107 925 677,72</t>
  </si>
  <si>
    <t>107 920 866,72</t>
  </si>
  <si>
    <t>801</t>
  </si>
  <si>
    <t>Oświata i wychowanie</t>
  </si>
  <si>
    <t>80115</t>
  </si>
  <si>
    <t>Technika</t>
  </si>
  <si>
    <t>80116</t>
  </si>
  <si>
    <t>Szkoły policealne</t>
  </si>
  <si>
    <t>80117</t>
  </si>
  <si>
    <t>Branżowe szkoły I i II stopnia</t>
  </si>
  <si>
    <t>80120</t>
  </si>
  <si>
    <t>Licea ogólnokształcące</t>
  </si>
  <si>
    <t>80130</t>
  </si>
  <si>
    <t>Szkoły zawodowe</t>
  </si>
  <si>
    <t>80134</t>
  </si>
  <si>
    <t>Szkoły zawodowe specjalne</t>
  </si>
  <si>
    <t>80146</t>
  </si>
  <si>
    <t>Dokształcanie i doskonalenie nauczycieli</t>
  </si>
  <si>
    <t>80148</t>
  </si>
  <si>
    <t>Stołówki szkolne i przedszkolne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</si>
  <si>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</si>
  <si>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</si>
  <si>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</si>
  <si>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</si>
  <si>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853</t>
  </si>
  <si>
    <t>Pozostałe zadania w zakresie polityki społecznej</t>
  </si>
  <si>
    <t>85321</t>
  </si>
  <si>
    <t>Zespoły do spraw orzekania o niepełnosprawności</t>
  </si>
  <si>
    <t>854</t>
  </si>
  <si>
    <t>Edukacyjna opieka wychowawcza</t>
  </si>
  <si>
    <t>85403</t>
  </si>
  <si>
    <t>Specjalne ośrodki szkolno-wychowawcze</t>
  </si>
  <si>
    <t>85410</t>
  </si>
  <si>
    <t>Internaty i bursy szkolne</t>
  </si>
  <si>
    <t>Załącznik Nr 1                                                                                                          do uchwały Zarządu Powiatu w Opatowie Nr 60.181.2019                                                     z dnia 31 grudnia 2019 r.</t>
  </si>
  <si>
    <t>Załącznik Nr 2                                                                                                                                        do uchwały Zarządu Powiatu w Opatowie Nr 60.181.2019                                                                              z dnia 31 grudnia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</si>
</sst>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7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b/>
      <sz val="14"/>
      <name val="Arial CE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 CE"/>
      <family val="2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3" fillId="27" borderId="1" applyNumberFormat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8" fillId="32" borderId="0" applyNumberFormat="0" applyBorder="0" applyAlignment="0" applyProtection="0"/>
  </cellStyleXfs>
  <cellXfs count="14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50" applyNumberFormat="1" applyFont="1" applyFill="1" applyBorder="1" applyAlignment="1">
      <alignment horizontal="center" vertical="center" wrapText="1"/>
      <protection/>
    </xf>
    <xf numFmtId="0" fontId="13" fillId="0" borderId="0" xfId="50" applyFont="1" applyAlignment="1">
      <alignment horizont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41" fontId="4" fillId="0" borderId="0" xfId="50" applyNumberFormat="1" applyAlignment="1">
      <alignment vertical="center"/>
      <protection/>
    </xf>
    <xf numFmtId="0" fontId="69" fillId="0" borderId="0" xfId="50" applyFont="1">
      <alignment/>
      <protection/>
    </xf>
    <xf numFmtId="0" fontId="4" fillId="0" borderId="0" xfId="50" applyFont="1">
      <alignment/>
      <protection/>
    </xf>
    <xf numFmtId="41" fontId="7" fillId="33" borderId="10" xfId="50" applyNumberFormat="1" applyFont="1" applyFill="1" applyBorder="1" applyAlignment="1">
      <alignment vertical="center"/>
      <protection/>
    </xf>
    <xf numFmtId="41" fontId="7" fillId="33" borderId="10" xfId="50" applyNumberFormat="1" applyFont="1" applyFill="1" applyBorder="1" applyAlignment="1">
      <alignment vertical="center" wrapText="1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7" fillId="33" borderId="10" xfId="50" applyFont="1" applyFill="1" applyBorder="1" applyAlignment="1">
      <alignment horizontal="center" vertical="center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41" fontId="8" fillId="33" borderId="10" xfId="50" applyNumberFormat="1" applyFont="1" applyFill="1" applyBorder="1" applyAlignment="1">
      <alignment vertical="center"/>
      <protection/>
    </xf>
    <xf numFmtId="0" fontId="8" fillId="33" borderId="10" xfId="50" applyFont="1" applyFill="1" applyBorder="1" applyAlignment="1">
      <alignment horizontal="center" vertical="center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15" fillId="33" borderId="10" xfId="50" applyFont="1" applyFill="1" applyBorder="1" applyAlignment="1">
      <alignment horizontal="center" vertical="center" wrapText="1"/>
      <protection/>
    </xf>
    <xf numFmtId="41" fontId="16" fillId="0" borderId="0" xfId="50" applyNumberFormat="1" applyFont="1" applyBorder="1">
      <alignment/>
      <protection/>
    </xf>
    <xf numFmtId="41" fontId="8" fillId="33" borderId="10" xfId="50" applyNumberFormat="1" applyFont="1" applyFill="1" applyBorder="1" applyAlignment="1">
      <alignment vertical="center" wrapText="1"/>
      <protection/>
    </xf>
    <xf numFmtId="0" fontId="17" fillId="33" borderId="10" xfId="50" applyFont="1" applyFill="1" applyBorder="1" applyAlignment="1">
      <alignment horizontal="center" vertical="center" wrapText="1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49" fontId="8" fillId="33" borderId="10" xfId="50" applyNumberFormat="1" applyFont="1" applyFill="1" applyBorder="1" applyAlignment="1">
      <alignment horizontal="center" vertical="center" wrapText="1"/>
      <protection/>
    </xf>
    <xf numFmtId="49" fontId="15" fillId="33" borderId="10" xfId="50" applyNumberFormat="1" applyFont="1" applyFill="1" applyBorder="1" applyAlignment="1">
      <alignment horizontal="center" vertical="center" wrapText="1"/>
      <protection/>
    </xf>
    <xf numFmtId="49" fontId="9" fillId="33" borderId="10" xfId="50" applyNumberFormat="1" applyFont="1" applyFill="1" applyBorder="1" applyAlignment="1">
      <alignment horizontal="center" vertical="center" wrapText="1"/>
      <protection/>
    </xf>
    <xf numFmtId="49" fontId="17" fillId="33" borderId="10" xfId="50" applyNumberFormat="1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vertical="center" wrapText="1"/>
      <protection/>
    </xf>
    <xf numFmtId="0" fontId="4" fillId="33" borderId="0" xfId="50" applyFont="1" applyFill="1" applyAlignment="1">
      <alignment vertical="center"/>
      <protection/>
    </xf>
    <xf numFmtId="0" fontId="4" fillId="33" borderId="0" xfId="50" applyFont="1" applyFill="1" applyAlignment="1">
      <alignment horizontal="center" vertical="center"/>
      <protection/>
    </xf>
    <xf numFmtId="0" fontId="4" fillId="33" borderId="0" xfId="50" applyFont="1" applyFill="1">
      <alignment/>
      <protection/>
    </xf>
    <xf numFmtId="43" fontId="8" fillId="33" borderId="10" xfId="50" applyNumberFormat="1" applyFont="1" applyFill="1" applyBorder="1" applyAlignment="1">
      <alignment vertical="center"/>
      <protection/>
    </xf>
    <xf numFmtId="43" fontId="7" fillId="33" borderId="10" xfId="50" applyNumberFormat="1" applyFont="1" applyFill="1" applyBorder="1" applyAlignment="1">
      <alignment vertical="center"/>
      <protection/>
    </xf>
    <xf numFmtId="0" fontId="9" fillId="0" borderId="0" xfId="49" applyNumberFormat="1" applyFont="1" applyFill="1" applyBorder="1" applyAlignment="1" applyProtection="1">
      <alignment/>
      <protection locked="0"/>
    </xf>
    <xf numFmtId="49" fontId="19" fillId="34" borderId="0" xfId="49" applyNumberFormat="1" applyFont="1" applyFill="1" applyAlignment="1" applyProtection="1">
      <alignment horizontal="center" vertical="center" wrapText="1"/>
      <protection locked="0"/>
    </xf>
    <xf numFmtId="0" fontId="20" fillId="0" borderId="0" xfId="49" applyNumberFormat="1" applyFont="1" applyFill="1" applyBorder="1" applyAlignment="1" applyProtection="1">
      <alignment horizontal="left"/>
      <protection locked="0"/>
    </xf>
    <xf numFmtId="49" fontId="7" fillId="34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43" fontId="7" fillId="33" borderId="10" xfId="50" applyNumberFormat="1" applyFont="1" applyFill="1" applyBorder="1" applyAlignment="1">
      <alignment vertical="center" wrapText="1"/>
      <protection/>
    </xf>
    <xf numFmtId="0" fontId="4" fillId="33" borderId="0" xfId="50" applyFill="1">
      <alignment/>
      <protection/>
    </xf>
    <xf numFmtId="0" fontId="4" fillId="33" borderId="0" xfId="50" applyFill="1" applyAlignment="1">
      <alignment vertical="center"/>
      <protection/>
    </xf>
    <xf numFmtId="0" fontId="69" fillId="33" borderId="0" xfId="50" applyFont="1" applyFill="1">
      <alignment/>
      <protection/>
    </xf>
    <xf numFmtId="0" fontId="69" fillId="33" borderId="0" xfId="50" applyFont="1" applyFill="1" applyAlignment="1">
      <alignment vertical="center"/>
      <protection/>
    </xf>
    <xf numFmtId="41" fontId="4" fillId="33" borderId="0" xfId="50" applyNumberFormat="1" applyFont="1" applyFill="1" applyAlignment="1">
      <alignment vertical="center"/>
      <protection/>
    </xf>
    <xf numFmtId="41" fontId="8" fillId="33" borderId="10" xfId="50" applyNumberFormat="1" applyFont="1" applyFill="1" applyBorder="1" applyAlignment="1">
      <alignment horizontal="right" vertical="center" wrapText="1"/>
      <protection/>
    </xf>
    <xf numFmtId="41" fontId="7" fillId="33" borderId="10" xfId="50" applyNumberFormat="1" applyFont="1" applyFill="1" applyBorder="1" applyAlignment="1">
      <alignment horizontal="right" vertical="center" wrapText="1"/>
      <protection/>
    </xf>
    <xf numFmtId="43" fontId="8" fillId="33" borderId="10" xfId="50" applyNumberFormat="1" applyFont="1" applyFill="1" applyBorder="1" applyAlignment="1">
      <alignment horizontal="right" vertical="center" wrapText="1"/>
      <protection/>
    </xf>
    <xf numFmtId="43" fontId="7" fillId="33" borderId="10" xfId="50" applyNumberFormat="1" applyFont="1" applyFill="1" applyBorder="1" applyAlignment="1">
      <alignment horizontal="right" vertical="center"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170" fontId="70" fillId="36" borderId="16" xfId="0" applyNumberFormat="1" applyFont="1" applyFill="1" applyBorder="1" applyAlignment="1">
      <alignment horizontal="right" vertical="center" wrapText="1"/>
    </xf>
    <xf numFmtId="170" fontId="71" fillId="36" borderId="16" xfId="0" applyNumberFormat="1" applyFont="1" applyFill="1" applyBorder="1" applyAlignment="1">
      <alignment horizontal="right" vertical="center" wrapText="1"/>
    </xf>
    <xf numFmtId="0" fontId="72" fillId="36" borderId="16" xfId="0" applyFont="1" applyFill="1" applyBorder="1" applyAlignment="1">
      <alignment horizontal="center" vertical="center" wrapText="1"/>
    </xf>
    <xf numFmtId="0" fontId="71" fillId="36" borderId="16" xfId="0" applyFont="1" applyFill="1" applyBorder="1" applyAlignment="1">
      <alignment horizontal="center" vertical="center" wrapText="1"/>
    </xf>
    <xf numFmtId="0" fontId="73" fillId="0" borderId="0" xfId="50" applyFont="1">
      <alignment/>
      <protection/>
    </xf>
    <xf numFmtId="0" fontId="73" fillId="0" borderId="0" xfId="50" applyFont="1" applyAlignment="1">
      <alignment vertical="center"/>
      <protection/>
    </xf>
    <xf numFmtId="41" fontId="73" fillId="0" borderId="0" xfId="50" applyNumberFormat="1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41" fontId="19" fillId="0" borderId="10" xfId="50" applyNumberFormat="1" applyFont="1" applyFill="1" applyBorder="1" applyAlignment="1">
      <alignment horizontal="center" vertical="center" wrapText="1"/>
      <protection/>
    </xf>
    <xf numFmtId="41" fontId="9" fillId="0" borderId="10" xfId="50" applyNumberFormat="1" applyFont="1" applyFill="1" applyBorder="1" applyAlignment="1">
      <alignment horizontal="right" vertical="center"/>
      <protection/>
    </xf>
    <xf numFmtId="41" fontId="9" fillId="33" borderId="10" xfId="50" applyNumberFormat="1" applyFont="1" applyFill="1" applyBorder="1" applyAlignment="1">
      <alignment horizontal="center" vertical="center" wrapText="1"/>
      <protection/>
    </xf>
    <xf numFmtId="0" fontId="27" fillId="33" borderId="10" xfId="50" applyFont="1" applyFill="1" applyBorder="1" applyAlignment="1">
      <alignment horizontal="center" vertical="center"/>
      <protection/>
    </xf>
    <xf numFmtId="0" fontId="12" fillId="33" borderId="10" xfId="50" applyFont="1" applyFill="1" applyBorder="1" applyAlignment="1">
      <alignment vertical="center" wrapText="1"/>
      <protection/>
    </xf>
    <xf numFmtId="0" fontId="7" fillId="33" borderId="10" xfId="50" applyFont="1" applyFill="1" applyBorder="1" applyAlignment="1">
      <alignment vertical="center" wrapText="1"/>
      <protection/>
    </xf>
    <xf numFmtId="49" fontId="19" fillId="0" borderId="10" xfId="50" applyNumberFormat="1" applyFont="1" applyFill="1" applyBorder="1" applyAlignment="1">
      <alignment horizontal="center" vertical="center" wrapText="1"/>
      <protection/>
    </xf>
    <xf numFmtId="41" fontId="9" fillId="0" borderId="10" xfId="50" applyNumberFormat="1" applyFont="1" applyFill="1" applyBorder="1" applyAlignment="1">
      <alignment horizontal="center" vertical="center" wrapText="1"/>
      <protection/>
    </xf>
    <xf numFmtId="0" fontId="27" fillId="0" borderId="10" xfId="50" applyFont="1" applyFill="1" applyBorder="1" applyAlignment="1">
      <alignment horizontal="center" vertical="center"/>
      <protection/>
    </xf>
    <xf numFmtId="0" fontId="7" fillId="0" borderId="10" xfId="50" applyFont="1" applyFill="1" applyBorder="1" applyAlignment="1">
      <alignment vertical="center" wrapText="1"/>
      <protection/>
    </xf>
    <xf numFmtId="0" fontId="73" fillId="0" borderId="0" xfId="50" applyFont="1" applyAlignment="1">
      <alignment horizontal="center" vertical="center"/>
      <protection/>
    </xf>
    <xf numFmtId="49" fontId="7" fillId="0" borderId="10" xfId="50" applyNumberFormat="1" applyFont="1" applyFill="1" applyBorder="1" applyAlignment="1">
      <alignment horizontal="center" vertical="center" wrapText="1"/>
      <protection/>
    </xf>
    <xf numFmtId="41" fontId="73" fillId="0" borderId="0" xfId="50" applyNumberFormat="1" applyFont="1">
      <alignment/>
      <protection/>
    </xf>
    <xf numFmtId="0" fontId="10" fillId="0" borderId="11" xfId="50" applyFont="1" applyFill="1" applyBorder="1" applyAlignment="1">
      <alignment horizontal="center" vertical="center" wrapText="1"/>
      <protection/>
    </xf>
    <xf numFmtId="0" fontId="74" fillId="0" borderId="0" xfId="50" applyFont="1">
      <alignment/>
      <protection/>
    </xf>
    <xf numFmtId="0" fontId="8" fillId="0" borderId="10" xfId="50" applyFont="1" applyFill="1" applyBorder="1" applyAlignment="1">
      <alignment horizontal="center" vertical="center" wrapText="1"/>
      <protection/>
    </xf>
    <xf numFmtId="0" fontId="8" fillId="0" borderId="13" xfId="50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3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right" wrapTex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49" fontId="22" fillId="34" borderId="0" xfId="0" applyNumberFormat="1" applyFont="1" applyFill="1" applyAlignment="1" applyProtection="1">
      <alignment horizontal="center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75" fillId="36" borderId="16" xfId="0" applyFont="1" applyFill="1" applyBorder="1" applyAlignment="1">
      <alignment horizontal="center" vertical="center" wrapText="1"/>
    </xf>
    <xf numFmtId="0" fontId="72" fillId="36" borderId="16" xfId="0" applyFont="1" applyFill="1" applyBorder="1" applyAlignment="1">
      <alignment horizontal="left" vertical="center" wrapText="1"/>
    </xf>
    <xf numFmtId="170" fontId="70" fillId="36" borderId="16" xfId="0" applyNumberFormat="1" applyFont="1" applyFill="1" applyBorder="1" applyAlignment="1">
      <alignment horizontal="right" vertical="center" wrapText="1"/>
    </xf>
    <xf numFmtId="170" fontId="71" fillId="36" borderId="16" xfId="0" applyNumberFormat="1" applyFont="1" applyFill="1" applyBorder="1" applyAlignment="1">
      <alignment horizontal="right" vertical="center" wrapText="1"/>
    </xf>
    <xf numFmtId="0" fontId="72" fillId="36" borderId="16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71" fillId="36" borderId="16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 wrapText="1"/>
      <protection locked="0"/>
    </xf>
    <xf numFmtId="0" fontId="14" fillId="33" borderId="10" xfId="50" applyFont="1" applyFill="1" applyBorder="1" applyAlignment="1">
      <alignment horizontal="center" vertical="center"/>
      <protection/>
    </xf>
    <xf numFmtId="0" fontId="6" fillId="0" borderId="0" xfId="50" applyFont="1" applyAlignment="1">
      <alignment horizontal="center" vertical="center" wrapText="1"/>
      <protection/>
    </xf>
    <xf numFmtId="0" fontId="8" fillId="0" borderId="18" xfId="50" applyFont="1" applyFill="1" applyBorder="1" applyAlignment="1">
      <alignment horizontal="center" vertical="center" wrapText="1"/>
      <protection/>
    </xf>
    <xf numFmtId="0" fontId="8" fillId="0" borderId="12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0" fontId="11" fillId="0" borderId="18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11" fillId="0" borderId="19" xfId="50" applyFont="1" applyFill="1" applyBorder="1" applyAlignment="1">
      <alignment horizontal="center" vertical="center" wrapText="1"/>
      <protection/>
    </xf>
    <xf numFmtId="0" fontId="11" fillId="0" borderId="20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2" fillId="0" borderId="19" xfId="50" applyFont="1" applyFill="1" applyBorder="1" applyAlignment="1">
      <alignment horizontal="center" vertical="center"/>
      <protection/>
    </xf>
    <xf numFmtId="0" fontId="12" fillId="0" borderId="20" xfId="50" applyFont="1" applyFill="1" applyBorder="1" applyAlignment="1">
      <alignment horizontal="center" vertical="center"/>
      <protection/>
    </xf>
    <xf numFmtId="0" fontId="12" fillId="0" borderId="13" xfId="50" applyFont="1" applyFill="1" applyBorder="1" applyAlignment="1">
      <alignment horizontal="center" vertical="center"/>
      <protection/>
    </xf>
    <xf numFmtId="0" fontId="8" fillId="0" borderId="10" xfId="50" applyFont="1" applyFill="1" applyBorder="1" applyAlignment="1">
      <alignment horizontal="center" vertical="center" wrapText="1"/>
      <protection/>
    </xf>
    <xf numFmtId="0" fontId="8" fillId="0" borderId="10" xfId="50" applyFont="1" applyFill="1" applyBorder="1" applyAlignment="1">
      <alignment vertical="center" wrapText="1"/>
      <protection/>
    </xf>
    <xf numFmtId="0" fontId="8" fillId="0" borderId="19" xfId="50" applyFont="1" applyFill="1" applyBorder="1" applyAlignment="1">
      <alignment horizontal="center" vertical="center" wrapText="1"/>
      <protection/>
    </xf>
    <xf numFmtId="0" fontId="8" fillId="0" borderId="13" xfId="50" applyFont="1" applyFill="1" applyBorder="1" applyAlignment="1">
      <alignment horizontal="center" vertical="center" wrapText="1"/>
      <protection/>
    </xf>
    <xf numFmtId="0" fontId="26" fillId="0" borderId="10" xfId="50" applyFont="1" applyFill="1" applyBorder="1" applyAlignment="1">
      <alignment horizontal="center" vertical="center"/>
      <protection/>
    </xf>
    <xf numFmtId="0" fontId="8" fillId="0" borderId="20" xfId="50" applyFont="1" applyFill="1" applyBorder="1" applyAlignment="1">
      <alignment horizontal="center" vertical="center" wrapText="1"/>
      <protection/>
    </xf>
    <xf numFmtId="0" fontId="7" fillId="0" borderId="19" xfId="50" applyFont="1" applyFill="1" applyBorder="1" applyAlignment="1">
      <alignment horizontal="center" vertical="center"/>
      <protection/>
    </xf>
    <xf numFmtId="0" fontId="7" fillId="0" borderId="2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"/>
  <sheetViews>
    <sheetView showGridLines="0" tabSelected="1" zoomScalePageLayoutView="0" workbookViewId="0" topLeftCell="A1">
      <selection activeCell="K1" sqref="K1:P1"/>
    </sheetView>
  </sheetViews>
  <sheetFormatPr defaultColWidth="9.33203125" defaultRowHeight="12.75"/>
  <cols>
    <col min="1" max="1" width="7.33203125" style="42" customWidth="1"/>
    <col min="2" max="2" width="6.66015625" style="42" customWidth="1"/>
    <col min="3" max="3" width="9.83203125" style="42" customWidth="1"/>
    <col min="4" max="4" width="5" style="42" customWidth="1"/>
    <col min="5" max="5" width="4.33203125" style="42" customWidth="1"/>
    <col min="6" max="6" width="21" style="42" customWidth="1"/>
    <col min="7" max="7" width="9.33203125" style="42" customWidth="1"/>
    <col min="8" max="8" width="9.66015625" style="42" customWidth="1"/>
    <col min="9" max="9" width="12.16015625" style="42" customWidth="1"/>
    <col min="10" max="10" width="8.16015625" style="42" customWidth="1"/>
    <col min="11" max="11" width="19.16015625" style="42" customWidth="1"/>
    <col min="12" max="12" width="20.5" style="42" customWidth="1"/>
    <col min="13" max="13" width="5.66015625" style="42" customWidth="1"/>
    <col min="14" max="14" width="9" style="42" customWidth="1"/>
    <col min="15" max="15" width="2.66015625" style="42" customWidth="1"/>
    <col min="16" max="16" width="4.66015625" style="42" customWidth="1"/>
    <col min="17" max="17" width="0.65625" style="42" customWidth="1"/>
    <col min="18" max="16384" width="9.33203125" style="42" customWidth="1"/>
  </cols>
  <sheetData>
    <row r="1" spans="1:17" ht="36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102" t="s">
        <v>160</v>
      </c>
      <c r="L1" s="102"/>
      <c r="M1" s="102"/>
      <c r="N1" s="102"/>
      <c r="O1" s="102"/>
      <c r="P1" s="102"/>
      <c r="Q1" s="41"/>
    </row>
    <row r="2" spans="1:17" ht="25.5" customHeight="1">
      <c r="A2" s="103" t="s">
        <v>61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41"/>
    </row>
    <row r="3" spans="1:17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3" t="s">
        <v>60</v>
      </c>
      <c r="O3" s="105"/>
      <c r="P3" s="105"/>
      <c r="Q3" s="41"/>
    </row>
    <row r="4" spans="1:17" ht="6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ht="34.5" customHeight="1">
      <c r="A5" s="44"/>
      <c r="B5" s="46" t="s">
        <v>0</v>
      </c>
      <c r="C5" s="46" t="s">
        <v>1</v>
      </c>
      <c r="D5" s="104" t="s">
        <v>59</v>
      </c>
      <c r="E5" s="104"/>
      <c r="F5" s="104" t="s">
        <v>2</v>
      </c>
      <c r="G5" s="104"/>
      <c r="H5" s="104"/>
      <c r="I5" s="104" t="s">
        <v>58</v>
      </c>
      <c r="J5" s="104"/>
      <c r="K5" s="46" t="s">
        <v>57</v>
      </c>
      <c r="L5" s="46" t="s">
        <v>56</v>
      </c>
      <c r="M5" s="104" t="s">
        <v>55</v>
      </c>
      <c r="N5" s="104"/>
      <c r="O5" s="104"/>
      <c r="P5" s="104"/>
      <c r="Q5" s="104"/>
    </row>
    <row r="6" spans="1:17" ht="11.25" customHeight="1">
      <c r="A6" s="44"/>
      <c r="B6" s="47" t="s">
        <v>26</v>
      </c>
      <c r="C6" s="47" t="s">
        <v>25</v>
      </c>
      <c r="D6" s="101" t="s">
        <v>24</v>
      </c>
      <c r="E6" s="101"/>
      <c r="F6" s="101" t="s">
        <v>23</v>
      </c>
      <c r="G6" s="101"/>
      <c r="H6" s="101"/>
      <c r="I6" s="101" t="s">
        <v>22</v>
      </c>
      <c r="J6" s="101"/>
      <c r="K6" s="47" t="s">
        <v>21</v>
      </c>
      <c r="L6" s="47" t="s">
        <v>20</v>
      </c>
      <c r="M6" s="101" t="s">
        <v>19</v>
      </c>
      <c r="N6" s="101"/>
      <c r="O6" s="101"/>
      <c r="P6" s="101"/>
      <c r="Q6" s="101"/>
    </row>
    <row r="7" spans="1:17" ht="18.75" customHeight="1">
      <c r="A7" s="44"/>
      <c r="B7" s="94" t="s">
        <v>54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ht="21.75" customHeight="1">
      <c r="A8" s="44"/>
      <c r="B8" s="47" t="s">
        <v>78</v>
      </c>
      <c r="C8" s="48"/>
      <c r="D8" s="98"/>
      <c r="E8" s="98"/>
      <c r="F8" s="99" t="s">
        <v>79</v>
      </c>
      <c r="G8" s="99"/>
      <c r="H8" s="99"/>
      <c r="I8" s="100" t="s">
        <v>110</v>
      </c>
      <c r="J8" s="100"/>
      <c r="K8" s="49" t="s">
        <v>111</v>
      </c>
      <c r="L8" s="49" t="s">
        <v>112</v>
      </c>
      <c r="M8" s="100" t="s">
        <v>113</v>
      </c>
      <c r="N8" s="100"/>
      <c r="O8" s="100"/>
      <c r="P8" s="100"/>
      <c r="Q8" s="100"/>
    </row>
    <row r="9" spans="1:17" ht="29.25" customHeight="1">
      <c r="A9" s="44"/>
      <c r="B9" s="46"/>
      <c r="C9" s="48"/>
      <c r="D9" s="98"/>
      <c r="E9" s="98"/>
      <c r="F9" s="99" t="s">
        <v>50</v>
      </c>
      <c r="G9" s="99"/>
      <c r="H9" s="99"/>
      <c r="I9" s="100" t="s">
        <v>49</v>
      </c>
      <c r="J9" s="100"/>
      <c r="K9" s="49" t="s">
        <v>49</v>
      </c>
      <c r="L9" s="49" t="s">
        <v>49</v>
      </c>
      <c r="M9" s="100" t="s">
        <v>49</v>
      </c>
      <c r="N9" s="100"/>
      <c r="O9" s="100"/>
      <c r="P9" s="100"/>
      <c r="Q9" s="100"/>
    </row>
    <row r="10" spans="1:17" ht="21.75" customHeight="1">
      <c r="A10" s="44"/>
      <c r="B10" s="48"/>
      <c r="C10" s="47" t="s">
        <v>84</v>
      </c>
      <c r="D10" s="98"/>
      <c r="E10" s="98"/>
      <c r="F10" s="99" t="s">
        <v>85</v>
      </c>
      <c r="G10" s="99"/>
      <c r="H10" s="99"/>
      <c r="I10" s="100" t="s">
        <v>114</v>
      </c>
      <c r="J10" s="100"/>
      <c r="K10" s="49" t="s">
        <v>49</v>
      </c>
      <c r="L10" s="49" t="s">
        <v>112</v>
      </c>
      <c r="M10" s="100" t="s">
        <v>115</v>
      </c>
      <c r="N10" s="100"/>
      <c r="O10" s="100"/>
      <c r="P10" s="100"/>
      <c r="Q10" s="100"/>
    </row>
    <row r="11" spans="1:17" ht="29.25" customHeight="1">
      <c r="A11" s="44"/>
      <c r="B11" s="48"/>
      <c r="C11" s="46"/>
      <c r="D11" s="98"/>
      <c r="E11" s="98"/>
      <c r="F11" s="99" t="s">
        <v>50</v>
      </c>
      <c r="G11" s="99"/>
      <c r="H11" s="99"/>
      <c r="I11" s="100" t="s">
        <v>49</v>
      </c>
      <c r="J11" s="100"/>
      <c r="K11" s="49" t="s">
        <v>49</v>
      </c>
      <c r="L11" s="49" t="s">
        <v>49</v>
      </c>
      <c r="M11" s="100" t="s">
        <v>49</v>
      </c>
      <c r="N11" s="100"/>
      <c r="O11" s="100"/>
      <c r="P11" s="100"/>
      <c r="Q11" s="100"/>
    </row>
    <row r="12" spans="1:17" ht="33.75" customHeight="1">
      <c r="A12" s="44"/>
      <c r="B12" s="48"/>
      <c r="C12" s="48"/>
      <c r="D12" s="101" t="s">
        <v>89</v>
      </c>
      <c r="E12" s="101"/>
      <c r="F12" s="99" t="s">
        <v>116</v>
      </c>
      <c r="G12" s="99"/>
      <c r="H12" s="99"/>
      <c r="I12" s="100" t="s">
        <v>117</v>
      </c>
      <c r="J12" s="100"/>
      <c r="K12" s="49" t="s">
        <v>49</v>
      </c>
      <c r="L12" s="49" t="s">
        <v>112</v>
      </c>
      <c r="M12" s="100" t="s">
        <v>118</v>
      </c>
      <c r="N12" s="100"/>
      <c r="O12" s="100"/>
      <c r="P12" s="100"/>
      <c r="Q12" s="100"/>
    </row>
    <row r="13" spans="1:17" ht="21.75" customHeight="1">
      <c r="A13" s="44"/>
      <c r="B13" s="48"/>
      <c r="C13" s="47" t="s">
        <v>119</v>
      </c>
      <c r="D13" s="98"/>
      <c r="E13" s="98"/>
      <c r="F13" s="99" t="s">
        <v>120</v>
      </c>
      <c r="G13" s="99"/>
      <c r="H13" s="99"/>
      <c r="I13" s="100" t="s">
        <v>121</v>
      </c>
      <c r="J13" s="100"/>
      <c r="K13" s="49" t="s">
        <v>111</v>
      </c>
      <c r="L13" s="49" t="s">
        <v>49</v>
      </c>
      <c r="M13" s="100" t="s">
        <v>122</v>
      </c>
      <c r="N13" s="100"/>
      <c r="O13" s="100"/>
      <c r="P13" s="100"/>
      <c r="Q13" s="100"/>
    </row>
    <row r="14" spans="1:17" ht="29.25" customHeight="1">
      <c r="A14" s="44"/>
      <c r="B14" s="48"/>
      <c r="C14" s="46"/>
      <c r="D14" s="98"/>
      <c r="E14" s="98"/>
      <c r="F14" s="99" t="s">
        <v>50</v>
      </c>
      <c r="G14" s="99"/>
      <c r="H14" s="99"/>
      <c r="I14" s="100" t="s">
        <v>49</v>
      </c>
      <c r="J14" s="100"/>
      <c r="K14" s="49" t="s">
        <v>49</v>
      </c>
      <c r="L14" s="49" t="s">
        <v>49</v>
      </c>
      <c r="M14" s="100" t="s">
        <v>49</v>
      </c>
      <c r="N14" s="100"/>
      <c r="O14" s="100"/>
      <c r="P14" s="100"/>
      <c r="Q14" s="100"/>
    </row>
    <row r="15" spans="1:17" ht="27" customHeight="1">
      <c r="A15" s="44"/>
      <c r="B15" s="48"/>
      <c r="C15" s="48"/>
      <c r="D15" s="101" t="s">
        <v>80</v>
      </c>
      <c r="E15" s="101"/>
      <c r="F15" s="99" t="s">
        <v>81</v>
      </c>
      <c r="G15" s="99"/>
      <c r="H15" s="99"/>
      <c r="I15" s="100" t="s">
        <v>121</v>
      </c>
      <c r="J15" s="100"/>
      <c r="K15" s="49" t="s">
        <v>111</v>
      </c>
      <c r="L15" s="49" t="s">
        <v>49</v>
      </c>
      <c r="M15" s="100" t="s">
        <v>122</v>
      </c>
      <c r="N15" s="100"/>
      <c r="O15" s="100"/>
      <c r="P15" s="100"/>
      <c r="Q15" s="100"/>
    </row>
    <row r="16" spans="1:17" ht="15.75" customHeight="1">
      <c r="A16" s="44"/>
      <c r="B16" s="92" t="s">
        <v>54</v>
      </c>
      <c r="C16" s="92"/>
      <c r="D16" s="92"/>
      <c r="E16" s="92"/>
      <c r="F16" s="92"/>
      <c r="G16" s="92"/>
      <c r="H16" s="50" t="s">
        <v>52</v>
      </c>
      <c r="I16" s="97" t="s">
        <v>123</v>
      </c>
      <c r="J16" s="97"/>
      <c r="K16" s="51" t="s">
        <v>111</v>
      </c>
      <c r="L16" s="51" t="s">
        <v>112</v>
      </c>
      <c r="M16" s="97" t="s">
        <v>124</v>
      </c>
      <c r="N16" s="97"/>
      <c r="O16" s="97"/>
      <c r="P16" s="97"/>
      <c r="Q16" s="97"/>
    </row>
    <row r="17" spans="1:17" ht="29.25" customHeight="1">
      <c r="A17" s="44"/>
      <c r="B17" s="93"/>
      <c r="C17" s="93"/>
      <c r="D17" s="93"/>
      <c r="E17" s="93"/>
      <c r="F17" s="95" t="s">
        <v>50</v>
      </c>
      <c r="G17" s="95"/>
      <c r="H17" s="95"/>
      <c r="I17" s="96" t="s">
        <v>82</v>
      </c>
      <c r="J17" s="96"/>
      <c r="K17" s="52" t="s">
        <v>49</v>
      </c>
      <c r="L17" s="52" t="s">
        <v>49</v>
      </c>
      <c r="M17" s="96" t="s">
        <v>82</v>
      </c>
      <c r="N17" s="96"/>
      <c r="O17" s="96"/>
      <c r="P17" s="96"/>
      <c r="Q17" s="96"/>
    </row>
    <row r="18" spans="1:17" ht="15.75" customHeight="1">
      <c r="A18" s="44"/>
      <c r="B18" s="94" t="s">
        <v>53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7" ht="16.5" customHeight="1">
      <c r="A19" s="44"/>
      <c r="B19" s="92" t="s">
        <v>53</v>
      </c>
      <c r="C19" s="92"/>
      <c r="D19" s="92"/>
      <c r="E19" s="92"/>
      <c r="F19" s="92"/>
      <c r="G19" s="92"/>
      <c r="H19" s="50" t="s">
        <v>52</v>
      </c>
      <c r="I19" s="97" t="s">
        <v>125</v>
      </c>
      <c r="J19" s="97"/>
      <c r="K19" s="51" t="s">
        <v>49</v>
      </c>
      <c r="L19" s="51" t="s">
        <v>49</v>
      </c>
      <c r="M19" s="97" t="s">
        <v>125</v>
      </c>
      <c r="N19" s="97"/>
      <c r="O19" s="97"/>
      <c r="P19" s="97"/>
      <c r="Q19" s="97"/>
    </row>
    <row r="20" spans="1:17" ht="27" customHeight="1">
      <c r="A20" s="44"/>
      <c r="B20" s="93"/>
      <c r="C20" s="93"/>
      <c r="D20" s="93"/>
      <c r="E20" s="93"/>
      <c r="F20" s="95" t="s">
        <v>50</v>
      </c>
      <c r="G20" s="95"/>
      <c r="H20" s="95"/>
      <c r="I20" s="96" t="s">
        <v>62</v>
      </c>
      <c r="J20" s="96"/>
      <c r="K20" s="52" t="s">
        <v>49</v>
      </c>
      <c r="L20" s="52" t="s">
        <v>49</v>
      </c>
      <c r="M20" s="96" t="s">
        <v>62</v>
      </c>
      <c r="N20" s="96"/>
      <c r="O20" s="96"/>
      <c r="P20" s="96"/>
      <c r="Q20" s="96"/>
    </row>
    <row r="21" spans="2:17" ht="15" customHeight="1">
      <c r="B21" s="94" t="s">
        <v>51</v>
      </c>
      <c r="C21" s="94"/>
      <c r="D21" s="94"/>
      <c r="E21" s="94"/>
      <c r="F21" s="94"/>
      <c r="G21" s="94"/>
      <c r="H21" s="94"/>
      <c r="I21" s="97" t="s">
        <v>126</v>
      </c>
      <c r="J21" s="97"/>
      <c r="K21" s="51" t="s">
        <v>111</v>
      </c>
      <c r="L21" s="51" t="s">
        <v>112</v>
      </c>
      <c r="M21" s="97" t="s">
        <v>127</v>
      </c>
      <c r="N21" s="97"/>
      <c r="O21" s="97"/>
      <c r="P21" s="97"/>
      <c r="Q21" s="97"/>
    </row>
    <row r="22" spans="2:17" ht="35.25" customHeight="1">
      <c r="B22" s="94"/>
      <c r="C22" s="94"/>
      <c r="D22" s="94"/>
      <c r="E22" s="94"/>
      <c r="F22" s="107" t="s">
        <v>50</v>
      </c>
      <c r="G22" s="107"/>
      <c r="H22" s="107"/>
      <c r="I22" s="108" t="s">
        <v>83</v>
      </c>
      <c r="J22" s="108"/>
      <c r="K22" s="53" t="s">
        <v>49</v>
      </c>
      <c r="L22" s="53" t="s">
        <v>49</v>
      </c>
      <c r="M22" s="108" t="s">
        <v>83</v>
      </c>
      <c r="N22" s="108"/>
      <c r="O22" s="108"/>
      <c r="P22" s="108"/>
      <c r="Q22" s="108"/>
    </row>
    <row r="23" spans="2:17" ht="18" customHeight="1">
      <c r="B23" s="106" t="s">
        <v>48</v>
      </c>
      <c r="C23" s="106"/>
      <c r="D23" s="106"/>
      <c r="E23" s="106"/>
      <c r="F23" s="106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</sheetData>
  <sheetProtection/>
  <mergeCells count="68">
    <mergeCell ref="B23:F23"/>
    <mergeCell ref="D15:E15"/>
    <mergeCell ref="F15:H15"/>
    <mergeCell ref="I15:J15"/>
    <mergeCell ref="M15:Q15"/>
    <mergeCell ref="F22:H22"/>
    <mergeCell ref="I22:J22"/>
    <mergeCell ref="M22:Q22"/>
    <mergeCell ref="B21:H21"/>
    <mergeCell ref="I19:J19"/>
    <mergeCell ref="M9:Q9"/>
    <mergeCell ref="M11:Q11"/>
    <mergeCell ref="I12:J12"/>
    <mergeCell ref="M19:Q19"/>
    <mergeCell ref="F17:H17"/>
    <mergeCell ref="I17:J17"/>
    <mergeCell ref="M14:Q14"/>
    <mergeCell ref="F14:H14"/>
    <mergeCell ref="M16:Q16"/>
    <mergeCell ref="O3:P3"/>
    <mergeCell ref="I6:J6"/>
    <mergeCell ref="D8:E8"/>
    <mergeCell ref="I5:J5"/>
    <mergeCell ref="D6:E6"/>
    <mergeCell ref="F5:H5"/>
    <mergeCell ref="F6:H6"/>
    <mergeCell ref="B7:Q7"/>
    <mergeCell ref="M6:Q6"/>
    <mergeCell ref="M8:Q8"/>
    <mergeCell ref="F8:H8"/>
    <mergeCell ref="D9:E9"/>
    <mergeCell ref="F10:H10"/>
    <mergeCell ref="F9:H9"/>
    <mergeCell ref="I9:J9"/>
    <mergeCell ref="K1:P1"/>
    <mergeCell ref="A2:P2"/>
    <mergeCell ref="I8:J8"/>
    <mergeCell ref="D5:E5"/>
    <mergeCell ref="M5:Q5"/>
    <mergeCell ref="D14:E14"/>
    <mergeCell ref="I13:J13"/>
    <mergeCell ref="M13:Q13"/>
    <mergeCell ref="M12:Q12"/>
    <mergeCell ref="I11:J11"/>
    <mergeCell ref="I10:J10"/>
    <mergeCell ref="M10:Q10"/>
    <mergeCell ref="D13:E13"/>
    <mergeCell ref="F13:H13"/>
    <mergeCell ref="M21:Q21"/>
    <mergeCell ref="D11:E11"/>
    <mergeCell ref="B22:E22"/>
    <mergeCell ref="F11:H11"/>
    <mergeCell ref="D10:E10"/>
    <mergeCell ref="F12:H12"/>
    <mergeCell ref="M17:Q17"/>
    <mergeCell ref="I16:J16"/>
    <mergeCell ref="I14:J14"/>
    <mergeCell ref="D12:E12"/>
    <mergeCell ref="G23:Q23"/>
    <mergeCell ref="B16:G16"/>
    <mergeCell ref="B17:E17"/>
    <mergeCell ref="B18:Q18"/>
    <mergeCell ref="B19:G19"/>
    <mergeCell ref="B20:E20"/>
    <mergeCell ref="F20:H20"/>
    <mergeCell ref="I20:J20"/>
    <mergeCell ref="M20:Q20"/>
    <mergeCell ref="I21:J21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89"/>
  <sheetViews>
    <sheetView view="pageLayout" workbookViewId="0" topLeftCell="A1">
      <selection activeCell="O1" sqref="O1:W1"/>
    </sheetView>
  </sheetViews>
  <sheetFormatPr defaultColWidth="9.33203125" defaultRowHeight="12.75"/>
  <cols>
    <col min="1" max="1" width="4.66015625" style="45" customWidth="1"/>
    <col min="2" max="2" width="7" style="45" customWidth="1"/>
    <col min="3" max="3" width="3.83203125" style="45" customWidth="1"/>
    <col min="4" max="4" width="9.33203125" style="45" customWidth="1"/>
    <col min="5" max="5" width="3.16015625" style="45" customWidth="1"/>
    <col min="6" max="6" width="5.83203125" style="45" customWidth="1"/>
    <col min="7" max="7" width="2" style="45" customWidth="1"/>
    <col min="8" max="8" width="10.33203125" style="45" customWidth="1"/>
    <col min="9" max="12" width="9.33203125" style="45" customWidth="1"/>
    <col min="13" max="13" width="8.66015625" style="45" customWidth="1"/>
    <col min="14" max="14" width="9.5" style="45" customWidth="1"/>
    <col min="15" max="15" width="8.5" style="45" customWidth="1"/>
    <col min="16" max="16" width="8" style="45" customWidth="1"/>
    <col min="17" max="17" width="7.33203125" style="45" customWidth="1"/>
    <col min="18" max="19" width="9.33203125" style="45" customWidth="1"/>
    <col min="20" max="20" width="3.83203125" style="45" customWidth="1"/>
    <col min="21" max="21" width="5" style="45" customWidth="1"/>
    <col min="22" max="22" width="8.66015625" style="45" customWidth="1"/>
    <col min="23" max="23" width="4.33203125" style="45" customWidth="1"/>
    <col min="24" max="16384" width="9.33203125" style="45" customWidth="1"/>
  </cols>
  <sheetData>
    <row r="1" spans="1:23" ht="36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16" t="s">
        <v>161</v>
      </c>
      <c r="P1" s="116"/>
      <c r="Q1" s="116"/>
      <c r="R1" s="116"/>
      <c r="S1" s="116"/>
      <c r="T1" s="116"/>
      <c r="U1" s="116"/>
      <c r="V1" s="116"/>
      <c r="W1" s="116"/>
    </row>
    <row r="2" spans="1:23" ht="9.75" customHeight="1">
      <c r="A2" s="114" t="s">
        <v>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3" ht="9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5" spans="1:23" ht="12.75" customHeight="1">
      <c r="A5" s="113" t="s">
        <v>0</v>
      </c>
      <c r="B5" s="113" t="s">
        <v>1</v>
      </c>
      <c r="C5" s="113" t="s">
        <v>27</v>
      </c>
      <c r="D5" s="113" t="s">
        <v>2</v>
      </c>
      <c r="E5" s="113"/>
      <c r="F5" s="113"/>
      <c r="G5" s="113"/>
      <c r="H5" s="113" t="s">
        <v>3</v>
      </c>
      <c r="I5" s="113" t="s">
        <v>28</v>
      </c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1:23" ht="12.75" customHeight="1">
      <c r="A6" s="113"/>
      <c r="B6" s="113"/>
      <c r="C6" s="113"/>
      <c r="D6" s="113"/>
      <c r="E6" s="113"/>
      <c r="F6" s="113"/>
      <c r="G6" s="113"/>
      <c r="H6" s="113"/>
      <c r="I6" s="113" t="s">
        <v>29</v>
      </c>
      <c r="J6" s="113" t="s">
        <v>4</v>
      </c>
      <c r="K6" s="113"/>
      <c r="L6" s="113"/>
      <c r="M6" s="113"/>
      <c r="N6" s="113"/>
      <c r="O6" s="113"/>
      <c r="P6" s="113"/>
      <c r="Q6" s="113"/>
      <c r="R6" s="113" t="s">
        <v>5</v>
      </c>
      <c r="S6" s="113" t="s">
        <v>4</v>
      </c>
      <c r="T6" s="113"/>
      <c r="U6" s="113"/>
      <c r="V6" s="113"/>
      <c r="W6" s="113"/>
    </row>
    <row r="7" spans="1:23" ht="12.75" customHeight="1">
      <c r="A7" s="113"/>
      <c r="B7" s="113"/>
      <c r="C7" s="113"/>
      <c r="D7" s="113"/>
      <c r="E7" s="113"/>
      <c r="F7" s="113"/>
      <c r="G7" s="113"/>
      <c r="H7" s="113"/>
      <c r="I7" s="113"/>
      <c r="J7" s="113" t="s">
        <v>30</v>
      </c>
      <c r="K7" s="113" t="s">
        <v>4</v>
      </c>
      <c r="L7" s="113"/>
      <c r="M7" s="113" t="s">
        <v>8</v>
      </c>
      <c r="N7" s="113" t="s">
        <v>9</v>
      </c>
      <c r="O7" s="113" t="s">
        <v>10</v>
      </c>
      <c r="P7" s="113" t="s">
        <v>31</v>
      </c>
      <c r="Q7" s="113" t="s">
        <v>32</v>
      </c>
      <c r="R7" s="113"/>
      <c r="S7" s="113" t="s">
        <v>6</v>
      </c>
      <c r="T7" s="113" t="s">
        <v>7</v>
      </c>
      <c r="U7" s="113"/>
      <c r="V7" s="113" t="s">
        <v>33</v>
      </c>
      <c r="W7" s="113" t="s">
        <v>34</v>
      </c>
    </row>
    <row r="8" spans="1:23" ht="56.2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68" t="s">
        <v>11</v>
      </c>
      <c r="L8" s="68" t="s">
        <v>12</v>
      </c>
      <c r="M8" s="113"/>
      <c r="N8" s="113"/>
      <c r="O8" s="113"/>
      <c r="P8" s="113"/>
      <c r="Q8" s="113"/>
      <c r="R8" s="113"/>
      <c r="S8" s="113"/>
      <c r="T8" s="113" t="s">
        <v>18</v>
      </c>
      <c r="U8" s="113"/>
      <c r="V8" s="113"/>
      <c r="W8" s="113"/>
    </row>
    <row r="9" spans="1:23" ht="12.75">
      <c r="A9" s="69" t="s">
        <v>26</v>
      </c>
      <c r="B9" s="69" t="s">
        <v>25</v>
      </c>
      <c r="C9" s="69" t="s">
        <v>24</v>
      </c>
      <c r="D9" s="115" t="s">
        <v>23</v>
      </c>
      <c r="E9" s="115"/>
      <c r="F9" s="115"/>
      <c r="G9" s="115"/>
      <c r="H9" s="69" t="s">
        <v>22</v>
      </c>
      <c r="I9" s="69" t="s">
        <v>21</v>
      </c>
      <c r="J9" s="69" t="s">
        <v>20</v>
      </c>
      <c r="K9" s="69" t="s">
        <v>19</v>
      </c>
      <c r="L9" s="69" t="s">
        <v>35</v>
      </c>
      <c r="M9" s="69" t="s">
        <v>36</v>
      </c>
      <c r="N9" s="69" t="s">
        <v>37</v>
      </c>
      <c r="O9" s="69" t="s">
        <v>38</v>
      </c>
      <c r="P9" s="69" t="s">
        <v>39</v>
      </c>
      <c r="Q9" s="69" t="s">
        <v>40</v>
      </c>
      <c r="R9" s="69" t="s">
        <v>41</v>
      </c>
      <c r="S9" s="69" t="s">
        <v>42</v>
      </c>
      <c r="T9" s="115" t="s">
        <v>43</v>
      </c>
      <c r="U9" s="115"/>
      <c r="V9" s="69" t="s">
        <v>44</v>
      </c>
      <c r="W9" s="69" t="s">
        <v>45</v>
      </c>
    </row>
    <row r="10" spans="1:23" ht="12.75" customHeight="1">
      <c r="A10" s="113" t="s">
        <v>78</v>
      </c>
      <c r="B10" s="113" t="s">
        <v>46</v>
      </c>
      <c r="C10" s="113" t="s">
        <v>46</v>
      </c>
      <c r="D10" s="110" t="s">
        <v>79</v>
      </c>
      <c r="E10" s="110"/>
      <c r="F10" s="110" t="s">
        <v>13</v>
      </c>
      <c r="G10" s="110"/>
      <c r="H10" s="67">
        <v>8154506</v>
      </c>
      <c r="I10" s="67">
        <v>4531879</v>
      </c>
      <c r="J10" s="67">
        <v>4454744</v>
      </c>
      <c r="K10" s="67">
        <v>1220750</v>
      </c>
      <c r="L10" s="67">
        <v>3233994</v>
      </c>
      <c r="M10" s="67">
        <v>43835</v>
      </c>
      <c r="N10" s="67">
        <v>33300</v>
      </c>
      <c r="O10" s="67">
        <v>0</v>
      </c>
      <c r="P10" s="67">
        <v>0</v>
      </c>
      <c r="Q10" s="67">
        <v>0</v>
      </c>
      <c r="R10" s="67">
        <v>3622627</v>
      </c>
      <c r="S10" s="67">
        <v>3622627</v>
      </c>
      <c r="T10" s="112">
        <v>0</v>
      </c>
      <c r="U10" s="112"/>
      <c r="V10" s="67">
        <v>0</v>
      </c>
      <c r="W10" s="67">
        <v>0</v>
      </c>
    </row>
    <row r="11" spans="1:23" ht="12.75" customHeight="1">
      <c r="A11" s="113"/>
      <c r="B11" s="113"/>
      <c r="C11" s="113"/>
      <c r="D11" s="110"/>
      <c r="E11" s="110"/>
      <c r="F11" s="110" t="s">
        <v>14</v>
      </c>
      <c r="G11" s="110"/>
      <c r="H11" s="67">
        <v>-79162</v>
      </c>
      <c r="I11" s="67">
        <v>-79162</v>
      </c>
      <c r="J11" s="67">
        <v>-79162</v>
      </c>
      <c r="K11" s="67">
        <v>0</v>
      </c>
      <c r="L11" s="67">
        <v>-79162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112">
        <v>0</v>
      </c>
      <c r="U11" s="112"/>
      <c r="V11" s="67">
        <v>0</v>
      </c>
      <c r="W11" s="67">
        <v>0</v>
      </c>
    </row>
    <row r="12" spans="1:23" ht="12.75" customHeight="1">
      <c r="A12" s="113"/>
      <c r="B12" s="113"/>
      <c r="C12" s="113"/>
      <c r="D12" s="110"/>
      <c r="E12" s="110"/>
      <c r="F12" s="110" t="s">
        <v>15</v>
      </c>
      <c r="G12" s="110"/>
      <c r="H12" s="67">
        <v>74351</v>
      </c>
      <c r="I12" s="67">
        <v>74351</v>
      </c>
      <c r="J12" s="67">
        <v>74351</v>
      </c>
      <c r="K12" s="67">
        <v>0</v>
      </c>
      <c r="L12" s="67">
        <v>74351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112">
        <v>0</v>
      </c>
      <c r="U12" s="112"/>
      <c r="V12" s="67">
        <v>0</v>
      </c>
      <c r="W12" s="67">
        <v>0</v>
      </c>
    </row>
    <row r="13" spans="1:23" ht="12.75" customHeight="1">
      <c r="A13" s="113"/>
      <c r="B13" s="113"/>
      <c r="C13" s="113"/>
      <c r="D13" s="110"/>
      <c r="E13" s="110"/>
      <c r="F13" s="110" t="s">
        <v>16</v>
      </c>
      <c r="G13" s="110"/>
      <c r="H13" s="67">
        <v>8149695</v>
      </c>
      <c r="I13" s="67">
        <v>4527068</v>
      </c>
      <c r="J13" s="67">
        <v>4449933</v>
      </c>
      <c r="K13" s="67">
        <v>1220750</v>
      </c>
      <c r="L13" s="67">
        <v>3229183</v>
      </c>
      <c r="M13" s="67">
        <v>43835</v>
      </c>
      <c r="N13" s="67">
        <v>33300</v>
      </c>
      <c r="O13" s="67">
        <v>0</v>
      </c>
      <c r="P13" s="67">
        <v>0</v>
      </c>
      <c r="Q13" s="67">
        <v>0</v>
      </c>
      <c r="R13" s="67">
        <v>3622627</v>
      </c>
      <c r="S13" s="67">
        <v>3622627</v>
      </c>
      <c r="T13" s="112">
        <v>0</v>
      </c>
      <c r="U13" s="112"/>
      <c r="V13" s="67">
        <v>0</v>
      </c>
      <c r="W13" s="67">
        <v>0</v>
      </c>
    </row>
    <row r="14" spans="1:23" ht="12.75" customHeight="1">
      <c r="A14" s="113" t="s">
        <v>46</v>
      </c>
      <c r="B14" s="113" t="s">
        <v>84</v>
      </c>
      <c r="C14" s="113" t="s">
        <v>46</v>
      </c>
      <c r="D14" s="110" t="s">
        <v>85</v>
      </c>
      <c r="E14" s="110"/>
      <c r="F14" s="110" t="s">
        <v>13</v>
      </c>
      <c r="G14" s="110"/>
      <c r="H14" s="67">
        <v>7778493</v>
      </c>
      <c r="I14" s="67">
        <v>4155866</v>
      </c>
      <c r="J14" s="67">
        <v>4122566</v>
      </c>
      <c r="K14" s="67">
        <v>1219859</v>
      </c>
      <c r="L14" s="67">
        <v>2902707</v>
      </c>
      <c r="M14" s="67">
        <v>0</v>
      </c>
      <c r="N14" s="67">
        <v>33300</v>
      </c>
      <c r="O14" s="67">
        <v>0</v>
      </c>
      <c r="P14" s="67">
        <v>0</v>
      </c>
      <c r="Q14" s="67">
        <v>0</v>
      </c>
      <c r="R14" s="67">
        <v>3622627</v>
      </c>
      <c r="S14" s="67">
        <v>3622627</v>
      </c>
      <c r="T14" s="112">
        <v>0</v>
      </c>
      <c r="U14" s="112"/>
      <c r="V14" s="67">
        <v>0</v>
      </c>
      <c r="W14" s="67">
        <v>0</v>
      </c>
    </row>
    <row r="15" spans="1:23" ht="12.75" customHeight="1">
      <c r="A15" s="113"/>
      <c r="B15" s="113"/>
      <c r="C15" s="113"/>
      <c r="D15" s="110"/>
      <c r="E15" s="110"/>
      <c r="F15" s="110" t="s">
        <v>14</v>
      </c>
      <c r="G15" s="110"/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112">
        <v>0</v>
      </c>
      <c r="U15" s="112"/>
      <c r="V15" s="67">
        <v>0</v>
      </c>
      <c r="W15" s="67">
        <v>0</v>
      </c>
    </row>
    <row r="16" spans="1:23" ht="12.75" customHeight="1">
      <c r="A16" s="113"/>
      <c r="B16" s="113"/>
      <c r="C16" s="113"/>
      <c r="D16" s="110"/>
      <c r="E16" s="110"/>
      <c r="F16" s="110" t="s">
        <v>15</v>
      </c>
      <c r="G16" s="110"/>
      <c r="H16" s="67">
        <v>74351</v>
      </c>
      <c r="I16" s="67">
        <v>74351</v>
      </c>
      <c r="J16" s="67">
        <v>74351</v>
      </c>
      <c r="K16" s="67">
        <v>0</v>
      </c>
      <c r="L16" s="67">
        <v>74351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112">
        <v>0</v>
      </c>
      <c r="U16" s="112"/>
      <c r="V16" s="67">
        <v>0</v>
      </c>
      <c r="W16" s="67">
        <v>0</v>
      </c>
    </row>
    <row r="17" spans="1:23" ht="12.75" customHeight="1">
      <c r="A17" s="113"/>
      <c r="B17" s="113"/>
      <c r="C17" s="113"/>
      <c r="D17" s="110"/>
      <c r="E17" s="110"/>
      <c r="F17" s="110" t="s">
        <v>16</v>
      </c>
      <c r="G17" s="110"/>
      <c r="H17" s="67">
        <v>7852844</v>
      </c>
      <c r="I17" s="67">
        <v>4230217</v>
      </c>
      <c r="J17" s="67">
        <v>4196917</v>
      </c>
      <c r="K17" s="67">
        <v>1219859</v>
      </c>
      <c r="L17" s="67">
        <v>2977058</v>
      </c>
      <c r="M17" s="67">
        <v>0</v>
      </c>
      <c r="N17" s="67">
        <v>33300</v>
      </c>
      <c r="O17" s="67">
        <v>0</v>
      </c>
      <c r="P17" s="67">
        <v>0</v>
      </c>
      <c r="Q17" s="67">
        <v>0</v>
      </c>
      <c r="R17" s="67">
        <v>3622627</v>
      </c>
      <c r="S17" s="67">
        <v>3622627</v>
      </c>
      <c r="T17" s="112">
        <v>0</v>
      </c>
      <c r="U17" s="112"/>
      <c r="V17" s="67">
        <v>0</v>
      </c>
      <c r="W17" s="67">
        <v>0</v>
      </c>
    </row>
    <row r="18" spans="1:23" ht="12.75" customHeight="1">
      <c r="A18" s="113" t="s">
        <v>46</v>
      </c>
      <c r="B18" s="113" t="s">
        <v>119</v>
      </c>
      <c r="C18" s="113" t="s">
        <v>46</v>
      </c>
      <c r="D18" s="110" t="s">
        <v>120</v>
      </c>
      <c r="E18" s="110"/>
      <c r="F18" s="110" t="s">
        <v>13</v>
      </c>
      <c r="G18" s="110"/>
      <c r="H18" s="67">
        <v>331287</v>
      </c>
      <c r="I18" s="67">
        <v>331287</v>
      </c>
      <c r="J18" s="67">
        <v>331287</v>
      </c>
      <c r="K18" s="67">
        <v>0</v>
      </c>
      <c r="L18" s="67">
        <v>331287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112">
        <v>0</v>
      </c>
      <c r="U18" s="112"/>
      <c r="V18" s="67">
        <v>0</v>
      </c>
      <c r="W18" s="67">
        <v>0</v>
      </c>
    </row>
    <row r="19" spans="1:23" ht="12.75" customHeight="1">
      <c r="A19" s="113"/>
      <c r="B19" s="113"/>
      <c r="C19" s="113"/>
      <c r="D19" s="110"/>
      <c r="E19" s="110"/>
      <c r="F19" s="110" t="s">
        <v>14</v>
      </c>
      <c r="G19" s="110"/>
      <c r="H19" s="67">
        <v>-79162</v>
      </c>
      <c r="I19" s="67">
        <v>-79162</v>
      </c>
      <c r="J19" s="67">
        <v>-79162</v>
      </c>
      <c r="K19" s="67">
        <v>0</v>
      </c>
      <c r="L19" s="67">
        <v>-79162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112">
        <v>0</v>
      </c>
      <c r="U19" s="112"/>
      <c r="V19" s="67">
        <v>0</v>
      </c>
      <c r="W19" s="67">
        <v>0</v>
      </c>
    </row>
    <row r="20" spans="1:23" ht="12.75" customHeight="1">
      <c r="A20" s="113"/>
      <c r="B20" s="113"/>
      <c r="C20" s="113"/>
      <c r="D20" s="110"/>
      <c r="E20" s="110"/>
      <c r="F20" s="110" t="s">
        <v>15</v>
      </c>
      <c r="G20" s="110"/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112">
        <v>0</v>
      </c>
      <c r="U20" s="112"/>
      <c r="V20" s="67">
        <v>0</v>
      </c>
      <c r="W20" s="67">
        <v>0</v>
      </c>
    </row>
    <row r="21" spans="1:23" ht="12.75" customHeight="1">
      <c r="A21" s="113"/>
      <c r="B21" s="113"/>
      <c r="C21" s="113"/>
      <c r="D21" s="110"/>
      <c r="E21" s="110"/>
      <c r="F21" s="110" t="s">
        <v>16</v>
      </c>
      <c r="G21" s="110"/>
      <c r="H21" s="67">
        <v>252125</v>
      </c>
      <c r="I21" s="67">
        <v>252125</v>
      </c>
      <c r="J21" s="67">
        <v>252125</v>
      </c>
      <c r="K21" s="67">
        <v>0</v>
      </c>
      <c r="L21" s="67">
        <v>252125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112">
        <v>0</v>
      </c>
      <c r="U21" s="112"/>
      <c r="V21" s="67">
        <v>0</v>
      </c>
      <c r="W21" s="67">
        <v>0</v>
      </c>
    </row>
    <row r="22" spans="1:23" ht="18.75" customHeight="1">
      <c r="A22" s="113" t="s">
        <v>128</v>
      </c>
      <c r="B22" s="113" t="s">
        <v>46</v>
      </c>
      <c r="C22" s="113" t="s">
        <v>46</v>
      </c>
      <c r="D22" s="110" t="s">
        <v>129</v>
      </c>
      <c r="E22" s="110"/>
      <c r="F22" s="110" t="s">
        <v>13</v>
      </c>
      <c r="G22" s="110"/>
      <c r="H22" s="67">
        <v>26629776.59</v>
      </c>
      <c r="I22" s="67">
        <v>22533559.59</v>
      </c>
      <c r="J22" s="67">
        <v>19048145.59</v>
      </c>
      <c r="K22" s="67">
        <v>16385753</v>
      </c>
      <c r="L22" s="67">
        <v>2662392.59</v>
      </c>
      <c r="M22" s="67">
        <v>1187000</v>
      </c>
      <c r="N22" s="67">
        <v>365354</v>
      </c>
      <c r="O22" s="67">
        <v>1933060</v>
      </c>
      <c r="P22" s="67">
        <v>0</v>
      </c>
      <c r="Q22" s="67">
        <v>0</v>
      </c>
      <c r="R22" s="67">
        <v>4096217</v>
      </c>
      <c r="S22" s="67">
        <v>4096217</v>
      </c>
      <c r="T22" s="112">
        <v>2924080</v>
      </c>
      <c r="U22" s="112"/>
      <c r="V22" s="67">
        <v>0</v>
      </c>
      <c r="W22" s="67">
        <v>0</v>
      </c>
    </row>
    <row r="23" spans="1:23" ht="16.5" customHeight="1">
      <c r="A23" s="113"/>
      <c r="B23" s="113"/>
      <c r="C23" s="113"/>
      <c r="D23" s="110"/>
      <c r="E23" s="110"/>
      <c r="F23" s="110" t="s">
        <v>14</v>
      </c>
      <c r="G23" s="110"/>
      <c r="H23" s="67">
        <v>-41024</v>
      </c>
      <c r="I23" s="67">
        <v>-41024</v>
      </c>
      <c r="J23" s="67">
        <v>-40546</v>
      </c>
      <c r="K23" s="67">
        <v>-11116</v>
      </c>
      <c r="L23" s="67">
        <v>-29430</v>
      </c>
      <c r="M23" s="67">
        <v>0</v>
      </c>
      <c r="N23" s="67">
        <v>-478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112">
        <v>0</v>
      </c>
      <c r="U23" s="112"/>
      <c r="V23" s="67">
        <v>0</v>
      </c>
      <c r="W23" s="67">
        <v>0</v>
      </c>
    </row>
    <row r="24" spans="1:23" ht="13.5" customHeight="1">
      <c r="A24" s="113"/>
      <c r="B24" s="113"/>
      <c r="C24" s="113"/>
      <c r="D24" s="110"/>
      <c r="E24" s="110"/>
      <c r="F24" s="110" t="s">
        <v>15</v>
      </c>
      <c r="G24" s="110"/>
      <c r="H24" s="67">
        <v>41024</v>
      </c>
      <c r="I24" s="67">
        <v>41024</v>
      </c>
      <c r="J24" s="67">
        <v>41024</v>
      </c>
      <c r="K24" s="67">
        <v>8581</v>
      </c>
      <c r="L24" s="67">
        <v>32443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112">
        <v>0</v>
      </c>
      <c r="U24" s="112"/>
      <c r="V24" s="67">
        <v>0</v>
      </c>
      <c r="W24" s="67">
        <v>0</v>
      </c>
    </row>
    <row r="25" spans="1:23" ht="18.75" customHeight="1">
      <c r="A25" s="113"/>
      <c r="B25" s="113"/>
      <c r="C25" s="113"/>
      <c r="D25" s="110"/>
      <c r="E25" s="110"/>
      <c r="F25" s="110" t="s">
        <v>16</v>
      </c>
      <c r="G25" s="110"/>
      <c r="H25" s="67">
        <v>26629776.59</v>
      </c>
      <c r="I25" s="67">
        <v>22533559.59</v>
      </c>
      <c r="J25" s="67">
        <v>19048623.59</v>
      </c>
      <c r="K25" s="67">
        <v>16383218</v>
      </c>
      <c r="L25" s="67">
        <v>2665405.59</v>
      </c>
      <c r="M25" s="67">
        <v>1187000</v>
      </c>
      <c r="N25" s="67">
        <v>364876</v>
      </c>
      <c r="O25" s="67">
        <v>1933060</v>
      </c>
      <c r="P25" s="67">
        <v>0</v>
      </c>
      <c r="Q25" s="67">
        <v>0</v>
      </c>
      <c r="R25" s="67">
        <v>4096217</v>
      </c>
      <c r="S25" s="67">
        <v>4096217</v>
      </c>
      <c r="T25" s="112">
        <v>2924080</v>
      </c>
      <c r="U25" s="112"/>
      <c r="V25" s="67">
        <v>0</v>
      </c>
      <c r="W25" s="67">
        <v>0</v>
      </c>
    </row>
    <row r="26" spans="1:23" ht="12.75" customHeight="1">
      <c r="A26" s="113" t="s">
        <v>46</v>
      </c>
      <c r="B26" s="113" t="s">
        <v>130</v>
      </c>
      <c r="C26" s="113" t="s">
        <v>46</v>
      </c>
      <c r="D26" s="110" t="s">
        <v>131</v>
      </c>
      <c r="E26" s="110"/>
      <c r="F26" s="110" t="s">
        <v>13</v>
      </c>
      <c r="G26" s="110"/>
      <c r="H26" s="67">
        <v>8017245</v>
      </c>
      <c r="I26" s="67">
        <v>8017245</v>
      </c>
      <c r="J26" s="67">
        <v>6319546</v>
      </c>
      <c r="K26" s="67">
        <v>5366537</v>
      </c>
      <c r="L26" s="67">
        <v>953009</v>
      </c>
      <c r="M26" s="67">
        <v>736000</v>
      </c>
      <c r="N26" s="67">
        <v>52023</v>
      </c>
      <c r="O26" s="67">
        <v>909676</v>
      </c>
      <c r="P26" s="67">
        <v>0</v>
      </c>
      <c r="Q26" s="67">
        <v>0</v>
      </c>
      <c r="R26" s="67">
        <v>0</v>
      </c>
      <c r="S26" s="67">
        <v>0</v>
      </c>
      <c r="T26" s="112">
        <v>0</v>
      </c>
      <c r="U26" s="112"/>
      <c r="V26" s="67">
        <v>0</v>
      </c>
      <c r="W26" s="67">
        <v>0</v>
      </c>
    </row>
    <row r="27" spans="1:23" ht="12.75" customHeight="1">
      <c r="A27" s="113"/>
      <c r="B27" s="113"/>
      <c r="C27" s="113"/>
      <c r="D27" s="110"/>
      <c r="E27" s="110"/>
      <c r="F27" s="110" t="s">
        <v>14</v>
      </c>
      <c r="G27" s="110"/>
      <c r="H27" s="67">
        <v>-3575</v>
      </c>
      <c r="I27" s="67">
        <v>-3575</v>
      </c>
      <c r="J27" s="67">
        <v>-3575</v>
      </c>
      <c r="K27" s="67">
        <v>-1918</v>
      </c>
      <c r="L27" s="67">
        <v>-1657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112">
        <v>0</v>
      </c>
      <c r="U27" s="112"/>
      <c r="V27" s="67">
        <v>0</v>
      </c>
      <c r="W27" s="67">
        <v>0</v>
      </c>
    </row>
    <row r="28" spans="1:23" ht="12.75" customHeight="1">
      <c r="A28" s="113"/>
      <c r="B28" s="113"/>
      <c r="C28" s="113"/>
      <c r="D28" s="110"/>
      <c r="E28" s="110"/>
      <c r="F28" s="110" t="s">
        <v>15</v>
      </c>
      <c r="G28" s="110"/>
      <c r="H28" s="67">
        <v>14121</v>
      </c>
      <c r="I28" s="67">
        <v>14121</v>
      </c>
      <c r="J28" s="67">
        <v>14121</v>
      </c>
      <c r="K28" s="67">
        <v>0</v>
      </c>
      <c r="L28" s="67">
        <v>14121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112">
        <v>0</v>
      </c>
      <c r="U28" s="112"/>
      <c r="V28" s="67">
        <v>0</v>
      </c>
      <c r="W28" s="67">
        <v>0</v>
      </c>
    </row>
    <row r="29" spans="1:23" ht="12.75" customHeight="1">
      <c r="A29" s="113"/>
      <c r="B29" s="113"/>
      <c r="C29" s="113"/>
      <c r="D29" s="110"/>
      <c r="E29" s="110"/>
      <c r="F29" s="110" t="s">
        <v>16</v>
      </c>
      <c r="G29" s="110"/>
      <c r="H29" s="67">
        <v>8027791</v>
      </c>
      <c r="I29" s="67">
        <v>8027791</v>
      </c>
      <c r="J29" s="67">
        <v>6330092</v>
      </c>
      <c r="K29" s="67">
        <v>5364619</v>
      </c>
      <c r="L29" s="67">
        <v>965473</v>
      </c>
      <c r="M29" s="67">
        <v>736000</v>
      </c>
      <c r="N29" s="67">
        <v>52023</v>
      </c>
      <c r="O29" s="67">
        <v>909676</v>
      </c>
      <c r="P29" s="67">
        <v>0</v>
      </c>
      <c r="Q29" s="67">
        <v>0</v>
      </c>
      <c r="R29" s="67">
        <v>0</v>
      </c>
      <c r="S29" s="67">
        <v>0</v>
      </c>
      <c r="T29" s="112">
        <v>0</v>
      </c>
      <c r="U29" s="112"/>
      <c r="V29" s="67">
        <v>0</v>
      </c>
      <c r="W29" s="67">
        <v>0</v>
      </c>
    </row>
    <row r="30" spans="1:23" ht="12.75" customHeight="1">
      <c r="A30" s="113" t="s">
        <v>46</v>
      </c>
      <c r="B30" s="113" t="s">
        <v>132</v>
      </c>
      <c r="C30" s="113" t="s">
        <v>46</v>
      </c>
      <c r="D30" s="110" t="s">
        <v>133</v>
      </c>
      <c r="E30" s="110"/>
      <c r="F30" s="110" t="s">
        <v>13</v>
      </c>
      <c r="G30" s="110"/>
      <c r="H30" s="67">
        <v>450803</v>
      </c>
      <c r="I30" s="67">
        <v>450803</v>
      </c>
      <c r="J30" s="67">
        <v>79203</v>
      </c>
      <c r="K30" s="67">
        <v>63443</v>
      </c>
      <c r="L30" s="67">
        <v>15760</v>
      </c>
      <c r="M30" s="67">
        <v>371000</v>
      </c>
      <c r="N30" s="67">
        <v>600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112">
        <v>0</v>
      </c>
      <c r="U30" s="112"/>
      <c r="V30" s="67">
        <v>0</v>
      </c>
      <c r="W30" s="67">
        <v>0</v>
      </c>
    </row>
    <row r="31" spans="1:23" ht="12.75" customHeight="1">
      <c r="A31" s="113"/>
      <c r="B31" s="113"/>
      <c r="C31" s="113"/>
      <c r="D31" s="110"/>
      <c r="E31" s="110"/>
      <c r="F31" s="110" t="s">
        <v>14</v>
      </c>
      <c r="G31" s="110"/>
      <c r="H31" s="67">
        <v>-5415</v>
      </c>
      <c r="I31" s="67">
        <v>-5415</v>
      </c>
      <c r="J31" s="67">
        <v>-4937</v>
      </c>
      <c r="K31" s="67">
        <v>-1226</v>
      </c>
      <c r="L31" s="67">
        <v>-3711</v>
      </c>
      <c r="M31" s="67">
        <v>0</v>
      </c>
      <c r="N31" s="67">
        <v>-478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112">
        <v>0</v>
      </c>
      <c r="U31" s="112"/>
      <c r="V31" s="67">
        <v>0</v>
      </c>
      <c r="W31" s="67">
        <v>0</v>
      </c>
    </row>
    <row r="32" spans="1:23" ht="12.75" customHeight="1">
      <c r="A32" s="113"/>
      <c r="B32" s="113"/>
      <c r="C32" s="113"/>
      <c r="D32" s="110"/>
      <c r="E32" s="110"/>
      <c r="F32" s="110" t="s">
        <v>15</v>
      </c>
      <c r="G32" s="110"/>
      <c r="H32" s="67">
        <v>3188</v>
      </c>
      <c r="I32" s="67">
        <v>3188</v>
      </c>
      <c r="J32" s="67">
        <v>3188</v>
      </c>
      <c r="K32" s="67">
        <v>3188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112">
        <v>0</v>
      </c>
      <c r="U32" s="112"/>
      <c r="V32" s="67">
        <v>0</v>
      </c>
      <c r="W32" s="67">
        <v>0</v>
      </c>
    </row>
    <row r="33" spans="1:23" ht="12.75" customHeight="1">
      <c r="A33" s="113"/>
      <c r="B33" s="113"/>
      <c r="C33" s="113"/>
      <c r="D33" s="110"/>
      <c r="E33" s="110"/>
      <c r="F33" s="110" t="s">
        <v>16</v>
      </c>
      <c r="G33" s="110"/>
      <c r="H33" s="67">
        <v>448576</v>
      </c>
      <c r="I33" s="67">
        <v>448576</v>
      </c>
      <c r="J33" s="67">
        <v>77454</v>
      </c>
      <c r="K33" s="67">
        <v>65405</v>
      </c>
      <c r="L33" s="67">
        <v>12049</v>
      </c>
      <c r="M33" s="67">
        <v>371000</v>
      </c>
      <c r="N33" s="67">
        <v>122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112">
        <v>0</v>
      </c>
      <c r="U33" s="112"/>
      <c r="V33" s="67">
        <v>0</v>
      </c>
      <c r="W33" s="67">
        <v>0</v>
      </c>
    </row>
    <row r="34" spans="1:23" ht="18" customHeight="1">
      <c r="A34" s="113" t="s">
        <v>46</v>
      </c>
      <c r="B34" s="113" t="s">
        <v>134</v>
      </c>
      <c r="C34" s="113" t="s">
        <v>46</v>
      </c>
      <c r="D34" s="110" t="s">
        <v>135</v>
      </c>
      <c r="E34" s="110"/>
      <c r="F34" s="110" t="s">
        <v>13</v>
      </c>
      <c r="G34" s="110"/>
      <c r="H34" s="67">
        <v>1071369</v>
      </c>
      <c r="I34" s="67">
        <v>1071369</v>
      </c>
      <c r="J34" s="67">
        <v>1051666</v>
      </c>
      <c r="K34" s="67">
        <v>974154</v>
      </c>
      <c r="L34" s="67">
        <v>77512</v>
      </c>
      <c r="M34" s="67">
        <v>0</v>
      </c>
      <c r="N34" s="67">
        <v>19703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112">
        <v>0</v>
      </c>
      <c r="U34" s="112"/>
      <c r="V34" s="67">
        <v>0</v>
      </c>
      <c r="W34" s="67">
        <v>0</v>
      </c>
    </row>
    <row r="35" spans="1:23" ht="19.5" customHeight="1">
      <c r="A35" s="113"/>
      <c r="B35" s="113"/>
      <c r="C35" s="113"/>
      <c r="D35" s="110"/>
      <c r="E35" s="110"/>
      <c r="F35" s="110" t="s">
        <v>14</v>
      </c>
      <c r="G35" s="110"/>
      <c r="H35" s="67">
        <v>-85</v>
      </c>
      <c r="I35" s="67">
        <v>-85</v>
      </c>
      <c r="J35" s="67">
        <v>-85</v>
      </c>
      <c r="K35" s="67">
        <v>0</v>
      </c>
      <c r="L35" s="67">
        <v>-85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112">
        <v>0</v>
      </c>
      <c r="U35" s="112"/>
      <c r="V35" s="67">
        <v>0</v>
      </c>
      <c r="W35" s="67">
        <v>0</v>
      </c>
    </row>
    <row r="36" spans="1:23" ht="21" customHeight="1">
      <c r="A36" s="113"/>
      <c r="B36" s="113"/>
      <c r="C36" s="113"/>
      <c r="D36" s="110"/>
      <c r="E36" s="110"/>
      <c r="F36" s="110" t="s">
        <v>15</v>
      </c>
      <c r="G36" s="110"/>
      <c r="H36" s="67">
        <v>7783</v>
      </c>
      <c r="I36" s="67">
        <v>7783</v>
      </c>
      <c r="J36" s="67">
        <v>7783</v>
      </c>
      <c r="K36" s="67">
        <v>0</v>
      </c>
      <c r="L36" s="67">
        <v>7783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112">
        <v>0</v>
      </c>
      <c r="U36" s="112"/>
      <c r="V36" s="67">
        <v>0</v>
      </c>
      <c r="W36" s="67">
        <v>0</v>
      </c>
    </row>
    <row r="37" spans="1:23" ht="20.25" customHeight="1">
      <c r="A37" s="113"/>
      <c r="B37" s="113"/>
      <c r="C37" s="113"/>
      <c r="D37" s="110"/>
      <c r="E37" s="110"/>
      <c r="F37" s="110" t="s">
        <v>16</v>
      </c>
      <c r="G37" s="110"/>
      <c r="H37" s="67">
        <v>1079067</v>
      </c>
      <c r="I37" s="67">
        <v>1079067</v>
      </c>
      <c r="J37" s="67">
        <v>1059364</v>
      </c>
      <c r="K37" s="67">
        <v>974154</v>
      </c>
      <c r="L37" s="67">
        <v>85210</v>
      </c>
      <c r="M37" s="67">
        <v>0</v>
      </c>
      <c r="N37" s="67">
        <v>19703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112">
        <v>0</v>
      </c>
      <c r="U37" s="112"/>
      <c r="V37" s="67">
        <v>0</v>
      </c>
      <c r="W37" s="67">
        <v>0</v>
      </c>
    </row>
    <row r="38" spans="1:23" ht="12.75">
      <c r="A38" s="113" t="s">
        <v>46</v>
      </c>
      <c r="B38" s="113" t="s">
        <v>136</v>
      </c>
      <c r="C38" s="113" t="s">
        <v>46</v>
      </c>
      <c r="D38" s="110" t="s">
        <v>137</v>
      </c>
      <c r="E38" s="110"/>
      <c r="F38" s="110" t="s">
        <v>13</v>
      </c>
      <c r="G38" s="110"/>
      <c r="H38" s="67">
        <v>4560923</v>
      </c>
      <c r="I38" s="67">
        <v>4560923</v>
      </c>
      <c r="J38" s="67">
        <v>4447918</v>
      </c>
      <c r="K38" s="67">
        <v>4082053</v>
      </c>
      <c r="L38" s="67">
        <v>365865</v>
      </c>
      <c r="M38" s="67">
        <v>80000</v>
      </c>
      <c r="N38" s="67">
        <v>33005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112">
        <v>0</v>
      </c>
      <c r="U38" s="112"/>
      <c r="V38" s="67">
        <v>0</v>
      </c>
      <c r="W38" s="67">
        <v>0</v>
      </c>
    </row>
    <row r="39" spans="1:23" ht="12.75">
      <c r="A39" s="113"/>
      <c r="B39" s="113"/>
      <c r="C39" s="113"/>
      <c r="D39" s="110"/>
      <c r="E39" s="110"/>
      <c r="F39" s="110" t="s">
        <v>14</v>
      </c>
      <c r="G39" s="110"/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112">
        <v>0</v>
      </c>
      <c r="U39" s="112"/>
      <c r="V39" s="67">
        <v>0</v>
      </c>
      <c r="W39" s="67">
        <v>0</v>
      </c>
    </row>
    <row r="40" spans="1:23" ht="12.75">
      <c r="A40" s="113"/>
      <c r="B40" s="113"/>
      <c r="C40" s="113"/>
      <c r="D40" s="110"/>
      <c r="E40" s="110"/>
      <c r="F40" s="110" t="s">
        <v>15</v>
      </c>
      <c r="G40" s="110"/>
      <c r="H40" s="67">
        <v>9803</v>
      </c>
      <c r="I40" s="67">
        <v>9803</v>
      </c>
      <c r="J40" s="67">
        <v>9803</v>
      </c>
      <c r="K40" s="67">
        <v>0</v>
      </c>
      <c r="L40" s="67">
        <v>9803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112">
        <v>0</v>
      </c>
      <c r="U40" s="112"/>
      <c r="V40" s="67">
        <v>0</v>
      </c>
      <c r="W40" s="67">
        <v>0</v>
      </c>
    </row>
    <row r="41" spans="1:23" ht="12.75">
      <c r="A41" s="113"/>
      <c r="B41" s="113"/>
      <c r="C41" s="113"/>
      <c r="D41" s="110"/>
      <c r="E41" s="110"/>
      <c r="F41" s="110" t="s">
        <v>16</v>
      </c>
      <c r="G41" s="110"/>
      <c r="H41" s="67">
        <v>4570726</v>
      </c>
      <c r="I41" s="67">
        <v>4570726</v>
      </c>
      <c r="J41" s="67">
        <v>4457721</v>
      </c>
      <c r="K41" s="67">
        <v>4082053</v>
      </c>
      <c r="L41" s="67">
        <v>375668</v>
      </c>
      <c r="M41" s="67">
        <v>80000</v>
      </c>
      <c r="N41" s="67">
        <v>33005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112">
        <v>0</v>
      </c>
      <c r="U41" s="112"/>
      <c r="V41" s="67">
        <v>0</v>
      </c>
      <c r="W41" s="67">
        <v>0</v>
      </c>
    </row>
    <row r="42" spans="1:23" ht="12.75">
      <c r="A42" s="113" t="s">
        <v>46</v>
      </c>
      <c r="B42" s="113" t="s">
        <v>138</v>
      </c>
      <c r="C42" s="113" t="s">
        <v>46</v>
      </c>
      <c r="D42" s="110" t="s">
        <v>139</v>
      </c>
      <c r="E42" s="110"/>
      <c r="F42" s="110" t="s">
        <v>13</v>
      </c>
      <c r="G42" s="110"/>
      <c r="H42" s="67">
        <v>724773</v>
      </c>
      <c r="I42" s="67">
        <v>724773</v>
      </c>
      <c r="J42" s="67">
        <v>716797</v>
      </c>
      <c r="K42" s="67">
        <v>648516</v>
      </c>
      <c r="L42" s="67">
        <v>68281</v>
      </c>
      <c r="M42" s="67">
        <v>0</v>
      </c>
      <c r="N42" s="67">
        <v>7976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112">
        <v>0</v>
      </c>
      <c r="U42" s="112"/>
      <c r="V42" s="67">
        <v>0</v>
      </c>
      <c r="W42" s="67">
        <v>0</v>
      </c>
    </row>
    <row r="43" spans="1:23" ht="12.75">
      <c r="A43" s="113"/>
      <c r="B43" s="113"/>
      <c r="C43" s="113"/>
      <c r="D43" s="110"/>
      <c r="E43" s="110"/>
      <c r="F43" s="110" t="s">
        <v>14</v>
      </c>
      <c r="G43" s="110"/>
      <c r="H43" s="67">
        <v>-7369</v>
      </c>
      <c r="I43" s="67">
        <v>-7369</v>
      </c>
      <c r="J43" s="67">
        <v>-7369</v>
      </c>
      <c r="K43" s="67">
        <v>0</v>
      </c>
      <c r="L43" s="67">
        <v>-7369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112">
        <v>0</v>
      </c>
      <c r="U43" s="112"/>
      <c r="V43" s="67">
        <v>0</v>
      </c>
      <c r="W43" s="67">
        <v>0</v>
      </c>
    </row>
    <row r="44" spans="1:23" ht="12.75">
      <c r="A44" s="113"/>
      <c r="B44" s="113"/>
      <c r="C44" s="113"/>
      <c r="D44" s="110"/>
      <c r="E44" s="110"/>
      <c r="F44" s="110" t="s">
        <v>15</v>
      </c>
      <c r="G44" s="110"/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112">
        <v>0</v>
      </c>
      <c r="U44" s="112"/>
      <c r="V44" s="67">
        <v>0</v>
      </c>
      <c r="W44" s="67">
        <v>0</v>
      </c>
    </row>
    <row r="45" spans="1:23" ht="12.75">
      <c r="A45" s="113"/>
      <c r="B45" s="113"/>
      <c r="C45" s="113"/>
      <c r="D45" s="110"/>
      <c r="E45" s="110"/>
      <c r="F45" s="110" t="s">
        <v>16</v>
      </c>
      <c r="G45" s="110"/>
      <c r="H45" s="67">
        <v>717404</v>
      </c>
      <c r="I45" s="67">
        <v>717404</v>
      </c>
      <c r="J45" s="67">
        <v>709428</v>
      </c>
      <c r="K45" s="67">
        <v>648516</v>
      </c>
      <c r="L45" s="67">
        <v>60912</v>
      </c>
      <c r="M45" s="67">
        <v>0</v>
      </c>
      <c r="N45" s="67">
        <v>7976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112">
        <v>0</v>
      </c>
      <c r="U45" s="112"/>
      <c r="V45" s="67">
        <v>0</v>
      </c>
      <c r="W45" s="67">
        <v>0</v>
      </c>
    </row>
    <row r="46" spans="1:23" ht="12.75">
      <c r="A46" s="113" t="s">
        <v>46</v>
      </c>
      <c r="B46" s="113" t="s">
        <v>140</v>
      </c>
      <c r="C46" s="113" t="s">
        <v>46</v>
      </c>
      <c r="D46" s="110" t="s">
        <v>141</v>
      </c>
      <c r="E46" s="110"/>
      <c r="F46" s="110" t="s">
        <v>13</v>
      </c>
      <c r="G46" s="110"/>
      <c r="H46" s="67">
        <v>1837117</v>
      </c>
      <c r="I46" s="67">
        <v>1837117</v>
      </c>
      <c r="J46" s="67">
        <v>1746679</v>
      </c>
      <c r="K46" s="67">
        <v>1642619</v>
      </c>
      <c r="L46" s="67">
        <v>104060</v>
      </c>
      <c r="M46" s="67">
        <v>0</v>
      </c>
      <c r="N46" s="67">
        <v>90438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112">
        <v>0</v>
      </c>
      <c r="U46" s="112"/>
      <c r="V46" s="67">
        <v>0</v>
      </c>
      <c r="W46" s="67">
        <v>0</v>
      </c>
    </row>
    <row r="47" spans="1:23" ht="12.75">
      <c r="A47" s="113"/>
      <c r="B47" s="113"/>
      <c r="C47" s="113"/>
      <c r="D47" s="110"/>
      <c r="E47" s="110"/>
      <c r="F47" s="110" t="s">
        <v>14</v>
      </c>
      <c r="G47" s="110"/>
      <c r="H47" s="67">
        <v>-3000</v>
      </c>
      <c r="I47" s="67">
        <v>-3000</v>
      </c>
      <c r="J47" s="67">
        <v>-3000</v>
      </c>
      <c r="K47" s="67">
        <v>-3000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112">
        <v>0</v>
      </c>
      <c r="U47" s="112"/>
      <c r="V47" s="67">
        <v>0</v>
      </c>
      <c r="W47" s="67">
        <v>0</v>
      </c>
    </row>
    <row r="48" spans="1:23" ht="12.75">
      <c r="A48" s="113"/>
      <c r="B48" s="113"/>
      <c r="C48" s="113"/>
      <c r="D48" s="110"/>
      <c r="E48" s="110"/>
      <c r="F48" s="110" t="s">
        <v>15</v>
      </c>
      <c r="G48" s="110"/>
      <c r="H48" s="67">
        <v>3000</v>
      </c>
      <c r="I48" s="67">
        <v>3000</v>
      </c>
      <c r="J48" s="67">
        <v>3000</v>
      </c>
      <c r="K48" s="67">
        <v>3000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112">
        <v>0</v>
      </c>
      <c r="U48" s="112"/>
      <c r="V48" s="67">
        <v>0</v>
      </c>
      <c r="W48" s="67">
        <v>0</v>
      </c>
    </row>
    <row r="49" spans="1:23" ht="12.75">
      <c r="A49" s="113"/>
      <c r="B49" s="113"/>
      <c r="C49" s="113"/>
      <c r="D49" s="110"/>
      <c r="E49" s="110"/>
      <c r="F49" s="110" t="s">
        <v>16</v>
      </c>
      <c r="G49" s="110"/>
      <c r="H49" s="67">
        <v>1837117</v>
      </c>
      <c r="I49" s="67">
        <v>1837117</v>
      </c>
      <c r="J49" s="67">
        <v>1746679</v>
      </c>
      <c r="K49" s="67">
        <v>1642619</v>
      </c>
      <c r="L49" s="67">
        <v>104060</v>
      </c>
      <c r="M49" s="67">
        <v>0</v>
      </c>
      <c r="N49" s="67">
        <v>90438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112">
        <v>0</v>
      </c>
      <c r="U49" s="112"/>
      <c r="V49" s="67">
        <v>0</v>
      </c>
      <c r="W49" s="67">
        <v>0</v>
      </c>
    </row>
    <row r="50" spans="1:23" ht="12.75">
      <c r="A50" s="113" t="s">
        <v>46</v>
      </c>
      <c r="B50" s="113" t="s">
        <v>142</v>
      </c>
      <c r="C50" s="113" t="s">
        <v>46</v>
      </c>
      <c r="D50" s="110" t="s">
        <v>143</v>
      </c>
      <c r="E50" s="110"/>
      <c r="F50" s="110" t="s">
        <v>13</v>
      </c>
      <c r="G50" s="110"/>
      <c r="H50" s="67">
        <v>106940</v>
      </c>
      <c r="I50" s="67">
        <v>106940</v>
      </c>
      <c r="J50" s="67">
        <v>106940</v>
      </c>
      <c r="K50" s="67">
        <v>0</v>
      </c>
      <c r="L50" s="67">
        <v>106940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112">
        <v>0</v>
      </c>
      <c r="U50" s="112"/>
      <c r="V50" s="67">
        <v>0</v>
      </c>
      <c r="W50" s="67">
        <v>0</v>
      </c>
    </row>
    <row r="51" spans="1:23" ht="12.75">
      <c r="A51" s="113"/>
      <c r="B51" s="113"/>
      <c r="C51" s="113"/>
      <c r="D51" s="110"/>
      <c r="E51" s="110"/>
      <c r="F51" s="110" t="s">
        <v>14</v>
      </c>
      <c r="G51" s="110"/>
      <c r="H51" s="67">
        <v>-62</v>
      </c>
      <c r="I51" s="67">
        <v>-62</v>
      </c>
      <c r="J51" s="67">
        <v>-62</v>
      </c>
      <c r="K51" s="67">
        <v>0</v>
      </c>
      <c r="L51" s="67">
        <v>-62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112">
        <v>0</v>
      </c>
      <c r="U51" s="112"/>
      <c r="V51" s="67">
        <v>0</v>
      </c>
      <c r="W51" s="67">
        <v>0</v>
      </c>
    </row>
    <row r="52" spans="1:23" ht="12.75">
      <c r="A52" s="113"/>
      <c r="B52" s="113"/>
      <c r="C52" s="113"/>
      <c r="D52" s="110"/>
      <c r="E52" s="110"/>
      <c r="F52" s="110" t="s">
        <v>15</v>
      </c>
      <c r="G52" s="110"/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112">
        <v>0</v>
      </c>
      <c r="U52" s="112"/>
      <c r="V52" s="67">
        <v>0</v>
      </c>
      <c r="W52" s="67">
        <v>0</v>
      </c>
    </row>
    <row r="53" spans="1:23" ht="12.75">
      <c r="A53" s="113"/>
      <c r="B53" s="113"/>
      <c r="C53" s="113"/>
      <c r="D53" s="110"/>
      <c r="E53" s="110"/>
      <c r="F53" s="110" t="s">
        <v>16</v>
      </c>
      <c r="G53" s="110"/>
      <c r="H53" s="67">
        <v>106878</v>
      </c>
      <c r="I53" s="67">
        <v>106878</v>
      </c>
      <c r="J53" s="67">
        <v>106878</v>
      </c>
      <c r="K53" s="67">
        <v>0</v>
      </c>
      <c r="L53" s="67">
        <v>106878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112">
        <v>0</v>
      </c>
      <c r="U53" s="112"/>
      <c r="V53" s="67">
        <v>0</v>
      </c>
      <c r="W53" s="67">
        <v>0</v>
      </c>
    </row>
    <row r="54" spans="1:23" ht="12.75">
      <c r="A54" s="113" t="s">
        <v>46</v>
      </c>
      <c r="B54" s="113" t="s">
        <v>144</v>
      </c>
      <c r="C54" s="113" t="s">
        <v>46</v>
      </c>
      <c r="D54" s="110" t="s">
        <v>145</v>
      </c>
      <c r="E54" s="110"/>
      <c r="F54" s="110" t="s">
        <v>13</v>
      </c>
      <c r="G54" s="110"/>
      <c r="H54" s="67">
        <v>517451.59</v>
      </c>
      <c r="I54" s="67">
        <v>517451.59</v>
      </c>
      <c r="J54" s="67">
        <v>517451.59</v>
      </c>
      <c r="K54" s="67">
        <v>269392</v>
      </c>
      <c r="L54" s="67">
        <v>248059.59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112">
        <v>0</v>
      </c>
      <c r="U54" s="112"/>
      <c r="V54" s="67">
        <v>0</v>
      </c>
      <c r="W54" s="67">
        <v>0</v>
      </c>
    </row>
    <row r="55" spans="1:23" ht="12.75">
      <c r="A55" s="113"/>
      <c r="B55" s="113"/>
      <c r="C55" s="113"/>
      <c r="D55" s="110"/>
      <c r="E55" s="110"/>
      <c r="F55" s="110" t="s">
        <v>14</v>
      </c>
      <c r="G55" s="110"/>
      <c r="H55" s="67">
        <v>-8238</v>
      </c>
      <c r="I55" s="67">
        <v>-8238</v>
      </c>
      <c r="J55" s="67">
        <v>-8238</v>
      </c>
      <c r="K55" s="67">
        <v>-2574</v>
      </c>
      <c r="L55" s="67">
        <v>-5664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112">
        <v>0</v>
      </c>
      <c r="U55" s="112"/>
      <c r="V55" s="67">
        <v>0</v>
      </c>
      <c r="W55" s="67">
        <v>0</v>
      </c>
    </row>
    <row r="56" spans="1:23" ht="12.75">
      <c r="A56" s="113"/>
      <c r="B56" s="113"/>
      <c r="C56" s="113"/>
      <c r="D56" s="110"/>
      <c r="E56" s="110"/>
      <c r="F56" s="110" t="s">
        <v>15</v>
      </c>
      <c r="G56" s="110"/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112">
        <v>0</v>
      </c>
      <c r="U56" s="112"/>
      <c r="V56" s="67">
        <v>0</v>
      </c>
      <c r="W56" s="67">
        <v>0</v>
      </c>
    </row>
    <row r="57" spans="1:23" ht="12.75">
      <c r="A57" s="113"/>
      <c r="B57" s="113"/>
      <c r="C57" s="113"/>
      <c r="D57" s="110"/>
      <c r="E57" s="110"/>
      <c r="F57" s="110" t="s">
        <v>16</v>
      </c>
      <c r="G57" s="110"/>
      <c r="H57" s="67">
        <v>509213.59</v>
      </c>
      <c r="I57" s="67">
        <v>509213.59</v>
      </c>
      <c r="J57" s="67">
        <v>509213.59</v>
      </c>
      <c r="K57" s="67">
        <v>266818</v>
      </c>
      <c r="L57" s="67">
        <v>242395.59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112">
        <v>0</v>
      </c>
      <c r="U57" s="112"/>
      <c r="V57" s="67">
        <v>0</v>
      </c>
      <c r="W57" s="67">
        <v>0</v>
      </c>
    </row>
    <row r="58" spans="1:23" ht="12.75">
      <c r="A58" s="113" t="s">
        <v>46</v>
      </c>
      <c r="B58" s="113" t="s">
        <v>146</v>
      </c>
      <c r="C58" s="113" t="s">
        <v>46</v>
      </c>
      <c r="D58" s="110" t="s">
        <v>147</v>
      </c>
      <c r="E58" s="110"/>
      <c r="F58" s="110" t="s">
        <v>13</v>
      </c>
      <c r="G58" s="110"/>
      <c r="H58" s="67">
        <v>681965</v>
      </c>
      <c r="I58" s="67">
        <v>681965</v>
      </c>
      <c r="J58" s="67">
        <v>680657</v>
      </c>
      <c r="K58" s="67">
        <v>480362</v>
      </c>
      <c r="L58" s="67">
        <v>200295</v>
      </c>
      <c r="M58" s="67">
        <v>0</v>
      </c>
      <c r="N58" s="67">
        <v>1308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112">
        <v>0</v>
      </c>
      <c r="U58" s="112"/>
      <c r="V58" s="67">
        <v>0</v>
      </c>
      <c r="W58" s="67">
        <v>0</v>
      </c>
    </row>
    <row r="59" spans="1:23" ht="12.75">
      <c r="A59" s="113"/>
      <c r="B59" s="113"/>
      <c r="C59" s="113"/>
      <c r="D59" s="110"/>
      <c r="E59" s="110"/>
      <c r="F59" s="110" t="s">
        <v>14</v>
      </c>
      <c r="G59" s="110"/>
      <c r="H59" s="67">
        <v>-10912</v>
      </c>
      <c r="I59" s="67">
        <v>-10912</v>
      </c>
      <c r="J59" s="67">
        <v>-10912</v>
      </c>
      <c r="K59" s="67">
        <v>-1689</v>
      </c>
      <c r="L59" s="67">
        <v>-9223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112">
        <v>0</v>
      </c>
      <c r="U59" s="112"/>
      <c r="V59" s="67">
        <v>0</v>
      </c>
      <c r="W59" s="67">
        <v>0</v>
      </c>
    </row>
    <row r="60" spans="1:23" ht="12.75">
      <c r="A60" s="113"/>
      <c r="B60" s="113"/>
      <c r="C60" s="113"/>
      <c r="D60" s="110"/>
      <c r="E60" s="110"/>
      <c r="F60" s="110" t="s">
        <v>15</v>
      </c>
      <c r="G60" s="110"/>
      <c r="H60" s="67">
        <v>2425</v>
      </c>
      <c r="I60" s="67">
        <v>2425</v>
      </c>
      <c r="J60" s="67">
        <v>2425</v>
      </c>
      <c r="K60" s="67">
        <v>1689</v>
      </c>
      <c r="L60" s="67">
        <v>736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112">
        <v>0</v>
      </c>
      <c r="U60" s="112"/>
      <c r="V60" s="67">
        <v>0</v>
      </c>
      <c r="W60" s="67">
        <v>0</v>
      </c>
    </row>
    <row r="61" spans="1:23" ht="12.75">
      <c r="A61" s="113"/>
      <c r="B61" s="113"/>
      <c r="C61" s="113"/>
      <c r="D61" s="110"/>
      <c r="E61" s="110"/>
      <c r="F61" s="110" t="s">
        <v>16</v>
      </c>
      <c r="G61" s="110"/>
      <c r="H61" s="67">
        <v>673478</v>
      </c>
      <c r="I61" s="67">
        <v>673478</v>
      </c>
      <c r="J61" s="67">
        <v>672170</v>
      </c>
      <c r="K61" s="67">
        <v>480362</v>
      </c>
      <c r="L61" s="67">
        <v>191808</v>
      </c>
      <c r="M61" s="67">
        <v>0</v>
      </c>
      <c r="N61" s="67">
        <v>1308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112">
        <v>0</v>
      </c>
      <c r="U61" s="112"/>
      <c r="V61" s="67">
        <v>0</v>
      </c>
      <c r="W61" s="67">
        <v>0</v>
      </c>
    </row>
    <row r="62" spans="1:23" ht="18.75" customHeight="1">
      <c r="A62" s="113" t="s">
        <v>46</v>
      </c>
      <c r="B62" s="113" t="s">
        <v>148</v>
      </c>
      <c r="C62" s="113" t="s">
        <v>46</v>
      </c>
      <c r="D62" s="110" t="s">
        <v>149</v>
      </c>
      <c r="E62" s="110"/>
      <c r="F62" s="110" t="s">
        <v>13</v>
      </c>
      <c r="G62" s="110"/>
      <c r="H62" s="67">
        <v>109143</v>
      </c>
      <c r="I62" s="67">
        <v>109143</v>
      </c>
      <c r="J62" s="67">
        <v>108478</v>
      </c>
      <c r="K62" s="67">
        <v>102828</v>
      </c>
      <c r="L62" s="67">
        <v>5650</v>
      </c>
      <c r="M62" s="67">
        <v>0</v>
      </c>
      <c r="N62" s="67">
        <v>665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112">
        <v>0</v>
      </c>
      <c r="U62" s="112"/>
      <c r="V62" s="67">
        <v>0</v>
      </c>
      <c r="W62" s="67">
        <v>0</v>
      </c>
    </row>
    <row r="63" spans="1:23" ht="18" customHeight="1">
      <c r="A63" s="113"/>
      <c r="B63" s="113"/>
      <c r="C63" s="113"/>
      <c r="D63" s="110"/>
      <c r="E63" s="110"/>
      <c r="F63" s="110" t="s">
        <v>14</v>
      </c>
      <c r="G63" s="110"/>
      <c r="H63" s="67">
        <v>-2368</v>
      </c>
      <c r="I63" s="67">
        <v>-2368</v>
      </c>
      <c r="J63" s="67">
        <v>-2368</v>
      </c>
      <c r="K63" s="67">
        <v>-709</v>
      </c>
      <c r="L63" s="67">
        <v>-1659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112">
        <v>0</v>
      </c>
      <c r="U63" s="112"/>
      <c r="V63" s="67">
        <v>0</v>
      </c>
      <c r="W63" s="67">
        <v>0</v>
      </c>
    </row>
    <row r="64" spans="1:23" ht="19.5" customHeight="1">
      <c r="A64" s="113"/>
      <c r="B64" s="113"/>
      <c r="C64" s="113"/>
      <c r="D64" s="110"/>
      <c r="E64" s="110"/>
      <c r="F64" s="110" t="s">
        <v>15</v>
      </c>
      <c r="G64" s="110"/>
      <c r="H64" s="67">
        <v>704</v>
      </c>
      <c r="I64" s="67">
        <v>704</v>
      </c>
      <c r="J64" s="67">
        <v>704</v>
      </c>
      <c r="K64" s="67">
        <v>704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112">
        <v>0</v>
      </c>
      <c r="U64" s="112"/>
      <c r="V64" s="67">
        <v>0</v>
      </c>
      <c r="W64" s="67">
        <v>0</v>
      </c>
    </row>
    <row r="65" spans="1:23" ht="18" customHeight="1">
      <c r="A65" s="113"/>
      <c r="B65" s="113"/>
      <c r="C65" s="113"/>
      <c r="D65" s="110"/>
      <c r="E65" s="110"/>
      <c r="F65" s="110" t="s">
        <v>16</v>
      </c>
      <c r="G65" s="110"/>
      <c r="H65" s="67">
        <v>107479</v>
      </c>
      <c r="I65" s="67">
        <v>107479</v>
      </c>
      <c r="J65" s="67">
        <v>106814</v>
      </c>
      <c r="K65" s="67">
        <v>102823</v>
      </c>
      <c r="L65" s="67">
        <v>3991</v>
      </c>
      <c r="M65" s="67">
        <v>0</v>
      </c>
      <c r="N65" s="67">
        <v>665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112">
        <v>0</v>
      </c>
      <c r="U65" s="112"/>
      <c r="V65" s="67">
        <v>0</v>
      </c>
      <c r="W65" s="67">
        <v>0</v>
      </c>
    </row>
    <row r="66" spans="1:23" ht="12.75">
      <c r="A66" s="113" t="s">
        <v>150</v>
      </c>
      <c r="B66" s="113" t="s">
        <v>46</v>
      </c>
      <c r="C66" s="113" t="s">
        <v>46</v>
      </c>
      <c r="D66" s="110" t="s">
        <v>151</v>
      </c>
      <c r="E66" s="110"/>
      <c r="F66" s="110" t="s">
        <v>13</v>
      </c>
      <c r="G66" s="110"/>
      <c r="H66" s="67">
        <v>4548029.9</v>
      </c>
      <c r="I66" s="67">
        <v>4407099.9</v>
      </c>
      <c r="J66" s="67">
        <v>3307801.9</v>
      </c>
      <c r="K66" s="67">
        <v>2679226</v>
      </c>
      <c r="L66" s="67">
        <v>628575.9</v>
      </c>
      <c r="M66" s="67">
        <v>327186</v>
      </c>
      <c r="N66" s="67">
        <v>3000</v>
      </c>
      <c r="O66" s="67">
        <v>769112</v>
      </c>
      <c r="P66" s="67">
        <v>0</v>
      </c>
      <c r="Q66" s="67">
        <v>0</v>
      </c>
      <c r="R66" s="67">
        <v>140930</v>
      </c>
      <c r="S66" s="67">
        <v>140930</v>
      </c>
      <c r="T66" s="112">
        <v>0</v>
      </c>
      <c r="U66" s="112"/>
      <c r="V66" s="67">
        <v>0</v>
      </c>
      <c r="W66" s="67">
        <v>0</v>
      </c>
    </row>
    <row r="67" spans="1:23" ht="12.75">
      <c r="A67" s="113"/>
      <c r="B67" s="113"/>
      <c r="C67" s="113"/>
      <c r="D67" s="110"/>
      <c r="E67" s="110"/>
      <c r="F67" s="110" t="s">
        <v>14</v>
      </c>
      <c r="G67" s="110"/>
      <c r="H67" s="67">
        <v>-7255</v>
      </c>
      <c r="I67" s="67">
        <v>-7255</v>
      </c>
      <c r="J67" s="67">
        <v>-7255</v>
      </c>
      <c r="K67" s="67">
        <v>-5130</v>
      </c>
      <c r="L67" s="67">
        <v>-2125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112">
        <v>0</v>
      </c>
      <c r="U67" s="112"/>
      <c r="V67" s="67">
        <v>0</v>
      </c>
      <c r="W67" s="67">
        <v>0</v>
      </c>
    </row>
    <row r="68" spans="1:23" ht="12.75">
      <c r="A68" s="113"/>
      <c r="B68" s="113"/>
      <c r="C68" s="113"/>
      <c r="D68" s="110"/>
      <c r="E68" s="110"/>
      <c r="F68" s="110" t="s">
        <v>15</v>
      </c>
      <c r="G68" s="110"/>
      <c r="H68" s="67">
        <v>7255</v>
      </c>
      <c r="I68" s="67">
        <v>7255</v>
      </c>
      <c r="J68" s="67">
        <v>7255</v>
      </c>
      <c r="K68" s="67">
        <v>0</v>
      </c>
      <c r="L68" s="67">
        <v>7255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112">
        <v>0</v>
      </c>
      <c r="U68" s="112"/>
      <c r="V68" s="67">
        <v>0</v>
      </c>
      <c r="W68" s="67">
        <v>0</v>
      </c>
    </row>
    <row r="69" spans="1:23" ht="12.75">
      <c r="A69" s="113"/>
      <c r="B69" s="113"/>
      <c r="C69" s="113"/>
      <c r="D69" s="110"/>
      <c r="E69" s="110"/>
      <c r="F69" s="110" t="s">
        <v>16</v>
      </c>
      <c r="G69" s="110"/>
      <c r="H69" s="67">
        <v>4548029.9</v>
      </c>
      <c r="I69" s="67">
        <v>4407099.9</v>
      </c>
      <c r="J69" s="67">
        <v>3307801.9</v>
      </c>
      <c r="K69" s="67">
        <v>2674096</v>
      </c>
      <c r="L69" s="67">
        <v>633705.9</v>
      </c>
      <c r="M69" s="67">
        <v>327186</v>
      </c>
      <c r="N69" s="67">
        <v>3000</v>
      </c>
      <c r="O69" s="67">
        <v>769112</v>
      </c>
      <c r="P69" s="67">
        <v>0</v>
      </c>
      <c r="Q69" s="67">
        <v>0</v>
      </c>
      <c r="R69" s="67">
        <v>140930</v>
      </c>
      <c r="S69" s="67">
        <v>140930</v>
      </c>
      <c r="T69" s="112">
        <v>0</v>
      </c>
      <c r="U69" s="112"/>
      <c r="V69" s="67">
        <v>0</v>
      </c>
      <c r="W69" s="67">
        <v>0</v>
      </c>
    </row>
    <row r="70" spans="1:23" ht="12.75">
      <c r="A70" s="113" t="s">
        <v>46</v>
      </c>
      <c r="B70" s="113" t="s">
        <v>152</v>
      </c>
      <c r="C70" s="113" t="s">
        <v>46</v>
      </c>
      <c r="D70" s="110" t="s">
        <v>153</v>
      </c>
      <c r="E70" s="110"/>
      <c r="F70" s="110" t="s">
        <v>13</v>
      </c>
      <c r="G70" s="110"/>
      <c r="H70" s="67">
        <v>636485.9</v>
      </c>
      <c r="I70" s="67">
        <v>636485.9</v>
      </c>
      <c r="J70" s="67">
        <v>636485.9</v>
      </c>
      <c r="K70" s="67">
        <v>495050</v>
      </c>
      <c r="L70" s="67">
        <v>141435.9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112">
        <v>0</v>
      </c>
      <c r="U70" s="112"/>
      <c r="V70" s="67">
        <v>0</v>
      </c>
      <c r="W70" s="67">
        <v>0</v>
      </c>
    </row>
    <row r="71" spans="1:23" ht="12.75">
      <c r="A71" s="113"/>
      <c r="B71" s="113"/>
      <c r="C71" s="113"/>
      <c r="D71" s="110"/>
      <c r="E71" s="110"/>
      <c r="F71" s="110" t="s">
        <v>14</v>
      </c>
      <c r="G71" s="110"/>
      <c r="H71" s="67">
        <v>-7255</v>
      </c>
      <c r="I71" s="67">
        <v>-7255</v>
      </c>
      <c r="J71" s="67">
        <v>-7255</v>
      </c>
      <c r="K71" s="67">
        <v>-5130</v>
      </c>
      <c r="L71" s="67">
        <v>-2125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112">
        <v>0</v>
      </c>
      <c r="U71" s="112"/>
      <c r="V71" s="67">
        <v>0</v>
      </c>
      <c r="W71" s="67">
        <v>0</v>
      </c>
    </row>
    <row r="72" spans="1:23" ht="12.75">
      <c r="A72" s="113"/>
      <c r="B72" s="113"/>
      <c r="C72" s="113"/>
      <c r="D72" s="110"/>
      <c r="E72" s="110"/>
      <c r="F72" s="110" t="s">
        <v>15</v>
      </c>
      <c r="G72" s="110"/>
      <c r="H72" s="67">
        <v>7255</v>
      </c>
      <c r="I72" s="67">
        <v>7255</v>
      </c>
      <c r="J72" s="67">
        <v>7255</v>
      </c>
      <c r="K72" s="67">
        <v>0</v>
      </c>
      <c r="L72" s="67">
        <v>7255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112">
        <v>0</v>
      </c>
      <c r="U72" s="112"/>
      <c r="V72" s="67">
        <v>0</v>
      </c>
      <c r="W72" s="67">
        <v>0</v>
      </c>
    </row>
    <row r="73" spans="1:23" ht="12.75">
      <c r="A73" s="113"/>
      <c r="B73" s="113"/>
      <c r="C73" s="113"/>
      <c r="D73" s="110"/>
      <c r="E73" s="110"/>
      <c r="F73" s="110" t="s">
        <v>16</v>
      </c>
      <c r="G73" s="110"/>
      <c r="H73" s="67">
        <v>636485.9</v>
      </c>
      <c r="I73" s="67">
        <v>636485.9</v>
      </c>
      <c r="J73" s="67">
        <v>636485.9</v>
      </c>
      <c r="K73" s="67">
        <v>489920</v>
      </c>
      <c r="L73" s="67">
        <v>146565.9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112">
        <v>0</v>
      </c>
      <c r="U73" s="112"/>
      <c r="V73" s="67">
        <v>0</v>
      </c>
      <c r="W73" s="67">
        <v>0</v>
      </c>
    </row>
    <row r="74" spans="1:23" ht="12.75">
      <c r="A74" s="113" t="s">
        <v>154</v>
      </c>
      <c r="B74" s="113" t="s">
        <v>46</v>
      </c>
      <c r="C74" s="113" t="s">
        <v>46</v>
      </c>
      <c r="D74" s="110" t="s">
        <v>155</v>
      </c>
      <c r="E74" s="110"/>
      <c r="F74" s="110" t="s">
        <v>13</v>
      </c>
      <c r="G74" s="110"/>
      <c r="H74" s="67">
        <v>12467910.23</v>
      </c>
      <c r="I74" s="67">
        <v>9986271.68</v>
      </c>
      <c r="J74" s="67">
        <v>9756351.68</v>
      </c>
      <c r="K74" s="67">
        <v>7838806</v>
      </c>
      <c r="L74" s="67">
        <v>1917545.68</v>
      </c>
      <c r="M74" s="67">
        <v>0</v>
      </c>
      <c r="N74" s="67">
        <v>229920</v>
      </c>
      <c r="O74" s="67">
        <v>0</v>
      </c>
      <c r="P74" s="67">
        <v>0</v>
      </c>
      <c r="Q74" s="67">
        <v>0</v>
      </c>
      <c r="R74" s="67">
        <v>2481638.55</v>
      </c>
      <c r="S74" s="67">
        <v>2481638.55</v>
      </c>
      <c r="T74" s="112">
        <v>0</v>
      </c>
      <c r="U74" s="112"/>
      <c r="V74" s="67">
        <v>0</v>
      </c>
      <c r="W74" s="67">
        <v>0</v>
      </c>
    </row>
    <row r="75" spans="1:23" ht="12.75">
      <c r="A75" s="113"/>
      <c r="B75" s="113"/>
      <c r="C75" s="113"/>
      <c r="D75" s="110"/>
      <c r="E75" s="110"/>
      <c r="F75" s="110" t="s">
        <v>14</v>
      </c>
      <c r="G75" s="110"/>
      <c r="H75" s="67">
        <v>-23194</v>
      </c>
      <c r="I75" s="67">
        <v>-23194</v>
      </c>
      <c r="J75" s="67">
        <v>-23194</v>
      </c>
      <c r="K75" s="67">
        <v>-11804</v>
      </c>
      <c r="L75" s="67">
        <v>-11390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112">
        <v>0</v>
      </c>
      <c r="U75" s="112"/>
      <c r="V75" s="67">
        <v>0</v>
      </c>
      <c r="W75" s="67">
        <v>0</v>
      </c>
    </row>
    <row r="76" spans="1:23" ht="12.75">
      <c r="A76" s="113"/>
      <c r="B76" s="113"/>
      <c r="C76" s="113"/>
      <c r="D76" s="110"/>
      <c r="E76" s="110"/>
      <c r="F76" s="110" t="s">
        <v>15</v>
      </c>
      <c r="G76" s="110"/>
      <c r="H76" s="67">
        <v>23194</v>
      </c>
      <c r="I76" s="67">
        <v>23194</v>
      </c>
      <c r="J76" s="67">
        <v>21659</v>
      </c>
      <c r="K76" s="67">
        <v>10000</v>
      </c>
      <c r="L76" s="67">
        <v>11659</v>
      </c>
      <c r="M76" s="67">
        <v>0</v>
      </c>
      <c r="N76" s="67">
        <v>1535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112">
        <v>0</v>
      </c>
      <c r="U76" s="112"/>
      <c r="V76" s="67">
        <v>0</v>
      </c>
      <c r="W76" s="67">
        <v>0</v>
      </c>
    </row>
    <row r="77" spans="1:23" ht="12.75">
      <c r="A77" s="113"/>
      <c r="B77" s="113"/>
      <c r="C77" s="113"/>
      <c r="D77" s="110"/>
      <c r="E77" s="110"/>
      <c r="F77" s="110" t="s">
        <v>16</v>
      </c>
      <c r="G77" s="110"/>
      <c r="H77" s="67">
        <v>12467910.23</v>
      </c>
      <c r="I77" s="67">
        <v>9986271.68</v>
      </c>
      <c r="J77" s="67">
        <v>9754816.68</v>
      </c>
      <c r="K77" s="67">
        <v>7837002</v>
      </c>
      <c r="L77" s="67">
        <v>1917814.68</v>
      </c>
      <c r="M77" s="67">
        <v>0</v>
      </c>
      <c r="N77" s="67">
        <v>231455</v>
      </c>
      <c r="O77" s="67">
        <v>0</v>
      </c>
      <c r="P77" s="67">
        <v>0</v>
      </c>
      <c r="Q77" s="67">
        <v>0</v>
      </c>
      <c r="R77" s="67">
        <v>2481638.55</v>
      </c>
      <c r="S77" s="67">
        <v>2481638.55</v>
      </c>
      <c r="T77" s="112">
        <v>0</v>
      </c>
      <c r="U77" s="112"/>
      <c r="V77" s="67">
        <v>0</v>
      </c>
      <c r="W77" s="67">
        <v>0</v>
      </c>
    </row>
    <row r="78" spans="1:23" ht="12.75">
      <c r="A78" s="113" t="s">
        <v>46</v>
      </c>
      <c r="B78" s="113" t="s">
        <v>156</v>
      </c>
      <c r="C78" s="113" t="s">
        <v>46</v>
      </c>
      <c r="D78" s="110" t="s">
        <v>157</v>
      </c>
      <c r="E78" s="110"/>
      <c r="F78" s="110" t="s">
        <v>13</v>
      </c>
      <c r="G78" s="110"/>
      <c r="H78" s="67">
        <v>7623867.8</v>
      </c>
      <c r="I78" s="67">
        <v>7093033.68</v>
      </c>
      <c r="J78" s="67">
        <v>6921602.68</v>
      </c>
      <c r="K78" s="67">
        <v>5664631</v>
      </c>
      <c r="L78" s="67">
        <v>1256971.68</v>
      </c>
      <c r="M78" s="67">
        <v>0</v>
      </c>
      <c r="N78" s="67">
        <v>171431</v>
      </c>
      <c r="O78" s="67">
        <v>0</v>
      </c>
      <c r="P78" s="67">
        <v>0</v>
      </c>
      <c r="Q78" s="67">
        <v>0</v>
      </c>
      <c r="R78" s="67">
        <v>530834.12</v>
      </c>
      <c r="S78" s="67">
        <v>530834.12</v>
      </c>
      <c r="T78" s="112">
        <v>0</v>
      </c>
      <c r="U78" s="112"/>
      <c r="V78" s="67">
        <v>0</v>
      </c>
      <c r="W78" s="67">
        <v>0</v>
      </c>
    </row>
    <row r="79" spans="1:23" ht="12.75">
      <c r="A79" s="113"/>
      <c r="B79" s="113"/>
      <c r="C79" s="113"/>
      <c r="D79" s="110"/>
      <c r="E79" s="110"/>
      <c r="F79" s="110" t="s">
        <v>14</v>
      </c>
      <c r="G79" s="110"/>
      <c r="H79" s="67">
        <v>-16000</v>
      </c>
      <c r="I79" s="67">
        <v>-16000</v>
      </c>
      <c r="J79" s="67">
        <v>-16000</v>
      </c>
      <c r="K79" s="67">
        <v>-10000</v>
      </c>
      <c r="L79" s="67">
        <v>-6000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112">
        <v>0</v>
      </c>
      <c r="U79" s="112"/>
      <c r="V79" s="67">
        <v>0</v>
      </c>
      <c r="W79" s="67">
        <v>0</v>
      </c>
    </row>
    <row r="80" spans="1:23" ht="12.75">
      <c r="A80" s="113"/>
      <c r="B80" s="113"/>
      <c r="C80" s="113"/>
      <c r="D80" s="110"/>
      <c r="E80" s="110"/>
      <c r="F80" s="110" t="s">
        <v>15</v>
      </c>
      <c r="G80" s="110"/>
      <c r="H80" s="67">
        <v>16000</v>
      </c>
      <c r="I80" s="67">
        <v>16000</v>
      </c>
      <c r="J80" s="67">
        <v>16000</v>
      </c>
      <c r="K80" s="67">
        <v>10000</v>
      </c>
      <c r="L80" s="67">
        <v>6000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112">
        <v>0</v>
      </c>
      <c r="U80" s="112"/>
      <c r="V80" s="67">
        <v>0</v>
      </c>
      <c r="W80" s="67">
        <v>0</v>
      </c>
    </row>
    <row r="81" spans="1:23" ht="12.75">
      <c r="A81" s="113"/>
      <c r="B81" s="113"/>
      <c r="C81" s="113"/>
      <c r="D81" s="110"/>
      <c r="E81" s="110"/>
      <c r="F81" s="110" t="s">
        <v>16</v>
      </c>
      <c r="G81" s="110"/>
      <c r="H81" s="67">
        <v>7623867.8</v>
      </c>
      <c r="I81" s="67">
        <v>7093033.68</v>
      </c>
      <c r="J81" s="67">
        <v>6921602.68</v>
      </c>
      <c r="K81" s="67">
        <v>5664631</v>
      </c>
      <c r="L81" s="67">
        <v>1256971.68</v>
      </c>
      <c r="M81" s="67">
        <v>0</v>
      </c>
      <c r="N81" s="67">
        <v>171431</v>
      </c>
      <c r="O81" s="67">
        <v>0</v>
      </c>
      <c r="P81" s="67">
        <v>0</v>
      </c>
      <c r="Q81" s="67">
        <v>0</v>
      </c>
      <c r="R81" s="67">
        <v>530834.12</v>
      </c>
      <c r="S81" s="67">
        <v>530834.12</v>
      </c>
      <c r="T81" s="112">
        <v>0</v>
      </c>
      <c r="U81" s="112"/>
      <c r="V81" s="67">
        <v>0</v>
      </c>
      <c r="W81" s="67">
        <v>0</v>
      </c>
    </row>
    <row r="82" spans="1:23" ht="12.75">
      <c r="A82" s="113" t="s">
        <v>46</v>
      </c>
      <c r="B82" s="113" t="s">
        <v>158</v>
      </c>
      <c r="C82" s="113" t="s">
        <v>46</v>
      </c>
      <c r="D82" s="110" t="s">
        <v>159</v>
      </c>
      <c r="E82" s="110"/>
      <c r="F82" s="110" t="s">
        <v>13</v>
      </c>
      <c r="G82" s="110"/>
      <c r="H82" s="67">
        <v>3531017.43</v>
      </c>
      <c r="I82" s="67">
        <v>1580213</v>
      </c>
      <c r="J82" s="67">
        <v>1566424</v>
      </c>
      <c r="K82" s="67">
        <v>1081089</v>
      </c>
      <c r="L82" s="67">
        <v>485335</v>
      </c>
      <c r="M82" s="67">
        <v>0</v>
      </c>
      <c r="N82" s="67">
        <v>13789</v>
      </c>
      <c r="O82" s="67">
        <v>0</v>
      </c>
      <c r="P82" s="67">
        <v>0</v>
      </c>
      <c r="Q82" s="67">
        <v>0</v>
      </c>
      <c r="R82" s="67">
        <v>1950804.43</v>
      </c>
      <c r="S82" s="67">
        <v>1950804.43</v>
      </c>
      <c r="T82" s="112">
        <v>0</v>
      </c>
      <c r="U82" s="112"/>
      <c r="V82" s="67">
        <v>0</v>
      </c>
      <c r="W82" s="67">
        <v>0</v>
      </c>
    </row>
    <row r="83" spans="1:23" ht="12.75">
      <c r="A83" s="113"/>
      <c r="B83" s="113"/>
      <c r="C83" s="113"/>
      <c r="D83" s="110"/>
      <c r="E83" s="110"/>
      <c r="F83" s="110" t="s">
        <v>14</v>
      </c>
      <c r="G83" s="110"/>
      <c r="H83" s="67">
        <v>-7194</v>
      </c>
      <c r="I83" s="67">
        <v>-7194</v>
      </c>
      <c r="J83" s="67">
        <v>-7194</v>
      </c>
      <c r="K83" s="67">
        <v>-1804</v>
      </c>
      <c r="L83" s="67">
        <v>-5390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112">
        <v>0</v>
      </c>
      <c r="U83" s="112"/>
      <c r="V83" s="67">
        <v>0</v>
      </c>
      <c r="W83" s="67">
        <v>0</v>
      </c>
    </row>
    <row r="84" spans="1:23" ht="12.75">
      <c r="A84" s="113"/>
      <c r="B84" s="113"/>
      <c r="C84" s="113"/>
      <c r="D84" s="110"/>
      <c r="E84" s="110"/>
      <c r="F84" s="110" t="s">
        <v>15</v>
      </c>
      <c r="G84" s="110"/>
      <c r="H84" s="67">
        <v>7194</v>
      </c>
      <c r="I84" s="67">
        <v>7194</v>
      </c>
      <c r="J84" s="67">
        <v>5659</v>
      </c>
      <c r="K84" s="67">
        <v>0</v>
      </c>
      <c r="L84" s="67">
        <v>5659</v>
      </c>
      <c r="M84" s="67">
        <v>0</v>
      </c>
      <c r="N84" s="67">
        <v>1535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112">
        <v>0</v>
      </c>
      <c r="U84" s="112"/>
      <c r="V84" s="67">
        <v>0</v>
      </c>
      <c r="W84" s="67">
        <v>0</v>
      </c>
    </row>
    <row r="85" spans="1:23" ht="12.75">
      <c r="A85" s="113"/>
      <c r="B85" s="113"/>
      <c r="C85" s="113"/>
      <c r="D85" s="110"/>
      <c r="E85" s="110"/>
      <c r="F85" s="110" t="s">
        <v>16</v>
      </c>
      <c r="G85" s="110"/>
      <c r="H85" s="67">
        <v>3531017.43</v>
      </c>
      <c r="I85" s="67">
        <v>1580213</v>
      </c>
      <c r="J85" s="67">
        <v>1564889</v>
      </c>
      <c r="K85" s="67">
        <v>1079285</v>
      </c>
      <c r="L85" s="67">
        <v>485604</v>
      </c>
      <c r="M85" s="67">
        <v>0</v>
      </c>
      <c r="N85" s="67">
        <v>15324</v>
      </c>
      <c r="O85" s="67">
        <v>0</v>
      </c>
      <c r="P85" s="67">
        <v>0</v>
      </c>
      <c r="Q85" s="67">
        <v>0</v>
      </c>
      <c r="R85" s="67">
        <v>1950804.43</v>
      </c>
      <c r="S85" s="67">
        <v>1950804.43</v>
      </c>
      <c r="T85" s="112">
        <v>0</v>
      </c>
      <c r="U85" s="112"/>
      <c r="V85" s="67">
        <v>0</v>
      </c>
      <c r="W85" s="67">
        <v>0</v>
      </c>
    </row>
    <row r="86" spans="1:23" ht="12.75">
      <c r="A86" s="109" t="s">
        <v>17</v>
      </c>
      <c r="B86" s="109"/>
      <c r="C86" s="109"/>
      <c r="D86" s="109"/>
      <c r="E86" s="109"/>
      <c r="F86" s="110" t="s">
        <v>13</v>
      </c>
      <c r="G86" s="110"/>
      <c r="H86" s="66">
        <v>118293406.72</v>
      </c>
      <c r="I86" s="66">
        <v>93994968.17</v>
      </c>
      <c r="J86" s="66">
        <v>85116756.17</v>
      </c>
      <c r="K86" s="66">
        <v>58035600</v>
      </c>
      <c r="L86" s="66">
        <v>27081156.17</v>
      </c>
      <c r="M86" s="66">
        <v>2457061</v>
      </c>
      <c r="N86" s="66">
        <v>3088576</v>
      </c>
      <c r="O86" s="66">
        <v>2702172</v>
      </c>
      <c r="P86" s="66">
        <v>615403</v>
      </c>
      <c r="Q86" s="66">
        <v>15000</v>
      </c>
      <c r="R86" s="66">
        <v>24298438.55</v>
      </c>
      <c r="S86" s="66">
        <v>21298438.55</v>
      </c>
      <c r="T86" s="111">
        <v>7839464</v>
      </c>
      <c r="U86" s="111"/>
      <c r="V86" s="66">
        <v>3000000</v>
      </c>
      <c r="W86" s="67">
        <v>0</v>
      </c>
    </row>
    <row r="87" spans="1:23" ht="12.75">
      <c r="A87" s="109"/>
      <c r="B87" s="109"/>
      <c r="C87" s="109"/>
      <c r="D87" s="109"/>
      <c r="E87" s="109"/>
      <c r="F87" s="110" t="s">
        <v>14</v>
      </c>
      <c r="G87" s="110"/>
      <c r="H87" s="66">
        <v>-150635</v>
      </c>
      <c r="I87" s="66">
        <v>-150635</v>
      </c>
      <c r="J87" s="66">
        <v>-150157</v>
      </c>
      <c r="K87" s="66">
        <v>-28050</v>
      </c>
      <c r="L87" s="66">
        <v>-122107</v>
      </c>
      <c r="M87" s="66">
        <v>0</v>
      </c>
      <c r="N87" s="66">
        <v>-478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111">
        <v>0</v>
      </c>
      <c r="U87" s="111"/>
      <c r="V87" s="66">
        <v>0</v>
      </c>
      <c r="W87" s="67">
        <v>0</v>
      </c>
    </row>
    <row r="88" spans="1:23" ht="12.75">
      <c r="A88" s="109"/>
      <c r="B88" s="109"/>
      <c r="C88" s="109"/>
      <c r="D88" s="109"/>
      <c r="E88" s="109"/>
      <c r="F88" s="110" t="s">
        <v>15</v>
      </c>
      <c r="G88" s="110"/>
      <c r="H88" s="66">
        <v>145824</v>
      </c>
      <c r="I88" s="66">
        <v>145824</v>
      </c>
      <c r="J88" s="66">
        <v>144289</v>
      </c>
      <c r="K88" s="66">
        <v>18581</v>
      </c>
      <c r="L88" s="66">
        <v>125708</v>
      </c>
      <c r="M88" s="66">
        <v>0</v>
      </c>
      <c r="N88" s="66">
        <v>1535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111">
        <v>0</v>
      </c>
      <c r="U88" s="111"/>
      <c r="V88" s="66">
        <v>0</v>
      </c>
      <c r="W88" s="67">
        <v>0</v>
      </c>
    </row>
    <row r="89" spans="1:23" ht="12.75">
      <c r="A89" s="109"/>
      <c r="B89" s="109"/>
      <c r="C89" s="109"/>
      <c r="D89" s="109"/>
      <c r="E89" s="109"/>
      <c r="F89" s="110" t="s">
        <v>16</v>
      </c>
      <c r="G89" s="110"/>
      <c r="H89" s="66">
        <v>118288595.72</v>
      </c>
      <c r="I89" s="66">
        <v>93990157.17</v>
      </c>
      <c r="J89" s="66">
        <v>85110888.17</v>
      </c>
      <c r="K89" s="66">
        <v>58026131</v>
      </c>
      <c r="L89" s="66">
        <v>27084757.17</v>
      </c>
      <c r="M89" s="66">
        <v>2457061</v>
      </c>
      <c r="N89" s="66">
        <v>3089633</v>
      </c>
      <c r="O89" s="66">
        <v>2702172</v>
      </c>
      <c r="P89" s="66">
        <v>615403</v>
      </c>
      <c r="Q89" s="66">
        <v>15000</v>
      </c>
      <c r="R89" s="66">
        <v>24298438.55</v>
      </c>
      <c r="S89" s="66">
        <v>21298438.55</v>
      </c>
      <c r="T89" s="111">
        <v>7839464</v>
      </c>
      <c r="U89" s="111"/>
      <c r="V89" s="66">
        <v>3000000</v>
      </c>
      <c r="W89" s="67">
        <v>0</v>
      </c>
    </row>
  </sheetData>
  <sheetProtection/>
  <mergeCells count="263">
    <mergeCell ref="F35:G35"/>
    <mergeCell ref="O1:W1"/>
    <mergeCell ref="A5:A8"/>
    <mergeCell ref="B5:B8"/>
    <mergeCell ref="C5:C8"/>
    <mergeCell ref="D5:G8"/>
    <mergeCell ref="H5:H8"/>
    <mergeCell ref="D9:G9"/>
    <mergeCell ref="A22:A25"/>
    <mergeCell ref="B22:B25"/>
    <mergeCell ref="C22:C25"/>
    <mergeCell ref="I5:W5"/>
    <mergeCell ref="I6:I8"/>
    <mergeCell ref="J6:Q6"/>
    <mergeCell ref="R6:R8"/>
    <mergeCell ref="S6:W6"/>
    <mergeCell ref="J7:J8"/>
    <mergeCell ref="K7:L7"/>
    <mergeCell ref="M7:M8"/>
    <mergeCell ref="N7:N8"/>
    <mergeCell ref="O7:O8"/>
    <mergeCell ref="P7:P8"/>
    <mergeCell ref="Q7:Q8"/>
    <mergeCell ref="S7:S8"/>
    <mergeCell ref="T7:U7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F11:G11"/>
    <mergeCell ref="T11:U11"/>
    <mergeCell ref="F12:G12"/>
    <mergeCell ref="T12:U12"/>
    <mergeCell ref="F13:G13"/>
    <mergeCell ref="T13:U13"/>
    <mergeCell ref="A14:A17"/>
    <mergeCell ref="B14:B17"/>
    <mergeCell ref="C14:C17"/>
    <mergeCell ref="D14:E17"/>
    <mergeCell ref="F14:G14"/>
    <mergeCell ref="T14:U14"/>
    <mergeCell ref="F15:G15"/>
    <mergeCell ref="T15:U15"/>
    <mergeCell ref="F16:G16"/>
    <mergeCell ref="T16:U16"/>
    <mergeCell ref="F17:G17"/>
    <mergeCell ref="T17:U17"/>
    <mergeCell ref="A18:A21"/>
    <mergeCell ref="B18:B21"/>
    <mergeCell ref="C18:C21"/>
    <mergeCell ref="D18:E21"/>
    <mergeCell ref="F18:G18"/>
    <mergeCell ref="T18:U18"/>
    <mergeCell ref="F19:G19"/>
    <mergeCell ref="T19:U19"/>
    <mergeCell ref="F20:G20"/>
    <mergeCell ref="T20:U20"/>
    <mergeCell ref="F21:G21"/>
    <mergeCell ref="T21:U21"/>
    <mergeCell ref="D22:E25"/>
    <mergeCell ref="F22:G22"/>
    <mergeCell ref="T22:U22"/>
    <mergeCell ref="F23:G23"/>
    <mergeCell ref="T23:U23"/>
    <mergeCell ref="F24:G24"/>
    <mergeCell ref="A26:A29"/>
    <mergeCell ref="B26:B29"/>
    <mergeCell ref="C26:C29"/>
    <mergeCell ref="D26:E29"/>
    <mergeCell ref="F26:G26"/>
    <mergeCell ref="T26:U26"/>
    <mergeCell ref="F27:G27"/>
    <mergeCell ref="T29:U29"/>
    <mergeCell ref="T30:U30"/>
    <mergeCell ref="F31:G31"/>
    <mergeCell ref="T24:U24"/>
    <mergeCell ref="F25:G25"/>
    <mergeCell ref="T25:U25"/>
    <mergeCell ref="T33:U33"/>
    <mergeCell ref="F29:G29"/>
    <mergeCell ref="A2:W3"/>
    <mergeCell ref="T31:U31"/>
    <mergeCell ref="T27:U27"/>
    <mergeCell ref="F28:G28"/>
    <mergeCell ref="T28:U28"/>
    <mergeCell ref="A30:A33"/>
    <mergeCell ref="B30:B33"/>
    <mergeCell ref="C30:C33"/>
    <mergeCell ref="D30:E33"/>
    <mergeCell ref="F30:G30"/>
    <mergeCell ref="F36:G36"/>
    <mergeCell ref="T36:U36"/>
    <mergeCell ref="F37:G37"/>
    <mergeCell ref="T37:U37"/>
    <mergeCell ref="F32:G32"/>
    <mergeCell ref="T32:U32"/>
    <mergeCell ref="F34:G34"/>
    <mergeCell ref="T34:U34"/>
    <mergeCell ref="T35:U35"/>
    <mergeCell ref="F33:G33"/>
    <mergeCell ref="A34:A37"/>
    <mergeCell ref="B34:B37"/>
    <mergeCell ref="C34:C37"/>
    <mergeCell ref="D34:E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F55:G55"/>
    <mergeCell ref="T55:U55"/>
    <mergeCell ref="F56:G56"/>
    <mergeCell ref="T56:U56"/>
    <mergeCell ref="F57:G57"/>
    <mergeCell ref="T57:U57"/>
    <mergeCell ref="A58:A61"/>
    <mergeCell ref="B58:B61"/>
    <mergeCell ref="C58:C61"/>
    <mergeCell ref="D58:E61"/>
    <mergeCell ref="F58:G58"/>
    <mergeCell ref="T58:U58"/>
    <mergeCell ref="F59:G59"/>
    <mergeCell ref="T59:U59"/>
    <mergeCell ref="F60:G60"/>
    <mergeCell ref="T60:U60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F67:G67"/>
    <mergeCell ref="T67:U67"/>
    <mergeCell ref="F68:G68"/>
    <mergeCell ref="T68:U68"/>
    <mergeCell ref="F69:G69"/>
    <mergeCell ref="T69:U69"/>
    <mergeCell ref="A70:A73"/>
    <mergeCell ref="B70:B73"/>
    <mergeCell ref="C70:C73"/>
    <mergeCell ref="D70:E73"/>
    <mergeCell ref="F70:G70"/>
    <mergeCell ref="T70:U70"/>
    <mergeCell ref="F71:G71"/>
    <mergeCell ref="T71:U71"/>
    <mergeCell ref="F72:G72"/>
    <mergeCell ref="T72:U72"/>
    <mergeCell ref="F73:G73"/>
    <mergeCell ref="T73:U73"/>
    <mergeCell ref="A74:A77"/>
    <mergeCell ref="B74:B77"/>
    <mergeCell ref="C74:C77"/>
    <mergeCell ref="D74:E77"/>
    <mergeCell ref="F74:G74"/>
    <mergeCell ref="T74:U74"/>
    <mergeCell ref="F75:G75"/>
    <mergeCell ref="T75:U75"/>
    <mergeCell ref="F76:G76"/>
    <mergeCell ref="T76:U76"/>
    <mergeCell ref="F77:G77"/>
    <mergeCell ref="T77:U77"/>
    <mergeCell ref="A78:A81"/>
    <mergeCell ref="B78:B81"/>
    <mergeCell ref="C78:C81"/>
    <mergeCell ref="D78:E81"/>
    <mergeCell ref="F78:G78"/>
    <mergeCell ref="T78:U78"/>
    <mergeCell ref="F79:G79"/>
    <mergeCell ref="T79:U79"/>
    <mergeCell ref="F80:G80"/>
    <mergeCell ref="T80:U80"/>
    <mergeCell ref="F81:G81"/>
    <mergeCell ref="T81:U81"/>
    <mergeCell ref="A82:A85"/>
    <mergeCell ref="B82:B85"/>
    <mergeCell ref="C82:C85"/>
    <mergeCell ref="D82:E85"/>
    <mergeCell ref="F82:G82"/>
    <mergeCell ref="T82:U82"/>
    <mergeCell ref="F83:G83"/>
    <mergeCell ref="T83:U83"/>
    <mergeCell ref="F84:G84"/>
    <mergeCell ref="T84:U84"/>
    <mergeCell ref="F85:G85"/>
    <mergeCell ref="T85:U85"/>
    <mergeCell ref="A86:E89"/>
    <mergeCell ref="F86:G86"/>
    <mergeCell ref="T86:U86"/>
    <mergeCell ref="F87:G87"/>
    <mergeCell ref="T87:U87"/>
    <mergeCell ref="F88:G88"/>
    <mergeCell ref="T88:U88"/>
    <mergeCell ref="F89:G89"/>
    <mergeCell ref="T89:U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Layout" zoomScale="90" zoomScalePageLayoutView="90" workbookViewId="0" topLeftCell="A1">
      <selection activeCell="G41" sqref="G41"/>
    </sheetView>
  </sheetViews>
  <sheetFormatPr defaultColWidth="9.33203125" defaultRowHeight="12.75"/>
  <cols>
    <col min="1" max="1" width="5.66015625" style="8" customWidth="1"/>
    <col min="2" max="2" width="11" style="8" customWidth="1"/>
    <col min="3" max="3" width="8.66015625" style="8" customWidth="1"/>
    <col min="4" max="4" width="15" style="8" customWidth="1"/>
    <col min="5" max="5" width="16.83203125" style="8" customWidth="1"/>
    <col min="6" max="7" width="15.66015625" style="8" customWidth="1"/>
    <col min="8" max="8" width="15.83203125" style="8" customWidth="1"/>
    <col min="9" max="9" width="11.33203125" style="8" customWidth="1"/>
    <col min="10" max="10" width="13.5" style="8" customWidth="1"/>
    <col min="11" max="11" width="10.83203125" style="7" customWidth="1"/>
    <col min="12" max="12" width="15" style="7" customWidth="1"/>
    <col min="13" max="14" width="12.33203125" style="7" bestFit="1" customWidth="1"/>
    <col min="15" max="15" width="12.16015625" style="7" customWidth="1"/>
    <col min="16" max="16384" width="9.33203125" style="7" customWidth="1"/>
  </cols>
  <sheetData>
    <row r="1" spans="1:17" ht="36" customHeight="1">
      <c r="A1" s="118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34"/>
    </row>
    <row r="2" spans="1:16" s="25" customFormat="1" ht="9.75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2" t="s">
        <v>70</v>
      </c>
    </row>
    <row r="3" spans="1:16" s="25" customFormat="1" ht="12.75">
      <c r="A3" s="119" t="s">
        <v>0</v>
      </c>
      <c r="B3" s="119" t="s">
        <v>1</v>
      </c>
      <c r="C3" s="119" t="s">
        <v>59</v>
      </c>
      <c r="D3" s="119" t="s">
        <v>76</v>
      </c>
      <c r="E3" s="122" t="s">
        <v>75</v>
      </c>
      <c r="F3" s="125" t="s">
        <v>4</v>
      </c>
      <c r="G3" s="126"/>
      <c r="H3" s="126"/>
      <c r="I3" s="126"/>
      <c r="J3" s="126"/>
      <c r="K3" s="126"/>
      <c r="L3" s="126"/>
      <c r="M3" s="126"/>
      <c r="N3" s="126"/>
      <c r="O3" s="126"/>
      <c r="P3" s="127"/>
    </row>
    <row r="4" spans="1:16" s="25" customFormat="1" ht="12.75">
      <c r="A4" s="120"/>
      <c r="B4" s="120"/>
      <c r="C4" s="120"/>
      <c r="D4" s="120"/>
      <c r="E4" s="123"/>
      <c r="F4" s="122" t="s">
        <v>29</v>
      </c>
      <c r="G4" s="128" t="s">
        <v>4</v>
      </c>
      <c r="H4" s="128"/>
      <c r="I4" s="128"/>
      <c r="J4" s="128"/>
      <c r="K4" s="128"/>
      <c r="L4" s="122" t="s">
        <v>69</v>
      </c>
      <c r="M4" s="129" t="s">
        <v>4</v>
      </c>
      <c r="N4" s="130"/>
      <c r="O4" s="130"/>
      <c r="P4" s="131"/>
    </row>
    <row r="5" spans="1:16" s="25" customFormat="1" ht="15.75" customHeight="1">
      <c r="A5" s="120"/>
      <c r="B5" s="120"/>
      <c r="C5" s="120"/>
      <c r="D5" s="120"/>
      <c r="E5" s="123"/>
      <c r="F5" s="123"/>
      <c r="G5" s="125" t="s">
        <v>68</v>
      </c>
      <c r="H5" s="127"/>
      <c r="I5" s="122" t="s">
        <v>67</v>
      </c>
      <c r="J5" s="122" t="s">
        <v>66</v>
      </c>
      <c r="K5" s="122" t="s">
        <v>65</v>
      </c>
      <c r="L5" s="123"/>
      <c r="M5" s="125" t="s">
        <v>6</v>
      </c>
      <c r="N5" s="33" t="s">
        <v>7</v>
      </c>
      <c r="O5" s="128" t="s">
        <v>33</v>
      </c>
      <c r="P5" s="128" t="s">
        <v>74</v>
      </c>
    </row>
    <row r="6" spans="1:16" s="25" customFormat="1" ht="76.5" customHeight="1">
      <c r="A6" s="121"/>
      <c r="B6" s="121"/>
      <c r="C6" s="121"/>
      <c r="D6" s="121"/>
      <c r="E6" s="124"/>
      <c r="F6" s="124"/>
      <c r="G6" s="6" t="s">
        <v>11</v>
      </c>
      <c r="H6" s="6" t="s">
        <v>64</v>
      </c>
      <c r="I6" s="124"/>
      <c r="J6" s="124"/>
      <c r="K6" s="124"/>
      <c r="L6" s="124"/>
      <c r="M6" s="128"/>
      <c r="N6" s="32" t="s">
        <v>10</v>
      </c>
      <c r="O6" s="128"/>
      <c r="P6" s="128"/>
    </row>
    <row r="7" spans="1:16" s="25" customFormat="1" ht="5.2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</row>
    <row r="8" spans="1:16" s="25" customFormat="1" ht="13.5">
      <c r="A8" s="28" t="s">
        <v>73</v>
      </c>
      <c r="B8" s="30"/>
      <c r="C8" s="18"/>
      <c r="D8" s="22">
        <f>SUM(D9:D9)</f>
        <v>3075</v>
      </c>
      <c r="E8" s="22">
        <f>SUM(E9:E9)</f>
        <v>3075</v>
      </c>
      <c r="F8" s="22">
        <f>SUM(F9:F9)</f>
        <v>3075</v>
      </c>
      <c r="G8" s="22">
        <f>SUM(G9:G9)</f>
        <v>0</v>
      </c>
      <c r="H8" s="22">
        <f>SUM(H9:H9)</f>
        <v>3075</v>
      </c>
      <c r="I8" s="61">
        <v>0</v>
      </c>
      <c r="J8" s="61">
        <v>0</v>
      </c>
      <c r="K8" s="61">
        <v>0</v>
      </c>
      <c r="L8" s="22">
        <f>SUM(L9:L9)</f>
        <v>0</v>
      </c>
      <c r="M8" s="22">
        <f>SUM(M9:M9)</f>
        <v>0</v>
      </c>
      <c r="N8" s="22">
        <f>SUM(N9:N9)</f>
        <v>0</v>
      </c>
      <c r="O8" s="22">
        <v>0</v>
      </c>
      <c r="P8" s="22">
        <v>0</v>
      </c>
    </row>
    <row r="9" spans="1:16" s="25" customFormat="1" ht="12.75">
      <c r="A9" s="29" t="s">
        <v>73</v>
      </c>
      <c r="B9" s="1" t="s">
        <v>72</v>
      </c>
      <c r="C9" s="14">
        <v>2110</v>
      </c>
      <c r="D9" s="13">
        <v>3075</v>
      </c>
      <c r="E9" s="13">
        <f>F9+L9</f>
        <v>3075</v>
      </c>
      <c r="F9" s="13">
        <f>H9</f>
        <v>3075</v>
      </c>
      <c r="G9" s="12">
        <v>0</v>
      </c>
      <c r="H9" s="12">
        <v>3075</v>
      </c>
      <c r="I9" s="62">
        <v>0</v>
      </c>
      <c r="J9" s="62">
        <v>0</v>
      </c>
      <c r="K9" s="62">
        <f>-T9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</row>
    <row r="10" spans="1:16" s="25" customFormat="1" ht="13.5">
      <c r="A10" s="20">
        <v>600</v>
      </c>
      <c r="B10" s="23"/>
      <c r="C10" s="18"/>
      <c r="D10" s="22">
        <f aca="true" t="shared" si="0" ref="D10:N10">SUM(D11:D11)</f>
        <v>891</v>
      </c>
      <c r="E10" s="22">
        <f t="shared" si="0"/>
        <v>891</v>
      </c>
      <c r="F10" s="22">
        <f t="shared" si="0"/>
        <v>891</v>
      </c>
      <c r="G10" s="22">
        <f t="shared" si="0"/>
        <v>891</v>
      </c>
      <c r="H10" s="22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0</v>
      </c>
      <c r="O10" s="22">
        <f>O12+O14</f>
        <v>0</v>
      </c>
      <c r="P10" s="22">
        <f>P12+P14</f>
        <v>0</v>
      </c>
    </row>
    <row r="11" spans="1:16" s="25" customFormat="1" ht="12.75">
      <c r="A11" s="16">
        <v>600</v>
      </c>
      <c r="B11" s="15">
        <v>60095</v>
      </c>
      <c r="C11" s="14">
        <v>2110</v>
      </c>
      <c r="D11" s="13">
        <v>891</v>
      </c>
      <c r="E11" s="13">
        <f>SUM(F11)</f>
        <v>891</v>
      </c>
      <c r="F11" s="13">
        <f>SUM(G11:H11)</f>
        <v>891</v>
      </c>
      <c r="G11" s="12">
        <v>891</v>
      </c>
      <c r="H11" s="12">
        <v>0</v>
      </c>
      <c r="I11" s="62">
        <v>0</v>
      </c>
      <c r="J11" s="62">
        <v>0</v>
      </c>
      <c r="K11" s="62">
        <v>0</v>
      </c>
      <c r="L11" s="12">
        <v>0</v>
      </c>
      <c r="M11" s="12">
        <v>0</v>
      </c>
      <c r="N11" s="12">
        <f>SUM(O11+Q11+R11)</f>
        <v>0</v>
      </c>
      <c r="O11" s="12">
        <v>0</v>
      </c>
      <c r="P11" s="12">
        <v>0</v>
      </c>
    </row>
    <row r="12" spans="1:16" s="25" customFormat="1" ht="13.5">
      <c r="A12" s="28" t="s">
        <v>71</v>
      </c>
      <c r="B12" s="27"/>
      <c r="C12" s="18"/>
      <c r="D12" s="22">
        <f aca="true" t="shared" si="1" ref="D12:M12">SUM(D13)</f>
        <v>62137</v>
      </c>
      <c r="E12" s="22">
        <f t="shared" si="1"/>
        <v>62137</v>
      </c>
      <c r="F12" s="22">
        <f t="shared" si="1"/>
        <v>62137</v>
      </c>
      <c r="G12" s="22">
        <f t="shared" si="1"/>
        <v>37952</v>
      </c>
      <c r="H12" s="22">
        <f t="shared" si="1"/>
        <v>24185</v>
      </c>
      <c r="I12" s="61">
        <f t="shared" si="1"/>
        <v>0</v>
      </c>
      <c r="J12" s="61">
        <f t="shared" si="1"/>
        <v>0</v>
      </c>
      <c r="K12" s="61">
        <f t="shared" si="1"/>
        <v>0</v>
      </c>
      <c r="L12" s="22">
        <f t="shared" si="1"/>
        <v>0</v>
      </c>
      <c r="M12" s="22">
        <f t="shared" si="1"/>
        <v>0</v>
      </c>
      <c r="N12" s="22">
        <v>0</v>
      </c>
      <c r="O12" s="22">
        <f>SUM(O13)</f>
        <v>0</v>
      </c>
      <c r="P12" s="22">
        <f>SUM(P13)</f>
        <v>0</v>
      </c>
    </row>
    <row r="13" spans="1:18" s="25" customFormat="1" ht="12.75">
      <c r="A13" s="16">
        <v>700</v>
      </c>
      <c r="B13" s="15">
        <v>70005</v>
      </c>
      <c r="C13" s="14">
        <v>2110</v>
      </c>
      <c r="D13" s="13">
        <v>62137</v>
      </c>
      <c r="E13" s="13">
        <f>SUM(F13)</f>
        <v>62137</v>
      </c>
      <c r="F13" s="13">
        <f>SUM(G13:H13)</f>
        <v>62137</v>
      </c>
      <c r="G13" s="12">
        <v>37952</v>
      </c>
      <c r="H13" s="12">
        <v>24185</v>
      </c>
      <c r="I13" s="62">
        <v>0</v>
      </c>
      <c r="J13" s="62">
        <v>0</v>
      </c>
      <c r="K13" s="62">
        <v>0</v>
      </c>
      <c r="L13" s="12">
        <v>0</v>
      </c>
      <c r="M13" s="12">
        <v>0</v>
      </c>
      <c r="N13" s="12">
        <f>SUM(O13+Q13+R13)</f>
        <v>0</v>
      </c>
      <c r="O13" s="12">
        <v>0</v>
      </c>
      <c r="P13" s="12">
        <v>0</v>
      </c>
      <c r="Q13" s="21"/>
      <c r="R13" s="21"/>
    </row>
    <row r="14" spans="1:18" s="25" customFormat="1" ht="13.5">
      <c r="A14" s="20">
        <v>710</v>
      </c>
      <c r="B14" s="23"/>
      <c r="C14" s="18"/>
      <c r="D14" s="22">
        <f aca="true" t="shared" si="2" ref="D14:P14">SUM(D15:D16)</f>
        <v>500232</v>
      </c>
      <c r="E14" s="22">
        <f t="shared" si="2"/>
        <v>500232</v>
      </c>
      <c r="F14" s="22">
        <f t="shared" si="2"/>
        <v>500232</v>
      </c>
      <c r="G14" s="22">
        <f t="shared" si="2"/>
        <v>459440</v>
      </c>
      <c r="H14" s="22">
        <f t="shared" si="2"/>
        <v>40792</v>
      </c>
      <c r="I14" s="61">
        <f t="shared" si="2"/>
        <v>0</v>
      </c>
      <c r="J14" s="61">
        <f t="shared" si="2"/>
        <v>0</v>
      </c>
      <c r="K14" s="61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6"/>
      <c r="R14" s="26"/>
    </row>
    <row r="15" spans="1:18" s="25" customFormat="1" ht="12.75">
      <c r="A15" s="16">
        <v>710</v>
      </c>
      <c r="B15" s="15">
        <v>71012</v>
      </c>
      <c r="C15" s="14">
        <v>2110</v>
      </c>
      <c r="D15" s="13">
        <v>204788</v>
      </c>
      <c r="E15" s="13">
        <f>SUM(N15+F15)</f>
        <v>204788</v>
      </c>
      <c r="F15" s="13">
        <f>SUM(G15:K15)</f>
        <v>204788</v>
      </c>
      <c r="G15" s="12">
        <v>204788</v>
      </c>
      <c r="H15" s="12">
        <v>0</v>
      </c>
      <c r="I15" s="62">
        <v>0</v>
      </c>
      <c r="J15" s="62">
        <v>0</v>
      </c>
      <c r="K15" s="62">
        <v>0</v>
      </c>
      <c r="L15" s="12">
        <v>0</v>
      </c>
      <c r="M15" s="12">
        <v>0</v>
      </c>
      <c r="N15" s="12">
        <f>SUM(O15+Q15+R15)</f>
        <v>0</v>
      </c>
      <c r="O15" s="12">
        <v>0</v>
      </c>
      <c r="P15" s="12">
        <v>0</v>
      </c>
      <c r="Q15" s="21"/>
      <c r="R15" s="21"/>
    </row>
    <row r="16" spans="1:16" s="25" customFormat="1" ht="12.75">
      <c r="A16" s="16">
        <v>710</v>
      </c>
      <c r="B16" s="15">
        <v>71015</v>
      </c>
      <c r="C16" s="14">
        <v>2110</v>
      </c>
      <c r="D16" s="13">
        <v>295444</v>
      </c>
      <c r="E16" s="13">
        <f>SUM(F16)</f>
        <v>295444</v>
      </c>
      <c r="F16" s="13">
        <f>SUM(G16:H16)</f>
        <v>295444</v>
      </c>
      <c r="G16" s="12">
        <v>254652</v>
      </c>
      <c r="H16" s="12">
        <v>40792</v>
      </c>
      <c r="I16" s="62">
        <v>0</v>
      </c>
      <c r="J16" s="62">
        <v>0</v>
      </c>
      <c r="K16" s="62">
        <v>0</v>
      </c>
      <c r="L16" s="12">
        <v>0</v>
      </c>
      <c r="M16" s="12">
        <v>0</v>
      </c>
      <c r="N16" s="12">
        <f>SUM(O16+Q16+R16)</f>
        <v>0</v>
      </c>
      <c r="O16" s="12">
        <v>0</v>
      </c>
      <c r="P16" s="12">
        <v>0</v>
      </c>
    </row>
    <row r="17" spans="1:16" s="25" customFormat="1" ht="13.5">
      <c r="A17" s="20">
        <v>750</v>
      </c>
      <c r="B17" s="23"/>
      <c r="C17" s="18"/>
      <c r="D17" s="22">
        <f aca="true" t="shared" si="3" ref="D17:P17">SUM(D18:D18)</f>
        <v>20518</v>
      </c>
      <c r="E17" s="22">
        <f t="shared" si="3"/>
        <v>20518</v>
      </c>
      <c r="F17" s="22">
        <f t="shared" si="3"/>
        <v>20518</v>
      </c>
      <c r="G17" s="22">
        <f t="shared" si="3"/>
        <v>13721</v>
      </c>
      <c r="H17" s="22">
        <f t="shared" si="3"/>
        <v>6797</v>
      </c>
      <c r="I17" s="61">
        <f t="shared" si="3"/>
        <v>0</v>
      </c>
      <c r="J17" s="61">
        <f t="shared" si="3"/>
        <v>0</v>
      </c>
      <c r="K17" s="61">
        <f t="shared" si="3"/>
        <v>0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f t="shared" si="3"/>
        <v>0</v>
      </c>
    </row>
    <row r="18" spans="1:16" s="25" customFormat="1" ht="12.75">
      <c r="A18" s="16">
        <v>750</v>
      </c>
      <c r="B18" s="15">
        <v>75045</v>
      </c>
      <c r="C18" s="14">
        <v>2110</v>
      </c>
      <c r="D18" s="13">
        <v>20518</v>
      </c>
      <c r="E18" s="13">
        <f>SUM(F18)</f>
        <v>20518</v>
      </c>
      <c r="F18" s="13">
        <f>SUM(G18:H18)</f>
        <v>20518</v>
      </c>
      <c r="G18" s="12">
        <v>13721</v>
      </c>
      <c r="H18" s="12">
        <v>6797</v>
      </c>
      <c r="I18" s="62">
        <v>0</v>
      </c>
      <c r="J18" s="62">
        <v>0</v>
      </c>
      <c r="K18" s="62">
        <v>0</v>
      </c>
      <c r="L18" s="12">
        <v>0</v>
      </c>
      <c r="M18" s="12">
        <v>0</v>
      </c>
      <c r="N18" s="12">
        <f>SUM(O18+Q18+R18)</f>
        <v>0</v>
      </c>
      <c r="O18" s="12">
        <v>0</v>
      </c>
      <c r="P18" s="12">
        <v>0</v>
      </c>
    </row>
    <row r="19" spans="1:16" s="25" customFormat="1" ht="13.5">
      <c r="A19" s="20">
        <v>752</v>
      </c>
      <c r="B19" s="23"/>
      <c r="C19" s="18"/>
      <c r="D19" s="22">
        <f>SUM(D20:D20)</f>
        <v>56400</v>
      </c>
      <c r="E19" s="22">
        <f>E20</f>
        <v>56400</v>
      </c>
      <c r="F19" s="22">
        <f aca="true" t="shared" si="4" ref="F19:K19">SUM(F20)</f>
        <v>56400</v>
      </c>
      <c r="G19" s="22">
        <f t="shared" si="4"/>
        <v>0</v>
      </c>
      <c r="H19" s="22">
        <f t="shared" si="4"/>
        <v>56400</v>
      </c>
      <c r="I19" s="61">
        <f t="shared" si="4"/>
        <v>0</v>
      </c>
      <c r="J19" s="61">
        <f t="shared" si="4"/>
        <v>0</v>
      </c>
      <c r="K19" s="61">
        <f t="shared" si="4"/>
        <v>0</v>
      </c>
      <c r="L19" s="22">
        <f>SUM(L20:L20)</f>
        <v>0</v>
      </c>
      <c r="M19" s="22">
        <f>SUM(M20:M20)</f>
        <v>0</v>
      </c>
      <c r="N19" s="22">
        <f>SUM(N20)</f>
        <v>0</v>
      </c>
      <c r="O19" s="22">
        <f>SUM(O20)</f>
        <v>0</v>
      </c>
      <c r="P19" s="22">
        <f>SUM(P20)</f>
        <v>0</v>
      </c>
    </row>
    <row r="20" spans="1:16" s="25" customFormat="1" ht="12.75">
      <c r="A20" s="16">
        <v>752</v>
      </c>
      <c r="B20" s="15">
        <v>75295</v>
      </c>
      <c r="C20" s="14">
        <v>2110</v>
      </c>
      <c r="D20" s="13">
        <v>56400</v>
      </c>
      <c r="E20" s="13">
        <f>SUM(F20)</f>
        <v>56400</v>
      </c>
      <c r="F20" s="13">
        <f>SUM(G20:J20)</f>
        <v>56400</v>
      </c>
      <c r="G20" s="12">
        <v>0</v>
      </c>
      <c r="H20" s="12">
        <v>56400</v>
      </c>
      <c r="I20" s="62">
        <v>0</v>
      </c>
      <c r="J20" s="62">
        <v>0</v>
      </c>
      <c r="K20" s="62">
        <v>0</v>
      </c>
      <c r="L20" s="12">
        <v>0</v>
      </c>
      <c r="M20" s="12">
        <v>0</v>
      </c>
      <c r="N20" s="12">
        <f>SUM(O20+Q20+R20)</f>
        <v>0</v>
      </c>
      <c r="O20" s="12">
        <v>0</v>
      </c>
      <c r="P20" s="12"/>
    </row>
    <row r="21" spans="1:16" s="24" customFormat="1" ht="14.25" customHeight="1">
      <c r="A21" s="20">
        <v>754</v>
      </c>
      <c r="B21" s="23"/>
      <c r="C21" s="18"/>
      <c r="D21" s="22">
        <f>SUM(D22:D22)</f>
        <v>4302762</v>
      </c>
      <c r="E21" s="22">
        <f>E22</f>
        <v>4302762</v>
      </c>
      <c r="F21" s="22">
        <f aca="true" t="shared" si="5" ref="F21:K21">SUM(F22)</f>
        <v>4302762</v>
      </c>
      <c r="G21" s="22">
        <f t="shared" si="5"/>
        <v>3739924</v>
      </c>
      <c r="H21" s="22">
        <f t="shared" si="5"/>
        <v>363502</v>
      </c>
      <c r="I21" s="61">
        <f t="shared" si="5"/>
        <v>0</v>
      </c>
      <c r="J21" s="61">
        <f t="shared" si="5"/>
        <v>199336</v>
      </c>
      <c r="K21" s="61">
        <f t="shared" si="5"/>
        <v>0</v>
      </c>
      <c r="L21" s="22">
        <f>SUM(L22:L22)</f>
        <v>0</v>
      </c>
      <c r="M21" s="22">
        <f>SUM(M22:M22)</f>
        <v>0</v>
      </c>
      <c r="N21" s="22">
        <f>SUM(N22)</f>
        <v>0</v>
      </c>
      <c r="O21" s="22">
        <f>SUM(O22)</f>
        <v>0</v>
      </c>
      <c r="P21" s="22">
        <f>SUM(P22)</f>
        <v>0</v>
      </c>
    </row>
    <row r="22" spans="1:16" ht="12.75" customHeight="1">
      <c r="A22" s="16">
        <v>754</v>
      </c>
      <c r="B22" s="15">
        <v>75411</v>
      </c>
      <c r="C22" s="14">
        <v>2110</v>
      </c>
      <c r="D22" s="13">
        <v>4302762</v>
      </c>
      <c r="E22" s="13">
        <f>SUM(F22)</f>
        <v>4302762</v>
      </c>
      <c r="F22" s="13">
        <f>SUM(G22:J22)</f>
        <v>4302762</v>
      </c>
      <c r="G22" s="12">
        <v>3739924</v>
      </c>
      <c r="H22" s="12">
        <v>363502</v>
      </c>
      <c r="I22" s="62">
        <v>0</v>
      </c>
      <c r="J22" s="62">
        <v>199336</v>
      </c>
      <c r="K22" s="62">
        <v>0</v>
      </c>
      <c r="L22" s="12">
        <v>0</v>
      </c>
      <c r="M22" s="12">
        <v>0</v>
      </c>
      <c r="N22" s="12">
        <f>SUM(O22+Q22+R22)</f>
        <v>0</v>
      </c>
      <c r="O22" s="12">
        <v>0</v>
      </c>
      <c r="P22" s="12"/>
    </row>
    <row r="23" spans="1:16" ht="12.75" customHeight="1">
      <c r="A23" s="20">
        <v>755</v>
      </c>
      <c r="B23" s="23"/>
      <c r="C23" s="18"/>
      <c r="D23" s="22">
        <f>SUM(D24:D24)</f>
        <v>132000</v>
      </c>
      <c r="E23" s="22">
        <f>E24</f>
        <v>132000</v>
      </c>
      <c r="F23" s="22">
        <f aca="true" t="shared" si="6" ref="F23:K23">SUM(F24)</f>
        <v>132000</v>
      </c>
      <c r="G23" s="22">
        <f t="shared" si="6"/>
        <v>0</v>
      </c>
      <c r="H23" s="22">
        <f t="shared" si="6"/>
        <v>128040</v>
      </c>
      <c r="I23" s="61">
        <f t="shared" si="6"/>
        <v>3960</v>
      </c>
      <c r="J23" s="61">
        <f t="shared" si="6"/>
        <v>0</v>
      </c>
      <c r="K23" s="61">
        <f t="shared" si="6"/>
        <v>0</v>
      </c>
      <c r="L23" s="22">
        <f>SUM(L24:L24)</f>
        <v>0</v>
      </c>
      <c r="M23" s="22">
        <f>SUM(M24:M24)</f>
        <v>0</v>
      </c>
      <c r="N23" s="22">
        <f>SUM(N24)</f>
        <v>0</v>
      </c>
      <c r="O23" s="22">
        <f>SUM(O24)</f>
        <v>0</v>
      </c>
      <c r="P23" s="22">
        <f>SUM(P24)</f>
        <v>0</v>
      </c>
    </row>
    <row r="24" spans="1:16" ht="12.75" customHeight="1">
      <c r="A24" s="16">
        <v>755</v>
      </c>
      <c r="B24" s="15">
        <v>75515</v>
      </c>
      <c r="C24" s="14">
        <v>2110</v>
      </c>
      <c r="D24" s="13">
        <v>132000</v>
      </c>
      <c r="E24" s="13">
        <f>SUM(F24)</f>
        <v>132000</v>
      </c>
      <c r="F24" s="13">
        <f>SUM(G24:J24)</f>
        <v>132000</v>
      </c>
      <c r="G24" s="12">
        <v>0</v>
      </c>
      <c r="H24" s="12">
        <v>128040</v>
      </c>
      <c r="I24" s="62">
        <v>3960</v>
      </c>
      <c r="J24" s="62">
        <v>0</v>
      </c>
      <c r="K24" s="62">
        <v>0</v>
      </c>
      <c r="L24" s="12">
        <v>0</v>
      </c>
      <c r="M24" s="12">
        <v>0</v>
      </c>
      <c r="N24" s="12">
        <f>SUM(O24+Q24+R24)</f>
        <v>0</v>
      </c>
      <c r="O24" s="12">
        <v>0</v>
      </c>
      <c r="P24" s="12"/>
    </row>
    <row r="25" spans="1:16" ht="12.75" customHeight="1">
      <c r="A25" s="20">
        <v>801</v>
      </c>
      <c r="B25" s="19"/>
      <c r="C25" s="18"/>
      <c r="D25" s="17">
        <f>D26</f>
        <v>11174</v>
      </c>
      <c r="E25" s="17">
        <f aca="true" t="shared" si="7" ref="E25:P25">SUM(E26)</f>
        <v>11174</v>
      </c>
      <c r="F25" s="17">
        <f t="shared" si="7"/>
        <v>11174</v>
      </c>
      <c r="G25" s="17">
        <f t="shared" si="7"/>
        <v>0</v>
      </c>
      <c r="H25" s="17">
        <f t="shared" si="7"/>
        <v>11174</v>
      </c>
      <c r="I25" s="61">
        <f t="shared" si="7"/>
        <v>0</v>
      </c>
      <c r="J25" s="61">
        <f t="shared" si="7"/>
        <v>0</v>
      </c>
      <c r="K25" s="61">
        <f t="shared" si="7"/>
        <v>0</v>
      </c>
      <c r="L25" s="17">
        <f t="shared" si="7"/>
        <v>0</v>
      </c>
      <c r="M25" s="17">
        <f t="shared" si="7"/>
        <v>0</v>
      </c>
      <c r="N25" s="17">
        <f t="shared" si="7"/>
        <v>0</v>
      </c>
      <c r="O25" s="17">
        <f t="shared" si="7"/>
        <v>0</v>
      </c>
      <c r="P25" s="17">
        <f t="shared" si="7"/>
        <v>0</v>
      </c>
    </row>
    <row r="26" spans="1:16" ht="12.75" customHeight="1">
      <c r="A26" s="16">
        <v>801</v>
      </c>
      <c r="B26" s="15">
        <v>80153</v>
      </c>
      <c r="C26" s="14">
        <v>2110</v>
      </c>
      <c r="D26" s="12">
        <v>11174</v>
      </c>
      <c r="E26" s="13">
        <f>SUM(H26)</f>
        <v>11174</v>
      </c>
      <c r="F26" s="13">
        <f>SUM(H26)</f>
        <v>11174</v>
      </c>
      <c r="G26" s="12">
        <v>0</v>
      </c>
      <c r="H26" s="12">
        <v>11174</v>
      </c>
      <c r="I26" s="62">
        <v>0</v>
      </c>
      <c r="J26" s="62">
        <v>0</v>
      </c>
      <c r="K26" s="62">
        <v>0</v>
      </c>
      <c r="L26" s="12">
        <v>0</v>
      </c>
      <c r="M26" s="12">
        <v>0</v>
      </c>
      <c r="N26" s="12">
        <f>SUM(O26+Q26+R26)</f>
        <v>0</v>
      </c>
      <c r="O26" s="12">
        <v>0</v>
      </c>
      <c r="P26" s="12">
        <v>0</v>
      </c>
    </row>
    <row r="27" spans="1:16" ht="13.5">
      <c r="A27" s="20">
        <v>851</v>
      </c>
      <c r="B27" s="19"/>
      <c r="C27" s="18"/>
      <c r="D27" s="17">
        <f>D28</f>
        <v>1999947</v>
      </c>
      <c r="E27" s="17">
        <f aca="true" t="shared" si="8" ref="E27:P27">SUM(E28)</f>
        <v>1999947</v>
      </c>
      <c r="F27" s="17">
        <f t="shared" si="8"/>
        <v>1999947</v>
      </c>
      <c r="G27" s="17">
        <f t="shared" si="8"/>
        <v>0</v>
      </c>
      <c r="H27" s="17">
        <f t="shared" si="8"/>
        <v>1999947</v>
      </c>
      <c r="I27" s="61">
        <f t="shared" si="8"/>
        <v>0</v>
      </c>
      <c r="J27" s="61">
        <f t="shared" si="8"/>
        <v>0</v>
      </c>
      <c r="K27" s="61">
        <f t="shared" si="8"/>
        <v>0</v>
      </c>
      <c r="L27" s="17">
        <f t="shared" si="8"/>
        <v>0</v>
      </c>
      <c r="M27" s="17">
        <f t="shared" si="8"/>
        <v>0</v>
      </c>
      <c r="N27" s="17">
        <f t="shared" si="8"/>
        <v>0</v>
      </c>
      <c r="O27" s="17">
        <f t="shared" si="8"/>
        <v>0</v>
      </c>
      <c r="P27" s="17">
        <f t="shared" si="8"/>
        <v>0</v>
      </c>
    </row>
    <row r="28" spans="1:17" ht="12.75">
      <c r="A28" s="16">
        <v>851</v>
      </c>
      <c r="B28" s="15">
        <v>85156</v>
      </c>
      <c r="C28" s="14">
        <v>2110</v>
      </c>
      <c r="D28" s="12">
        <v>1999947</v>
      </c>
      <c r="E28" s="13">
        <f>SUM(H28)</f>
        <v>1999947</v>
      </c>
      <c r="F28" s="13">
        <f>SUM(H28)</f>
        <v>1999947</v>
      </c>
      <c r="G28" s="12">
        <v>0</v>
      </c>
      <c r="H28" s="12">
        <v>1999947</v>
      </c>
      <c r="I28" s="62">
        <v>0</v>
      </c>
      <c r="J28" s="62">
        <v>0</v>
      </c>
      <c r="K28" s="62">
        <v>0</v>
      </c>
      <c r="L28" s="12">
        <v>0</v>
      </c>
      <c r="M28" s="12">
        <v>0</v>
      </c>
      <c r="N28" s="12">
        <f>SUM(O28+Q28+R28)</f>
        <v>0</v>
      </c>
      <c r="O28" s="12">
        <v>0</v>
      </c>
      <c r="P28" s="12">
        <v>0</v>
      </c>
      <c r="Q28" s="21"/>
    </row>
    <row r="29" spans="1:16" ht="13.5">
      <c r="A29" s="20">
        <v>853</v>
      </c>
      <c r="B29" s="19"/>
      <c r="C29" s="18"/>
      <c r="D29" s="38">
        <f>SUM(D30)</f>
        <v>628085.9</v>
      </c>
      <c r="E29" s="38">
        <f>E30</f>
        <v>628085.9</v>
      </c>
      <c r="F29" s="38">
        <f>F30</f>
        <v>628085.9</v>
      </c>
      <c r="G29" s="38">
        <f>G30</f>
        <v>481520</v>
      </c>
      <c r="H29" s="38">
        <f>H30</f>
        <v>146565.9</v>
      </c>
      <c r="I29" s="63">
        <f aca="true" t="shared" si="9" ref="I29:P29">SUM(I30)</f>
        <v>0</v>
      </c>
      <c r="J29" s="63">
        <f t="shared" si="9"/>
        <v>0</v>
      </c>
      <c r="K29" s="63">
        <f t="shared" si="9"/>
        <v>0</v>
      </c>
      <c r="L29" s="17">
        <f t="shared" si="9"/>
        <v>0</v>
      </c>
      <c r="M29" s="17">
        <f t="shared" si="9"/>
        <v>0</v>
      </c>
      <c r="N29" s="17">
        <f t="shared" si="9"/>
        <v>0</v>
      </c>
      <c r="O29" s="17">
        <f t="shared" si="9"/>
        <v>0</v>
      </c>
      <c r="P29" s="17">
        <f t="shared" si="9"/>
        <v>0</v>
      </c>
    </row>
    <row r="30" spans="1:16" ht="12.75">
      <c r="A30" s="16">
        <v>853</v>
      </c>
      <c r="B30" s="15">
        <v>85321</v>
      </c>
      <c r="C30" s="14">
        <v>2110</v>
      </c>
      <c r="D30" s="39">
        <v>628085.9</v>
      </c>
      <c r="E30" s="55">
        <f>SUM(H30+G30+E39)</f>
        <v>628085.9</v>
      </c>
      <c r="F30" s="39">
        <f>SUM(G30:K30)</f>
        <v>628085.9</v>
      </c>
      <c r="G30" s="39">
        <v>481520</v>
      </c>
      <c r="H30" s="39">
        <v>146565.9</v>
      </c>
      <c r="I30" s="64">
        <v>0</v>
      </c>
      <c r="J30" s="64">
        <v>0</v>
      </c>
      <c r="K30" s="64">
        <v>0</v>
      </c>
      <c r="L30" s="12">
        <v>0</v>
      </c>
      <c r="M30" s="12">
        <f>SUM(N30+P30+Q30)</f>
        <v>0</v>
      </c>
      <c r="N30" s="12">
        <v>0</v>
      </c>
      <c r="O30" s="12">
        <v>0</v>
      </c>
      <c r="P30" s="12">
        <v>0</v>
      </c>
    </row>
    <row r="31" spans="1:16" ht="13.5">
      <c r="A31" s="20">
        <v>855</v>
      </c>
      <c r="B31" s="19"/>
      <c r="C31" s="18"/>
      <c r="D31" s="17">
        <f aca="true" t="shared" si="10" ref="D31:P31">SUM(D32:D34)</f>
        <v>523156</v>
      </c>
      <c r="E31" s="17">
        <f t="shared" si="10"/>
        <v>523156</v>
      </c>
      <c r="F31" s="17">
        <f t="shared" si="10"/>
        <v>523156</v>
      </c>
      <c r="G31" s="17">
        <f t="shared" si="10"/>
        <v>5470</v>
      </c>
      <c r="H31" s="17">
        <f t="shared" si="10"/>
        <v>558</v>
      </c>
      <c r="I31" s="61">
        <f t="shared" si="10"/>
        <v>0</v>
      </c>
      <c r="J31" s="61">
        <f t="shared" si="10"/>
        <v>517128</v>
      </c>
      <c r="K31" s="61">
        <f t="shared" si="10"/>
        <v>0</v>
      </c>
      <c r="L31" s="17">
        <f t="shared" si="10"/>
        <v>0</v>
      </c>
      <c r="M31" s="17">
        <f t="shared" si="10"/>
        <v>0</v>
      </c>
      <c r="N31" s="17">
        <f t="shared" si="10"/>
        <v>0</v>
      </c>
      <c r="O31" s="17">
        <f t="shared" si="10"/>
        <v>0</v>
      </c>
      <c r="P31" s="17">
        <f t="shared" si="10"/>
        <v>0</v>
      </c>
    </row>
    <row r="32" spans="1:16" ht="12.75">
      <c r="A32" s="16">
        <v>855</v>
      </c>
      <c r="B32" s="15">
        <v>85504</v>
      </c>
      <c r="C32" s="14">
        <v>2110</v>
      </c>
      <c r="D32" s="12">
        <v>38130</v>
      </c>
      <c r="E32" s="13">
        <f>SUM(H32+G32+J32)</f>
        <v>38130</v>
      </c>
      <c r="F32" s="12">
        <f>SUM(G32:K32)</f>
        <v>38130</v>
      </c>
      <c r="G32" s="12">
        <v>1230</v>
      </c>
      <c r="H32" s="12">
        <v>0</v>
      </c>
      <c r="I32" s="62" t="s">
        <v>87</v>
      </c>
      <c r="J32" s="62">
        <v>36900</v>
      </c>
      <c r="K32" s="62">
        <v>0</v>
      </c>
      <c r="L32" s="12">
        <v>0</v>
      </c>
      <c r="M32" s="12">
        <f>SUM(N32+P32+Q32)</f>
        <v>0</v>
      </c>
      <c r="N32" s="12">
        <v>0</v>
      </c>
      <c r="O32" s="12">
        <v>0</v>
      </c>
      <c r="P32" s="12">
        <v>0</v>
      </c>
    </row>
    <row r="33" spans="1:16" ht="12.75">
      <c r="A33" s="16">
        <v>855</v>
      </c>
      <c r="B33" s="15">
        <v>85508</v>
      </c>
      <c r="C33" s="14">
        <v>2160</v>
      </c>
      <c r="D33" s="12">
        <v>258321</v>
      </c>
      <c r="E33" s="13">
        <f>SUM(H33+G33+J33)</f>
        <v>258321</v>
      </c>
      <c r="F33" s="12">
        <f>SUM(G33:K33)</f>
        <v>258321</v>
      </c>
      <c r="G33" s="12">
        <v>2000</v>
      </c>
      <c r="H33" s="12">
        <v>558</v>
      </c>
      <c r="I33" s="62">
        <v>0</v>
      </c>
      <c r="J33" s="62">
        <v>255763</v>
      </c>
      <c r="K33" s="62">
        <v>0</v>
      </c>
      <c r="L33" s="12">
        <v>0</v>
      </c>
      <c r="M33" s="12">
        <f>SUM(N33+P33+Q33)</f>
        <v>0</v>
      </c>
      <c r="N33" s="12">
        <v>0</v>
      </c>
      <c r="O33" s="12">
        <v>0</v>
      </c>
      <c r="P33" s="12">
        <v>0</v>
      </c>
    </row>
    <row r="34" spans="1:16" ht="12.75">
      <c r="A34" s="16">
        <v>855</v>
      </c>
      <c r="B34" s="15">
        <v>85510</v>
      </c>
      <c r="C34" s="14">
        <v>2160</v>
      </c>
      <c r="D34" s="12">
        <v>226705</v>
      </c>
      <c r="E34" s="13">
        <f>SUM(H34+G34+J34)</f>
        <v>226705</v>
      </c>
      <c r="F34" s="12">
        <f>SUM(G34:K34)</f>
        <v>226705</v>
      </c>
      <c r="G34" s="12">
        <v>2240</v>
      </c>
      <c r="H34" s="12">
        <v>0</v>
      </c>
      <c r="I34" s="62">
        <v>0</v>
      </c>
      <c r="J34" s="62">
        <v>224465</v>
      </c>
      <c r="K34" s="62">
        <v>0</v>
      </c>
      <c r="L34" s="12">
        <v>0</v>
      </c>
      <c r="M34" s="12">
        <f>SUM(N34+P34+Q34)</f>
        <v>0</v>
      </c>
      <c r="N34" s="12">
        <v>0</v>
      </c>
      <c r="O34" s="12">
        <v>0</v>
      </c>
      <c r="P34" s="12">
        <v>0</v>
      </c>
    </row>
    <row r="35" spans="1:16" ht="14.25">
      <c r="A35" s="117" t="s">
        <v>63</v>
      </c>
      <c r="B35" s="117"/>
      <c r="C35" s="117"/>
      <c r="D35" s="38">
        <f aca="true" t="shared" si="11" ref="D35:P35">SUM(D8+D10+D12+D14+D17+D19+D21+D23+D25+D27+D29+D31)</f>
        <v>8240377.9</v>
      </c>
      <c r="E35" s="38">
        <f t="shared" si="11"/>
        <v>8240377.9</v>
      </c>
      <c r="F35" s="38">
        <f t="shared" si="11"/>
        <v>8240377.9</v>
      </c>
      <c r="G35" s="38">
        <f t="shared" si="11"/>
        <v>4738918</v>
      </c>
      <c r="H35" s="38">
        <f t="shared" si="11"/>
        <v>2781035.9</v>
      </c>
      <c r="I35" s="63">
        <f t="shared" si="11"/>
        <v>3960</v>
      </c>
      <c r="J35" s="63">
        <f t="shared" si="11"/>
        <v>716464</v>
      </c>
      <c r="K35" s="63">
        <f t="shared" si="11"/>
        <v>0</v>
      </c>
      <c r="L35" s="17">
        <f t="shared" si="11"/>
        <v>0</v>
      </c>
      <c r="M35" s="17">
        <f t="shared" si="11"/>
        <v>0</v>
      </c>
      <c r="N35" s="17">
        <f t="shared" si="11"/>
        <v>0</v>
      </c>
      <c r="O35" s="17">
        <f t="shared" si="11"/>
        <v>0</v>
      </c>
      <c r="P35" s="17">
        <f t="shared" si="11"/>
        <v>0</v>
      </c>
    </row>
    <row r="36" spans="1:16" ht="7.5" customHeight="1">
      <c r="A36" s="35"/>
      <c r="B36" s="35"/>
      <c r="C36" s="35"/>
      <c r="D36" s="35"/>
      <c r="E36" s="36"/>
      <c r="F36" s="35"/>
      <c r="G36" s="35"/>
      <c r="H36" s="35"/>
      <c r="I36" s="35"/>
      <c r="J36" s="35"/>
      <c r="K36" s="37"/>
      <c r="L36" s="37"/>
      <c r="M36" s="37"/>
      <c r="N36" s="37"/>
      <c r="O36" s="37"/>
      <c r="P36" s="37"/>
    </row>
    <row r="37" spans="1:16" ht="7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7"/>
      <c r="L37" s="37"/>
      <c r="M37" s="37"/>
      <c r="N37" s="37"/>
      <c r="O37" s="37"/>
      <c r="P37" s="37"/>
    </row>
    <row r="38" spans="1:16" ht="9.75" customHeight="1">
      <c r="A38" s="35"/>
      <c r="B38" s="35"/>
      <c r="C38" s="35"/>
      <c r="D38" s="35"/>
      <c r="E38" s="35"/>
      <c r="F38" s="35"/>
      <c r="G38" s="60"/>
      <c r="H38" s="60"/>
      <c r="I38" s="35"/>
      <c r="J38" s="35"/>
      <c r="K38" s="37"/>
      <c r="L38" s="11"/>
      <c r="M38" s="11"/>
      <c r="N38" s="11"/>
      <c r="O38" s="11"/>
      <c r="P38" s="11"/>
    </row>
    <row r="39" spans="1:16" ht="7.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8"/>
      <c r="L39" s="10"/>
      <c r="M39" s="10"/>
      <c r="N39" s="10"/>
      <c r="O39" s="10"/>
      <c r="P39" s="10"/>
    </row>
    <row r="40" spans="1:11" ht="7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6"/>
    </row>
    <row r="41" spans="1:11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6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9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&amp;R&amp;"Times New Roman,Normalny"Załącznik nr &amp;A
do uchwały Zarządu Powiatu w Opatowie Nr 60.181.2019
z dnia 31 grudnia 2019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28"/>
  <sheetViews>
    <sheetView view="pageLayout" zoomScale="78" zoomScalePageLayoutView="78" workbookViewId="0" topLeftCell="A1">
      <selection activeCell="F18" sqref="F18"/>
    </sheetView>
  </sheetViews>
  <sheetFormatPr defaultColWidth="9.33203125" defaultRowHeight="12.75"/>
  <cols>
    <col min="1" max="1" width="32.16015625" style="71" customWidth="1"/>
    <col min="2" max="2" width="4.66015625" style="71" customWidth="1"/>
    <col min="3" max="3" width="6.83203125" style="71" customWidth="1"/>
    <col min="4" max="4" width="9.16015625" style="71" customWidth="1"/>
    <col min="5" max="5" width="13.33203125" style="71" customWidth="1"/>
    <col min="6" max="6" width="14.5" style="71" customWidth="1"/>
    <col min="7" max="7" width="13.66015625" style="71" customWidth="1"/>
    <col min="8" max="8" width="11.16015625" style="71" customWidth="1"/>
    <col min="9" max="9" width="13.16015625" style="71" customWidth="1"/>
    <col min="10" max="10" width="12.5" style="71" customWidth="1"/>
    <col min="11" max="12" width="9.83203125" style="71" customWidth="1"/>
    <col min="13" max="13" width="7.5" style="71" customWidth="1"/>
    <col min="14" max="14" width="9" style="71" customWidth="1"/>
    <col min="15" max="15" width="13.83203125" style="71" customWidth="1"/>
    <col min="16" max="16" width="14.33203125" style="70" customWidth="1"/>
    <col min="17" max="17" width="12.5" style="70" customWidth="1"/>
    <col min="18" max="18" width="8.83203125" style="70" customWidth="1"/>
    <col min="19" max="19" width="11.5" style="70" customWidth="1"/>
    <col min="20" max="20" width="9.33203125" style="70" customWidth="1"/>
    <col min="21" max="21" width="10.83203125" style="70" bestFit="1" customWidth="1"/>
    <col min="22" max="16384" width="9.33203125" style="70" customWidth="1"/>
  </cols>
  <sheetData>
    <row r="1" spans="1:19" ht="18.75" customHeight="1">
      <c r="A1" s="118" t="s">
        <v>108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18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12.75">
      <c r="A3" s="5"/>
      <c r="B3" s="5"/>
      <c r="C3" s="5"/>
      <c r="D3" s="5"/>
      <c r="E3" s="5"/>
      <c r="F3" s="5"/>
      <c r="G3" s="5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2" t="s">
        <v>70</v>
      </c>
    </row>
    <row r="4" spans="1:19" s="88" customFormat="1" ht="11.25">
      <c r="A4" s="119" t="s">
        <v>107</v>
      </c>
      <c r="B4" s="122" t="s">
        <v>0</v>
      </c>
      <c r="C4" s="122" t="s">
        <v>1</v>
      </c>
      <c r="D4" s="119" t="s">
        <v>59</v>
      </c>
      <c r="E4" s="119" t="s">
        <v>106</v>
      </c>
      <c r="F4" s="119" t="s">
        <v>105</v>
      </c>
      <c r="G4" s="134" t="s">
        <v>4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5"/>
    </row>
    <row r="5" spans="1:19" s="88" customFormat="1" ht="11.25">
      <c r="A5" s="120"/>
      <c r="B5" s="123"/>
      <c r="C5" s="123"/>
      <c r="D5" s="120"/>
      <c r="E5" s="120"/>
      <c r="F5" s="120"/>
      <c r="G5" s="119" t="s">
        <v>29</v>
      </c>
      <c r="H5" s="132" t="s">
        <v>4</v>
      </c>
      <c r="I5" s="132"/>
      <c r="J5" s="132"/>
      <c r="K5" s="132"/>
      <c r="L5" s="132"/>
      <c r="M5" s="132"/>
      <c r="N5" s="132"/>
      <c r="O5" s="119" t="s">
        <v>69</v>
      </c>
      <c r="P5" s="138" t="s">
        <v>4</v>
      </c>
      <c r="Q5" s="139"/>
      <c r="R5" s="139"/>
      <c r="S5" s="140"/>
    </row>
    <row r="6" spans="1:19" s="88" customFormat="1" ht="11.25">
      <c r="A6" s="120"/>
      <c r="B6" s="123"/>
      <c r="C6" s="123"/>
      <c r="D6" s="120"/>
      <c r="E6" s="120"/>
      <c r="F6" s="120"/>
      <c r="G6" s="120"/>
      <c r="H6" s="134" t="s">
        <v>68</v>
      </c>
      <c r="I6" s="135"/>
      <c r="J6" s="119" t="s">
        <v>67</v>
      </c>
      <c r="K6" s="119" t="s">
        <v>66</v>
      </c>
      <c r="L6" s="119" t="s">
        <v>65</v>
      </c>
      <c r="M6" s="119" t="s">
        <v>104</v>
      </c>
      <c r="N6" s="119" t="s">
        <v>103</v>
      </c>
      <c r="O6" s="120"/>
      <c r="P6" s="134" t="s">
        <v>6</v>
      </c>
      <c r="Q6" s="90" t="s">
        <v>7</v>
      </c>
      <c r="R6" s="132" t="s">
        <v>33</v>
      </c>
      <c r="S6" s="132" t="s">
        <v>102</v>
      </c>
    </row>
    <row r="7" spans="1:19" s="88" customFormat="1" ht="94.5">
      <c r="A7" s="121"/>
      <c r="B7" s="124"/>
      <c r="C7" s="124"/>
      <c r="D7" s="121"/>
      <c r="E7" s="121"/>
      <c r="F7" s="121"/>
      <c r="G7" s="121"/>
      <c r="H7" s="65" t="s">
        <v>11</v>
      </c>
      <c r="I7" s="65" t="s">
        <v>64</v>
      </c>
      <c r="J7" s="121"/>
      <c r="K7" s="121"/>
      <c r="L7" s="121"/>
      <c r="M7" s="121"/>
      <c r="N7" s="121"/>
      <c r="O7" s="121"/>
      <c r="P7" s="132"/>
      <c r="Q7" s="89" t="s">
        <v>10</v>
      </c>
      <c r="R7" s="132"/>
      <c r="S7" s="132"/>
    </row>
    <row r="8" spans="1:19" ht="12" customHeight="1">
      <c r="A8" s="87">
        <v>1</v>
      </c>
      <c r="B8" s="87">
        <v>2</v>
      </c>
      <c r="C8" s="87">
        <v>3</v>
      </c>
      <c r="D8" s="87">
        <v>4</v>
      </c>
      <c r="E8" s="87">
        <v>5</v>
      </c>
      <c r="F8" s="87">
        <v>6</v>
      </c>
      <c r="G8" s="87">
        <v>7</v>
      </c>
      <c r="H8" s="87">
        <v>8</v>
      </c>
      <c r="I8" s="87">
        <v>9</v>
      </c>
      <c r="J8" s="87">
        <v>10</v>
      </c>
      <c r="K8" s="87">
        <v>11</v>
      </c>
      <c r="L8" s="87">
        <v>12</v>
      </c>
      <c r="M8" s="87">
        <v>13</v>
      </c>
      <c r="N8" s="87">
        <v>14</v>
      </c>
      <c r="O8" s="87">
        <v>15</v>
      </c>
      <c r="P8" s="87">
        <v>16</v>
      </c>
      <c r="Q8" s="87">
        <v>17</v>
      </c>
      <c r="R8" s="87">
        <v>18</v>
      </c>
      <c r="S8" s="87">
        <v>19</v>
      </c>
    </row>
    <row r="9" spans="1:21" ht="48.75" customHeight="1">
      <c r="A9" s="133" t="s">
        <v>101</v>
      </c>
      <c r="B9" s="133"/>
      <c r="C9" s="133"/>
      <c r="D9" s="80"/>
      <c r="E9" s="74">
        <f aca="true" t="shared" si="0" ref="E9:S9">SUM(E10:E17)</f>
        <v>4602630</v>
      </c>
      <c r="F9" s="74">
        <f t="shared" si="0"/>
        <v>449919</v>
      </c>
      <c r="G9" s="74">
        <f t="shared" si="0"/>
        <v>449919</v>
      </c>
      <c r="H9" s="74">
        <f t="shared" si="0"/>
        <v>8400</v>
      </c>
      <c r="I9" s="74">
        <f t="shared" si="0"/>
        <v>0</v>
      </c>
      <c r="J9" s="74">
        <f t="shared" si="0"/>
        <v>441519</v>
      </c>
      <c r="K9" s="74">
        <f t="shared" si="0"/>
        <v>0</v>
      </c>
      <c r="L9" s="74">
        <f t="shared" si="0"/>
        <v>0</v>
      </c>
      <c r="M9" s="74">
        <f t="shared" si="0"/>
        <v>0</v>
      </c>
      <c r="N9" s="74">
        <f t="shared" si="0"/>
        <v>0</v>
      </c>
      <c r="O9" s="74">
        <f t="shared" si="0"/>
        <v>0</v>
      </c>
      <c r="P9" s="74">
        <f t="shared" si="0"/>
        <v>0</v>
      </c>
      <c r="Q9" s="74">
        <f t="shared" si="0"/>
        <v>0</v>
      </c>
      <c r="R9" s="74">
        <f t="shared" si="0"/>
        <v>0</v>
      </c>
      <c r="S9" s="74">
        <f t="shared" si="0"/>
        <v>0</v>
      </c>
      <c r="U9" s="86"/>
    </row>
    <row r="10" spans="1:19" s="84" customFormat="1" ht="20.25" customHeight="1">
      <c r="A10" s="83" t="s">
        <v>100</v>
      </c>
      <c r="B10" s="82">
        <v>853</v>
      </c>
      <c r="C10" s="82">
        <v>85321</v>
      </c>
      <c r="D10" s="85">
        <v>2320</v>
      </c>
      <c r="E10" s="76">
        <v>8400</v>
      </c>
      <c r="F10" s="81">
        <f aca="true" t="shared" si="1" ref="F10:F17">G10</f>
        <v>8400</v>
      </c>
      <c r="G10" s="81">
        <f aca="true" t="shared" si="2" ref="G10:G17">H10+I10+J10+K10+L10+M10+N10</f>
        <v>8400</v>
      </c>
      <c r="H10" s="81">
        <v>8400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</row>
    <row r="11" spans="1:19" s="84" customFormat="1" ht="20.25" customHeight="1">
      <c r="A11" s="83" t="s">
        <v>98</v>
      </c>
      <c r="B11" s="82">
        <v>853</v>
      </c>
      <c r="C11" s="82">
        <v>85311</v>
      </c>
      <c r="D11" s="85" t="s">
        <v>99</v>
      </c>
      <c r="E11" s="81">
        <v>114689</v>
      </c>
      <c r="F11" s="81">
        <f t="shared" si="1"/>
        <v>17797</v>
      </c>
      <c r="G11" s="81">
        <f t="shared" si="2"/>
        <v>17797</v>
      </c>
      <c r="H11" s="81">
        <v>0</v>
      </c>
      <c r="I11" s="81">
        <v>0</v>
      </c>
      <c r="J11" s="81">
        <v>17797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</row>
    <row r="12" spans="1:19" ht="21.75" customHeight="1">
      <c r="A12" s="83" t="s">
        <v>98</v>
      </c>
      <c r="B12" s="82">
        <v>853</v>
      </c>
      <c r="C12" s="82">
        <v>85311</v>
      </c>
      <c r="D12" s="1">
        <v>2580</v>
      </c>
      <c r="E12" s="76">
        <v>0</v>
      </c>
      <c r="F12" s="76">
        <f t="shared" si="1"/>
        <v>309389</v>
      </c>
      <c r="G12" s="76">
        <f t="shared" si="2"/>
        <v>309389</v>
      </c>
      <c r="H12" s="76">
        <v>0</v>
      </c>
      <c r="I12" s="76">
        <v>0</v>
      </c>
      <c r="J12" s="76">
        <v>309389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</row>
    <row r="13" spans="1:19" ht="21.75" customHeight="1">
      <c r="A13" s="83" t="s">
        <v>97</v>
      </c>
      <c r="B13" s="82">
        <v>855</v>
      </c>
      <c r="C13" s="82">
        <v>85508</v>
      </c>
      <c r="D13" s="1" t="s">
        <v>96</v>
      </c>
      <c r="E13" s="76">
        <v>126146</v>
      </c>
      <c r="F13" s="76">
        <f t="shared" si="1"/>
        <v>0</v>
      </c>
      <c r="G13" s="76">
        <f t="shared" si="2"/>
        <v>0</v>
      </c>
      <c r="H13" s="76">
        <v>0</v>
      </c>
      <c r="I13" s="76">
        <v>0</v>
      </c>
      <c r="J13" s="76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</row>
    <row r="14" spans="1:19" ht="21.75" customHeight="1">
      <c r="A14" s="83" t="s">
        <v>97</v>
      </c>
      <c r="B14" s="82">
        <v>855</v>
      </c>
      <c r="C14" s="82">
        <v>85508</v>
      </c>
      <c r="D14" s="1">
        <v>2320</v>
      </c>
      <c r="E14" s="76">
        <v>63120</v>
      </c>
      <c r="F14" s="76">
        <f t="shared" si="1"/>
        <v>94333</v>
      </c>
      <c r="G14" s="76">
        <f t="shared" si="2"/>
        <v>94333</v>
      </c>
      <c r="H14" s="76">
        <v>0</v>
      </c>
      <c r="I14" s="76">
        <v>0</v>
      </c>
      <c r="J14" s="76">
        <v>94333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</row>
    <row r="15" spans="1:19" ht="21.75" customHeight="1">
      <c r="A15" s="83" t="s">
        <v>95</v>
      </c>
      <c r="B15" s="82">
        <v>855</v>
      </c>
      <c r="C15" s="82">
        <v>85510</v>
      </c>
      <c r="D15" s="1" t="s">
        <v>96</v>
      </c>
      <c r="E15" s="76">
        <v>419825</v>
      </c>
      <c r="F15" s="76">
        <f t="shared" si="1"/>
        <v>0</v>
      </c>
      <c r="G15" s="76">
        <f t="shared" si="2"/>
        <v>0</v>
      </c>
      <c r="H15" s="76">
        <v>0</v>
      </c>
      <c r="I15" s="76">
        <v>0</v>
      </c>
      <c r="J15" s="76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</row>
    <row r="16" spans="1:19" ht="21.75" customHeight="1">
      <c r="A16" s="83" t="s">
        <v>95</v>
      </c>
      <c r="B16" s="82">
        <v>855</v>
      </c>
      <c r="C16" s="82">
        <v>85510</v>
      </c>
      <c r="D16" s="1">
        <v>2320</v>
      </c>
      <c r="E16" s="76">
        <v>3870450</v>
      </c>
      <c r="F16" s="76">
        <f t="shared" si="1"/>
        <v>0</v>
      </c>
      <c r="G16" s="76">
        <f t="shared" si="2"/>
        <v>0</v>
      </c>
      <c r="H16" s="76">
        <v>0</v>
      </c>
      <c r="I16" s="76">
        <v>0</v>
      </c>
      <c r="J16" s="76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</row>
    <row r="17" spans="1:19" ht="27.75" customHeight="1">
      <c r="A17" s="83" t="s">
        <v>94</v>
      </c>
      <c r="B17" s="82">
        <v>921</v>
      </c>
      <c r="C17" s="82">
        <v>92116</v>
      </c>
      <c r="D17" s="1">
        <v>2310</v>
      </c>
      <c r="E17" s="76">
        <v>0</v>
      </c>
      <c r="F17" s="76">
        <f t="shared" si="1"/>
        <v>20000</v>
      </c>
      <c r="G17" s="76">
        <f t="shared" si="2"/>
        <v>20000</v>
      </c>
      <c r="H17" s="76">
        <v>0</v>
      </c>
      <c r="I17" s="76">
        <v>0</v>
      </c>
      <c r="J17" s="76">
        <v>20000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</row>
    <row r="18" spans="1:19" ht="45.75" customHeight="1">
      <c r="A18" s="133" t="s">
        <v>93</v>
      </c>
      <c r="B18" s="133"/>
      <c r="C18" s="133"/>
      <c r="D18" s="80"/>
      <c r="E18" s="74">
        <f aca="true" t="shared" si="3" ref="E18:S18">SUM(E19:E23)</f>
        <v>139730</v>
      </c>
      <c r="F18" s="74">
        <f t="shared" si="3"/>
        <v>1431712</v>
      </c>
      <c r="G18" s="74">
        <f t="shared" si="3"/>
        <v>1203974</v>
      </c>
      <c r="H18" s="74">
        <f t="shared" si="3"/>
        <v>0</v>
      </c>
      <c r="I18" s="74">
        <f t="shared" si="3"/>
        <v>1203974</v>
      </c>
      <c r="J18" s="74">
        <f t="shared" si="3"/>
        <v>0</v>
      </c>
      <c r="K18" s="74">
        <f t="shared" si="3"/>
        <v>0</v>
      </c>
      <c r="L18" s="74">
        <f t="shared" si="3"/>
        <v>0</v>
      </c>
      <c r="M18" s="74">
        <f t="shared" si="3"/>
        <v>0</v>
      </c>
      <c r="N18" s="74">
        <f t="shared" si="3"/>
        <v>0</v>
      </c>
      <c r="O18" s="74">
        <f t="shared" si="3"/>
        <v>227738</v>
      </c>
      <c r="P18" s="74">
        <f t="shared" si="3"/>
        <v>227738</v>
      </c>
      <c r="Q18" s="74">
        <f t="shared" si="3"/>
        <v>0</v>
      </c>
      <c r="R18" s="74">
        <f t="shared" si="3"/>
        <v>0</v>
      </c>
      <c r="S18" s="74">
        <f t="shared" si="3"/>
        <v>0</v>
      </c>
    </row>
    <row r="19" spans="1:19" ht="86.25" customHeight="1">
      <c r="A19" s="79" t="s">
        <v>92</v>
      </c>
      <c r="B19" s="77">
        <v>700</v>
      </c>
      <c r="C19" s="77">
        <v>70095</v>
      </c>
      <c r="D19" s="1" t="s">
        <v>88</v>
      </c>
      <c r="E19" s="76">
        <v>0</v>
      </c>
      <c r="F19" s="76">
        <f>O19</f>
        <v>100000</v>
      </c>
      <c r="G19" s="76">
        <f>H19+I19+J19+K19+L19+M19+N19</f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100000</v>
      </c>
      <c r="P19" s="76">
        <v>100000</v>
      </c>
      <c r="Q19" s="76">
        <v>0</v>
      </c>
      <c r="R19" s="76">
        <v>0</v>
      </c>
      <c r="S19" s="76">
        <v>0</v>
      </c>
    </row>
    <row r="20" spans="1:19" ht="54.75" customHeight="1">
      <c r="A20" s="79" t="s">
        <v>109</v>
      </c>
      <c r="B20" s="77">
        <v>600</v>
      </c>
      <c r="C20" s="77">
        <v>60014</v>
      </c>
      <c r="D20" s="1" t="s">
        <v>89</v>
      </c>
      <c r="E20" s="76">
        <v>74351</v>
      </c>
      <c r="F20" s="76">
        <f>G20</f>
        <v>743310</v>
      </c>
      <c r="G20" s="76">
        <f>H20+I20+J20+K20+L20+M20+N20</f>
        <v>743310</v>
      </c>
      <c r="H20" s="76">
        <v>0</v>
      </c>
      <c r="I20" s="76">
        <v>743310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1:19" ht="52.5" customHeight="1">
      <c r="A21" s="79" t="s">
        <v>91</v>
      </c>
      <c r="B21" s="77">
        <v>600</v>
      </c>
      <c r="C21" s="77">
        <v>60014</v>
      </c>
      <c r="D21" s="1" t="s">
        <v>89</v>
      </c>
      <c r="E21" s="76">
        <v>40273</v>
      </c>
      <c r="F21" s="76">
        <f>G21</f>
        <v>411732</v>
      </c>
      <c r="G21" s="76">
        <f>H21+I21+J21+K21+L21+M21+N21</f>
        <v>411732</v>
      </c>
      <c r="H21" s="76">
        <v>0</v>
      </c>
      <c r="I21" s="76">
        <v>411732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</row>
    <row r="22" spans="1:19" ht="43.5" customHeight="1">
      <c r="A22" s="79" t="s">
        <v>90</v>
      </c>
      <c r="B22" s="77">
        <v>600</v>
      </c>
      <c r="C22" s="77">
        <v>60014</v>
      </c>
      <c r="D22" s="1" t="s">
        <v>89</v>
      </c>
      <c r="E22" s="76">
        <v>13143</v>
      </c>
      <c r="F22" s="76">
        <f>G22</f>
        <v>48932</v>
      </c>
      <c r="G22" s="76">
        <f>H22+I22+J22+K22+L22+M22+N22</f>
        <v>48932</v>
      </c>
      <c r="H22" s="76">
        <v>0</v>
      </c>
      <c r="I22" s="76">
        <v>48932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</row>
    <row r="23" spans="1:19" ht="76.5" customHeight="1">
      <c r="A23" s="78" t="s">
        <v>86</v>
      </c>
      <c r="B23" s="77">
        <v>600</v>
      </c>
      <c r="C23" s="77">
        <v>60014</v>
      </c>
      <c r="D23" s="1" t="s">
        <v>88</v>
      </c>
      <c r="E23" s="76">
        <v>11963</v>
      </c>
      <c r="F23" s="76">
        <f>O23</f>
        <v>127738</v>
      </c>
      <c r="G23" s="76">
        <f>H23+I23+J23+K23+L23+M23+N23</f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127738</v>
      </c>
      <c r="P23" s="76">
        <v>127738</v>
      </c>
      <c r="Q23" s="76">
        <v>0</v>
      </c>
      <c r="R23" s="76">
        <v>0</v>
      </c>
      <c r="S23" s="76">
        <v>0</v>
      </c>
    </row>
    <row r="24" spans="1:19" ht="30.75" customHeight="1">
      <c r="A24" s="136" t="s">
        <v>63</v>
      </c>
      <c r="B24" s="136"/>
      <c r="C24" s="136"/>
      <c r="D24" s="75"/>
      <c r="E24" s="74">
        <f aca="true" t="shared" si="4" ref="E24:S24">SUM(E9+E18)</f>
        <v>4742360</v>
      </c>
      <c r="F24" s="74">
        <f t="shared" si="4"/>
        <v>1881631</v>
      </c>
      <c r="G24" s="74">
        <f t="shared" si="4"/>
        <v>1653893</v>
      </c>
      <c r="H24" s="74">
        <f t="shared" si="4"/>
        <v>8400</v>
      </c>
      <c r="I24" s="74">
        <f t="shared" si="4"/>
        <v>1203974</v>
      </c>
      <c r="J24" s="74">
        <f t="shared" si="4"/>
        <v>441519</v>
      </c>
      <c r="K24" s="74">
        <f t="shared" si="4"/>
        <v>0</v>
      </c>
      <c r="L24" s="74">
        <f t="shared" si="4"/>
        <v>0</v>
      </c>
      <c r="M24" s="74">
        <f t="shared" si="4"/>
        <v>0</v>
      </c>
      <c r="N24" s="74">
        <f t="shared" si="4"/>
        <v>0</v>
      </c>
      <c r="O24" s="74">
        <f t="shared" si="4"/>
        <v>227738</v>
      </c>
      <c r="P24" s="74">
        <f t="shared" si="4"/>
        <v>227738</v>
      </c>
      <c r="Q24" s="74">
        <f t="shared" si="4"/>
        <v>0</v>
      </c>
      <c r="R24" s="74">
        <f t="shared" si="4"/>
        <v>0</v>
      </c>
      <c r="S24" s="74">
        <f t="shared" si="4"/>
        <v>0</v>
      </c>
    </row>
    <row r="25" spans="1:1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"/>
      <c r="Q25" s="3"/>
      <c r="R25" s="3"/>
      <c r="S25" s="3"/>
    </row>
    <row r="26" spans="1:19" ht="12.75">
      <c r="A26" s="4"/>
      <c r="B26" s="4"/>
      <c r="C26" s="4"/>
      <c r="D26" s="4"/>
      <c r="E26" s="73"/>
      <c r="F26" s="4"/>
      <c r="G26" s="4"/>
      <c r="H26" s="4"/>
      <c r="I26" s="4"/>
      <c r="J26" s="4"/>
      <c r="K26" s="4"/>
      <c r="L26" s="4"/>
      <c r="M26" s="4"/>
      <c r="N26" s="4"/>
      <c r="O26" s="4"/>
      <c r="P26" s="3"/>
      <c r="Q26" s="3"/>
      <c r="R26" s="3"/>
      <c r="S26" s="3"/>
    </row>
    <row r="27" spans="1:1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/>
      <c r="Q27" s="3"/>
      <c r="R27" s="3"/>
      <c r="S27" s="3"/>
    </row>
    <row r="28" spans="5:9" ht="12.75">
      <c r="E28" s="72"/>
      <c r="F28" s="72"/>
      <c r="G28" s="72"/>
      <c r="H28" s="72"/>
      <c r="I28" s="72"/>
    </row>
  </sheetData>
  <sheetProtection/>
  <mergeCells count="24">
    <mergeCell ref="A24:C24"/>
    <mergeCell ref="G4:S4"/>
    <mergeCell ref="P5:S5"/>
    <mergeCell ref="M6:M7"/>
    <mergeCell ref="P6:P7"/>
    <mergeCell ref="G5:G7"/>
    <mergeCell ref="A1:S2"/>
    <mergeCell ref="A18:C18"/>
    <mergeCell ref="O5:O7"/>
    <mergeCell ref="A4:A7"/>
    <mergeCell ref="J6:J7"/>
    <mergeCell ref="B4:B7"/>
    <mergeCell ref="F4:F7"/>
    <mergeCell ref="K6:K7"/>
    <mergeCell ref="L6:L7"/>
    <mergeCell ref="H6:I6"/>
    <mergeCell ref="S6:S7"/>
    <mergeCell ref="H5:N5"/>
    <mergeCell ref="C4:C7"/>
    <mergeCell ref="D4:D7"/>
    <mergeCell ref="A9:C9"/>
    <mergeCell ref="E4:E7"/>
    <mergeCell ref="R6:R7"/>
    <mergeCell ref="N6:N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Rady Powiatu w Opatowie Nr 60.181.2019
z dnia 31 grudnia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2019-12-31T08:17:23Z</cp:lastPrinted>
  <dcterms:modified xsi:type="dcterms:W3CDTF">2020-02-24T14:05:37Z</dcterms:modified>
  <cp:category/>
  <cp:version/>
  <cp:contentType/>
  <cp:contentStatus/>
</cp:coreProperties>
</file>