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<sst xmlns="http://schemas.openxmlformats.org/spreadsheetml/2006/main" count="263" uniqueCount="111">
  <si>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</si>
  <si>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</si>
  <si>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</si>
  <si>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</si>
  <si>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</si>
  <si>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</si>
  <si>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</si>
  <si>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</si>
  <si>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</si>
  <si>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</si>
  <si>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</si>
  <si>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</si>
  <si>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</si>
  <si>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</si>
  <si>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</si>
  <si>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</si>
  <si>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</si>
  <si>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</si>
  <si>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</si>
  <si>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</si>
  <si>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</si>
  <si>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</si>
  <si>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</si>
  <si>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</si>
  <si>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</si>
  <si>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</si>
  <si>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</si>
  <si>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</si>
  <si>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</si>
  <si>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</si>
  <si>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</si>
  <si>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</si>
  <si>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</si>
  <si>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</si>
  <si>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</si>
  <si>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</si>
  <si>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</si>
  <si>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</si>
  <si>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</si>
  <si>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</si>
  <si>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</si>
  <si>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</si>
  <si>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</si>
  <si>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</si>
  <si>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</si>
  <si>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</si>
  <si>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</si>
  <si>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Zmiany w planie wydatków budżetowych w 2019 roku</t>
  </si>
  <si>
    <t>§</t>
  </si>
  <si>
    <t>Ogółem</t>
  </si>
  <si>
    <t>wydatki związane z realizacją statutowych zadań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</si>
  <si>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</si>
  <si>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</si>
  <si>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</si>
  <si>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</si>
  <si>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</si>
  <si>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  złotych</t>
  </si>
  <si>
    <t>700</t>
  </si>
  <si>
    <t>01005</t>
  </si>
  <si>
    <t>010</t>
  </si>
  <si>
    <t>wniesienie wkładów do spółek prawa handlowego</t>
  </si>
  <si>
    <t>Wydatki
na 2019 r.</t>
  </si>
  <si>
    <t>Dotacje ogółem</t>
  </si>
  <si>
    <t>Dochody i wydatki związane z realizacją zadań z zakresu administracji rządowej i innych zadań zleconych odrębnymi ustawami w  2019 r.</t>
  </si>
  <si>
    <t xml:space="preserve"> 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</si>
  <si>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</si>
  <si>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</si>
  <si>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</si>
  <si>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</si>
  <si>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</si>
  <si>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</si>
  <si>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Zadania z zakresu geodezji i kartografii</t>
  </si>
  <si>
    <t>71015</t>
  </si>
  <si>
    <t>Nadzór budowlany</t>
  </si>
  <si>
    <t>750</t>
  </si>
  <si>
    <t>Administracja publiczna</t>
  </si>
  <si>
    <t>75020</t>
  </si>
  <si>
    <t>Starostwa powiatowe</t>
  </si>
  <si>
    <t>754</t>
  </si>
  <si>
    <t>Bezpieczeństwo publiczne i ochrona przeciwpożarowa</t>
  </si>
  <si>
    <t>75411</t>
  </si>
  <si>
    <t>Komendy powiatowe Państwowej Straży Pożarnej</t>
  </si>
  <si>
    <t>801</t>
  </si>
  <si>
    <t>Oświata i wychowanie</t>
  </si>
  <si>
    <t>80115</t>
  </si>
  <si>
    <t>Technika</t>
  </si>
  <si>
    <t>80117</t>
  </si>
  <si>
    <t>Branżowe szkoły I i II stopnia</t>
  </si>
  <si>
    <t>80120</t>
  </si>
  <si>
    <t>Licea ogólnokształcące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</si>
  <si>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</si>
  <si>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</si>
  <si>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</si>
  <si>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</si>
  <si>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854</t>
  </si>
  <si>
    <t>Edukacyjna opieka wychowawcza</t>
  </si>
  <si>
    <t>85406</t>
  </si>
  <si>
    <t>Poradnie psychologiczno-pedagogiczne, w tym poradnie specjalistyczne</t>
  </si>
  <si>
    <t>85410</t>
  </si>
  <si>
    <t>Internaty i bursy szkolne</t>
  </si>
  <si>
    <t>85446</t>
  </si>
  <si>
    <t>Dokształcanie i doskonalenie nauczycieli</t>
  </si>
  <si>
    <t>855</t>
  </si>
  <si>
    <t>Rodzina</t>
  </si>
  <si>
    <t>85510</t>
  </si>
  <si>
    <t>Działalność placówek opiekuńczo-wychowawczych</t>
  </si>
  <si>
    <t>921</t>
  </si>
  <si>
    <t>Kultura i ochrona dziedzictwa narodowego</t>
  </si>
  <si>
    <t>92195</t>
  </si>
  <si>
    <t>Pozostała działalność</t>
  </si>
  <si>
    <t>Załącznik Nr 1                                                                                                                                        do uchwały Zarządu Powiatu w Opatowie Nr 56.173.2019                                                                              z dnia 11 grudnia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</si>
</sst>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6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b/>
      <sz val="14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5" fillId="27" borderId="1" applyNumberFormat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0" fillId="32" borderId="0" applyNumberFormat="0" applyBorder="0" applyAlignment="0" applyProtection="0"/>
  </cellStyleXfs>
  <cellXfs count="7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50" applyNumberFormat="1" applyFont="1" applyFill="1" applyBorder="1" applyAlignment="1">
      <alignment horizontal="center" vertical="center" wrapText="1"/>
      <protection/>
    </xf>
    <xf numFmtId="0" fontId="13" fillId="0" borderId="0" xfId="50" applyFont="1" applyAlignment="1">
      <alignment horizont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4" fillId="0" borderId="0" xfId="50">
      <alignment/>
      <protection/>
    </xf>
    <xf numFmtId="0" fontId="4" fillId="0" borderId="0" xfId="50" applyAlignment="1">
      <alignment vertical="center"/>
      <protection/>
    </xf>
    <xf numFmtId="41" fontId="4" fillId="0" borderId="0" xfId="50" applyNumberFormat="1" applyAlignment="1">
      <alignment vertical="center"/>
      <protection/>
    </xf>
    <xf numFmtId="0" fontId="61" fillId="0" borderId="0" xfId="50" applyFont="1">
      <alignment/>
      <protection/>
    </xf>
    <xf numFmtId="0" fontId="4" fillId="0" borderId="0" xfId="50" applyFont="1">
      <alignment/>
      <protection/>
    </xf>
    <xf numFmtId="41" fontId="7" fillId="33" borderId="10" xfId="50" applyNumberFormat="1" applyFont="1" applyFill="1" applyBorder="1" applyAlignment="1">
      <alignment vertical="center"/>
      <protection/>
    </xf>
    <xf numFmtId="41" fontId="7" fillId="33" borderId="10" xfId="50" applyNumberFormat="1" applyFont="1" applyFill="1" applyBorder="1" applyAlignment="1">
      <alignment vertical="center" wrapText="1"/>
      <protection/>
    </xf>
    <xf numFmtId="0" fontId="7" fillId="33" borderId="10" xfId="50" applyFont="1" applyFill="1" applyBorder="1" applyAlignment="1">
      <alignment horizontal="center" vertical="center"/>
      <protection/>
    </xf>
    <xf numFmtId="0" fontId="7" fillId="33" borderId="10" xfId="50" applyFont="1" applyFill="1" applyBorder="1" applyAlignment="1">
      <alignment horizontal="center" vertical="center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41" fontId="8" fillId="33" borderId="10" xfId="50" applyNumberFormat="1" applyFont="1" applyFill="1" applyBorder="1" applyAlignment="1">
      <alignment vertical="center"/>
      <protection/>
    </xf>
    <xf numFmtId="0" fontId="8" fillId="33" borderId="10" xfId="50" applyFont="1" applyFill="1" applyBorder="1" applyAlignment="1">
      <alignment horizontal="center" vertical="center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0" fontId="15" fillId="33" borderId="10" xfId="50" applyFont="1" applyFill="1" applyBorder="1" applyAlignment="1">
      <alignment horizontal="center" vertical="center" wrapText="1"/>
      <protection/>
    </xf>
    <xf numFmtId="41" fontId="16" fillId="0" borderId="0" xfId="50" applyNumberFormat="1" applyFont="1" applyBorder="1">
      <alignment/>
      <protection/>
    </xf>
    <xf numFmtId="41" fontId="8" fillId="33" borderId="10" xfId="50" applyNumberFormat="1" applyFont="1" applyFill="1" applyBorder="1" applyAlignment="1">
      <alignment vertical="center" wrapText="1"/>
      <protection/>
    </xf>
    <xf numFmtId="0" fontId="17" fillId="33" borderId="10" xfId="50" applyFont="1" applyFill="1" applyBorder="1" applyAlignment="1">
      <alignment horizontal="center" vertical="center" wrapText="1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49" fontId="8" fillId="33" borderId="10" xfId="50" applyNumberFormat="1" applyFont="1" applyFill="1" applyBorder="1" applyAlignment="1">
      <alignment horizontal="center" vertical="center" wrapText="1"/>
      <protection/>
    </xf>
    <xf numFmtId="49" fontId="15" fillId="33" borderId="10" xfId="50" applyNumberFormat="1" applyFont="1" applyFill="1" applyBorder="1" applyAlignment="1">
      <alignment horizontal="center" vertical="center" wrapText="1"/>
      <protection/>
    </xf>
    <xf numFmtId="49" fontId="9" fillId="33" borderId="10" xfId="50" applyNumberFormat="1" applyFont="1" applyFill="1" applyBorder="1" applyAlignment="1">
      <alignment horizontal="center" vertical="center" wrapText="1"/>
      <protection/>
    </xf>
    <xf numFmtId="49" fontId="17" fillId="33" borderId="10" xfId="50" applyNumberFormat="1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vertical="center" wrapText="1"/>
      <protection/>
    </xf>
    <xf numFmtId="0" fontId="4" fillId="33" borderId="0" xfId="50" applyFont="1" applyFill="1" applyAlignment="1">
      <alignment vertical="center"/>
      <protection/>
    </xf>
    <xf numFmtId="0" fontId="4" fillId="33" borderId="0" xfId="50" applyFont="1" applyFill="1" applyAlignment="1">
      <alignment horizontal="center" vertical="center"/>
      <protection/>
    </xf>
    <xf numFmtId="0" fontId="4" fillId="33" borderId="0" xfId="50" applyFont="1" applyFill="1">
      <alignment/>
      <protection/>
    </xf>
    <xf numFmtId="43" fontId="8" fillId="33" borderId="10" xfId="50" applyNumberFormat="1" applyFont="1" applyFill="1" applyBorder="1" applyAlignment="1">
      <alignment vertical="center"/>
      <protection/>
    </xf>
    <xf numFmtId="43" fontId="7" fillId="33" borderId="10" xfId="50" applyNumberFormat="1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43" fontId="7" fillId="33" borderId="10" xfId="50" applyNumberFormat="1" applyFont="1" applyFill="1" applyBorder="1" applyAlignment="1">
      <alignment vertical="center" wrapText="1"/>
      <protection/>
    </xf>
    <xf numFmtId="0" fontId="4" fillId="33" borderId="0" xfId="50" applyFill="1">
      <alignment/>
      <protection/>
    </xf>
    <xf numFmtId="0" fontId="4" fillId="33" borderId="0" xfId="50" applyFill="1" applyAlignment="1">
      <alignment vertical="center"/>
      <protection/>
    </xf>
    <xf numFmtId="0" fontId="61" fillId="33" borderId="0" xfId="50" applyFont="1" applyFill="1">
      <alignment/>
      <protection/>
    </xf>
    <xf numFmtId="0" fontId="61" fillId="33" borderId="0" xfId="50" applyFont="1" applyFill="1" applyAlignment="1">
      <alignment vertical="center"/>
      <protection/>
    </xf>
    <xf numFmtId="41" fontId="4" fillId="33" borderId="0" xfId="50" applyNumberFormat="1" applyFont="1" applyFill="1" applyAlignment="1">
      <alignment vertical="center"/>
      <protection/>
    </xf>
    <xf numFmtId="41" fontId="8" fillId="33" borderId="10" xfId="50" applyNumberFormat="1" applyFont="1" applyFill="1" applyBorder="1" applyAlignment="1">
      <alignment horizontal="right" vertical="center" wrapText="1"/>
      <protection/>
    </xf>
    <xf numFmtId="41" fontId="7" fillId="33" borderId="10" xfId="50" applyNumberFormat="1" applyFont="1" applyFill="1" applyBorder="1" applyAlignment="1">
      <alignment horizontal="right" vertical="center" wrapText="1"/>
      <protection/>
    </xf>
    <xf numFmtId="43" fontId="8" fillId="33" borderId="10" xfId="50" applyNumberFormat="1" applyFont="1" applyFill="1" applyBorder="1" applyAlignment="1">
      <alignment horizontal="right" vertical="center" wrapText="1"/>
      <protection/>
    </xf>
    <xf numFmtId="43" fontId="7" fillId="33" borderId="10" xfId="50" applyNumberFormat="1" applyFont="1" applyFill="1" applyBorder="1" applyAlignment="1">
      <alignment horizontal="right" vertical="center" wrapText="1"/>
      <protection/>
    </xf>
    <xf numFmtId="0" fontId="62" fillId="34" borderId="14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170" fontId="63" fillId="34" borderId="14" xfId="0" applyNumberFormat="1" applyFont="1" applyFill="1" applyBorder="1" applyAlignment="1">
      <alignment horizontal="right" vertical="center" wrapText="1"/>
    </xf>
    <xf numFmtId="170" fontId="64" fillId="34" borderId="14" xfId="0" applyNumberFormat="1" applyFont="1" applyFill="1" applyBorder="1" applyAlignment="1">
      <alignment horizontal="right" vertical="center" wrapText="1"/>
    </xf>
    <xf numFmtId="0" fontId="62" fillId="34" borderId="14" xfId="0" applyFont="1" applyFill="1" applyBorder="1" applyAlignment="1">
      <alignment horizontal="left" vertical="center" wrapText="1"/>
    </xf>
    <xf numFmtId="170" fontId="63" fillId="34" borderId="14" xfId="0" applyNumberFormat="1" applyFont="1" applyFill="1" applyBorder="1" applyAlignment="1">
      <alignment horizontal="right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63" fillId="34" borderId="14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wrapText="1"/>
      <protection locked="0"/>
    </xf>
    <xf numFmtId="170" fontId="64" fillId="34" borderId="14" xfId="0" applyNumberFormat="1" applyFont="1" applyFill="1" applyBorder="1" applyAlignment="1">
      <alignment horizontal="right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11" fillId="0" borderId="15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 wrapText="1"/>
      <protection/>
    </xf>
    <xf numFmtId="0" fontId="11" fillId="0" borderId="11" xfId="50" applyFont="1" applyFill="1" applyBorder="1" applyAlignment="1">
      <alignment horizontal="center" vertical="center" wrapText="1"/>
      <protection/>
    </xf>
    <xf numFmtId="0" fontId="12" fillId="0" borderId="16" xfId="50" applyFont="1" applyFill="1" applyBorder="1" applyAlignment="1">
      <alignment horizontal="center" vertical="center"/>
      <protection/>
    </xf>
    <xf numFmtId="0" fontId="12" fillId="0" borderId="17" xfId="50" applyFont="1" applyFill="1" applyBorder="1" applyAlignment="1">
      <alignment horizontal="center" vertical="center"/>
      <protection/>
    </xf>
    <xf numFmtId="0" fontId="12" fillId="0" borderId="13" xfId="50" applyFont="1" applyFill="1" applyBorder="1" applyAlignment="1">
      <alignment horizontal="center" vertical="center"/>
      <protection/>
    </xf>
    <xf numFmtId="0" fontId="11" fillId="0" borderId="16" xfId="50" applyFont="1" applyFill="1" applyBorder="1" applyAlignment="1">
      <alignment horizontal="center" vertical="center" wrapText="1"/>
      <protection/>
    </xf>
    <xf numFmtId="0" fontId="11" fillId="0" borderId="13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4" fillId="33" borderId="10" xfId="50" applyFont="1" applyFill="1" applyBorder="1" applyAlignment="1">
      <alignment horizontal="center" vertical="center"/>
      <protection/>
    </xf>
    <xf numFmtId="0" fontId="6" fillId="0" borderId="0" xfId="50" applyFont="1" applyAlignment="1">
      <alignment horizontal="center" vertical="center" wrapText="1"/>
      <protection/>
    </xf>
    <xf numFmtId="0" fontId="8" fillId="0" borderId="15" xfId="50" applyFont="1" applyFill="1" applyBorder="1" applyAlignment="1">
      <alignment horizontal="center" vertical="center" wrapText="1"/>
      <protection/>
    </xf>
    <xf numFmtId="0" fontId="8" fillId="0" borderId="12" xfId="50" applyFont="1" applyFill="1" applyBorder="1" applyAlignment="1">
      <alignment horizontal="center" vertical="center" wrapText="1"/>
      <protection/>
    </xf>
    <xf numFmtId="0" fontId="8" fillId="0" borderId="11" xfId="50" applyFont="1" applyFill="1" applyBorder="1" applyAlignment="1">
      <alignment horizontal="center" vertical="center" wrapText="1"/>
      <protection/>
    </xf>
    <xf numFmtId="0" fontId="11" fillId="0" borderId="17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05"/>
  <sheetViews>
    <sheetView tabSelected="1" view="pageLayout" workbookViewId="0" topLeftCell="A1">
      <selection activeCell="O1" sqref="O1:W1"/>
    </sheetView>
  </sheetViews>
  <sheetFormatPr defaultColWidth="9.33203125" defaultRowHeight="12.75"/>
  <cols>
    <col min="1" max="1" width="4.66015625" style="40" customWidth="1"/>
    <col min="2" max="2" width="7" style="40" customWidth="1"/>
    <col min="3" max="3" width="3.83203125" style="40" customWidth="1"/>
    <col min="4" max="4" width="9.33203125" style="40" customWidth="1"/>
    <col min="5" max="5" width="3.16015625" style="40" customWidth="1"/>
    <col min="6" max="6" width="5.83203125" style="40" customWidth="1"/>
    <col min="7" max="7" width="2" style="40" customWidth="1"/>
    <col min="8" max="8" width="10.33203125" style="40" customWidth="1"/>
    <col min="9" max="12" width="9.33203125" style="40" customWidth="1"/>
    <col min="13" max="13" width="8.66015625" style="40" customWidth="1"/>
    <col min="14" max="14" width="9.5" style="40" customWidth="1"/>
    <col min="15" max="15" width="8.5" style="40" customWidth="1"/>
    <col min="16" max="16" width="8" style="40" customWidth="1"/>
    <col min="17" max="17" width="7.33203125" style="40" customWidth="1"/>
    <col min="18" max="19" width="9.33203125" style="40" customWidth="1"/>
    <col min="20" max="20" width="3.83203125" style="40" customWidth="1"/>
    <col min="21" max="21" width="5" style="40" customWidth="1"/>
    <col min="22" max="22" width="8.66015625" style="40" customWidth="1"/>
    <col min="23" max="23" width="4.33203125" style="40" customWidth="1"/>
    <col min="24" max="16384" width="9.33203125" style="40" customWidth="1"/>
  </cols>
  <sheetData>
    <row r="1" spans="1:23" ht="36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61" t="s">
        <v>110</v>
      </c>
      <c r="P1" s="61"/>
      <c r="Q1" s="61"/>
      <c r="R1" s="61"/>
      <c r="S1" s="61"/>
      <c r="T1" s="61"/>
      <c r="U1" s="61"/>
      <c r="V1" s="61"/>
      <c r="W1" s="61"/>
    </row>
    <row r="2" spans="1:23" ht="9.75" customHeight="1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5" spans="1:23" ht="12.75" customHeight="1">
      <c r="A5" s="58" t="s">
        <v>0</v>
      </c>
      <c r="B5" s="58" t="s">
        <v>1</v>
      </c>
      <c r="C5" s="58" t="s">
        <v>27</v>
      </c>
      <c r="D5" s="58" t="s">
        <v>2</v>
      </c>
      <c r="E5" s="58"/>
      <c r="F5" s="58"/>
      <c r="G5" s="58"/>
      <c r="H5" s="58" t="s">
        <v>3</v>
      </c>
      <c r="I5" s="58" t="s">
        <v>28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12.75" customHeight="1">
      <c r="A6" s="58"/>
      <c r="B6" s="58"/>
      <c r="C6" s="58"/>
      <c r="D6" s="58"/>
      <c r="E6" s="58"/>
      <c r="F6" s="58"/>
      <c r="G6" s="58"/>
      <c r="H6" s="58"/>
      <c r="I6" s="58" t="s">
        <v>29</v>
      </c>
      <c r="J6" s="58" t="s">
        <v>4</v>
      </c>
      <c r="K6" s="58"/>
      <c r="L6" s="58"/>
      <c r="M6" s="58"/>
      <c r="N6" s="58"/>
      <c r="O6" s="58"/>
      <c r="P6" s="58"/>
      <c r="Q6" s="58"/>
      <c r="R6" s="58" t="s">
        <v>5</v>
      </c>
      <c r="S6" s="58" t="s">
        <v>4</v>
      </c>
      <c r="T6" s="58"/>
      <c r="U6" s="58"/>
      <c r="V6" s="58"/>
      <c r="W6" s="58"/>
    </row>
    <row r="7" spans="1:23" ht="12.75" customHeight="1">
      <c r="A7" s="58"/>
      <c r="B7" s="58"/>
      <c r="C7" s="58"/>
      <c r="D7" s="58"/>
      <c r="E7" s="58"/>
      <c r="F7" s="58"/>
      <c r="G7" s="58"/>
      <c r="H7" s="58"/>
      <c r="I7" s="58"/>
      <c r="J7" s="58" t="s">
        <v>30</v>
      </c>
      <c r="K7" s="58" t="s">
        <v>4</v>
      </c>
      <c r="L7" s="58"/>
      <c r="M7" s="58" t="s">
        <v>8</v>
      </c>
      <c r="N7" s="58" t="s">
        <v>9</v>
      </c>
      <c r="O7" s="58" t="s">
        <v>10</v>
      </c>
      <c r="P7" s="58" t="s">
        <v>31</v>
      </c>
      <c r="Q7" s="58" t="s">
        <v>32</v>
      </c>
      <c r="R7" s="58"/>
      <c r="S7" s="58" t="s">
        <v>6</v>
      </c>
      <c r="T7" s="58" t="s">
        <v>7</v>
      </c>
      <c r="U7" s="58"/>
      <c r="V7" s="58" t="s">
        <v>33</v>
      </c>
      <c r="W7" s="58" t="s">
        <v>34</v>
      </c>
    </row>
    <row r="8" spans="1:23" ht="56.2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2" t="s">
        <v>11</v>
      </c>
      <c r="L8" s="52" t="s">
        <v>12</v>
      </c>
      <c r="M8" s="58"/>
      <c r="N8" s="58"/>
      <c r="O8" s="58"/>
      <c r="P8" s="58"/>
      <c r="Q8" s="58"/>
      <c r="R8" s="58"/>
      <c r="S8" s="58"/>
      <c r="T8" s="58" t="s">
        <v>18</v>
      </c>
      <c r="U8" s="58"/>
      <c r="V8" s="58"/>
      <c r="W8" s="58"/>
    </row>
    <row r="9" spans="1:23" ht="12.75">
      <c r="A9" s="53" t="s">
        <v>26</v>
      </c>
      <c r="B9" s="53" t="s">
        <v>25</v>
      </c>
      <c r="C9" s="53" t="s">
        <v>24</v>
      </c>
      <c r="D9" s="60" t="s">
        <v>23</v>
      </c>
      <c r="E9" s="60"/>
      <c r="F9" s="60"/>
      <c r="G9" s="60"/>
      <c r="H9" s="53" t="s">
        <v>22</v>
      </c>
      <c r="I9" s="53" t="s">
        <v>21</v>
      </c>
      <c r="J9" s="53" t="s">
        <v>20</v>
      </c>
      <c r="K9" s="53" t="s">
        <v>19</v>
      </c>
      <c r="L9" s="53" t="s">
        <v>35</v>
      </c>
      <c r="M9" s="53" t="s">
        <v>36</v>
      </c>
      <c r="N9" s="53" t="s">
        <v>37</v>
      </c>
      <c r="O9" s="53" t="s">
        <v>38</v>
      </c>
      <c r="P9" s="53" t="s">
        <v>39</v>
      </c>
      <c r="Q9" s="53" t="s">
        <v>40</v>
      </c>
      <c r="R9" s="53" t="s">
        <v>41</v>
      </c>
      <c r="S9" s="53" t="s">
        <v>42</v>
      </c>
      <c r="T9" s="60" t="s">
        <v>43</v>
      </c>
      <c r="U9" s="60"/>
      <c r="V9" s="53" t="s">
        <v>44</v>
      </c>
      <c r="W9" s="53" t="s">
        <v>45</v>
      </c>
    </row>
    <row r="10" spans="1:23" ht="12.75" customHeight="1">
      <c r="A10" s="58" t="s">
        <v>57</v>
      </c>
      <c r="B10" s="58" t="s">
        <v>46</v>
      </c>
      <c r="C10" s="58" t="s">
        <v>46</v>
      </c>
      <c r="D10" s="56" t="s">
        <v>65</v>
      </c>
      <c r="E10" s="56"/>
      <c r="F10" s="56" t="s">
        <v>13</v>
      </c>
      <c r="G10" s="56"/>
      <c r="H10" s="54">
        <v>2808694</v>
      </c>
      <c r="I10" s="54">
        <v>213312</v>
      </c>
      <c r="J10" s="54">
        <v>213312</v>
      </c>
      <c r="K10" s="54">
        <v>42952</v>
      </c>
      <c r="L10" s="54">
        <v>170360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2595382</v>
      </c>
      <c r="S10" s="54">
        <v>2595382</v>
      </c>
      <c r="T10" s="57">
        <v>1504662</v>
      </c>
      <c r="U10" s="57"/>
      <c r="V10" s="54">
        <v>0</v>
      </c>
      <c r="W10" s="54">
        <v>0</v>
      </c>
    </row>
    <row r="11" spans="1:23" ht="12.75" customHeight="1">
      <c r="A11" s="58"/>
      <c r="B11" s="58"/>
      <c r="C11" s="58"/>
      <c r="D11" s="56"/>
      <c r="E11" s="56"/>
      <c r="F11" s="56" t="s">
        <v>14</v>
      </c>
      <c r="G11" s="56"/>
      <c r="H11" s="54">
        <v>-15824</v>
      </c>
      <c r="I11" s="54">
        <v>-15824</v>
      </c>
      <c r="J11" s="54">
        <v>-15824</v>
      </c>
      <c r="K11" s="54">
        <v>0</v>
      </c>
      <c r="L11" s="54">
        <v>-15824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7">
        <v>0</v>
      </c>
      <c r="U11" s="57"/>
      <c r="V11" s="54">
        <v>0</v>
      </c>
      <c r="W11" s="54">
        <v>0</v>
      </c>
    </row>
    <row r="12" spans="1:23" ht="12.75" customHeight="1">
      <c r="A12" s="58"/>
      <c r="B12" s="58"/>
      <c r="C12" s="58"/>
      <c r="D12" s="56"/>
      <c r="E12" s="56"/>
      <c r="F12" s="56" t="s">
        <v>15</v>
      </c>
      <c r="G12" s="56"/>
      <c r="H12" s="54">
        <v>15824</v>
      </c>
      <c r="I12" s="54">
        <v>15824</v>
      </c>
      <c r="J12" s="54">
        <v>15824</v>
      </c>
      <c r="K12" s="54">
        <v>0</v>
      </c>
      <c r="L12" s="54">
        <v>15824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7">
        <v>0</v>
      </c>
      <c r="U12" s="57"/>
      <c r="V12" s="54">
        <v>0</v>
      </c>
      <c r="W12" s="54">
        <v>0</v>
      </c>
    </row>
    <row r="13" spans="1:23" ht="12.75" customHeight="1">
      <c r="A13" s="58"/>
      <c r="B13" s="58"/>
      <c r="C13" s="58"/>
      <c r="D13" s="56"/>
      <c r="E13" s="56"/>
      <c r="F13" s="56" t="s">
        <v>16</v>
      </c>
      <c r="G13" s="56"/>
      <c r="H13" s="54">
        <v>2808694</v>
      </c>
      <c r="I13" s="54">
        <v>213312</v>
      </c>
      <c r="J13" s="54">
        <v>213312</v>
      </c>
      <c r="K13" s="54">
        <v>42952</v>
      </c>
      <c r="L13" s="54">
        <v>170360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2595382</v>
      </c>
      <c r="S13" s="54">
        <v>2595382</v>
      </c>
      <c r="T13" s="57">
        <v>1504662</v>
      </c>
      <c r="U13" s="57"/>
      <c r="V13" s="54">
        <v>0</v>
      </c>
      <c r="W13" s="54">
        <v>0</v>
      </c>
    </row>
    <row r="14" spans="1:23" ht="12.75" customHeight="1">
      <c r="A14" s="58" t="s">
        <v>46</v>
      </c>
      <c r="B14" s="58" t="s">
        <v>66</v>
      </c>
      <c r="C14" s="58" t="s">
        <v>46</v>
      </c>
      <c r="D14" s="56" t="s">
        <v>67</v>
      </c>
      <c r="E14" s="56"/>
      <c r="F14" s="56" t="s">
        <v>13</v>
      </c>
      <c r="G14" s="56"/>
      <c r="H14" s="54">
        <v>2708694</v>
      </c>
      <c r="I14" s="54">
        <v>213312</v>
      </c>
      <c r="J14" s="54">
        <v>213312</v>
      </c>
      <c r="K14" s="54">
        <v>42952</v>
      </c>
      <c r="L14" s="54">
        <v>170360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2495382</v>
      </c>
      <c r="S14" s="54">
        <v>2495382</v>
      </c>
      <c r="T14" s="57">
        <v>1504662</v>
      </c>
      <c r="U14" s="57"/>
      <c r="V14" s="54">
        <v>0</v>
      </c>
      <c r="W14" s="54">
        <v>0</v>
      </c>
    </row>
    <row r="15" spans="1:23" ht="12.75" customHeight="1">
      <c r="A15" s="58"/>
      <c r="B15" s="58"/>
      <c r="C15" s="58"/>
      <c r="D15" s="56"/>
      <c r="E15" s="56"/>
      <c r="F15" s="56" t="s">
        <v>14</v>
      </c>
      <c r="G15" s="56"/>
      <c r="H15" s="54">
        <v>-15824</v>
      </c>
      <c r="I15" s="54">
        <v>-15824</v>
      </c>
      <c r="J15" s="54">
        <v>-15824</v>
      </c>
      <c r="K15" s="54">
        <v>0</v>
      </c>
      <c r="L15" s="54">
        <v>-15824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7">
        <v>0</v>
      </c>
      <c r="U15" s="57"/>
      <c r="V15" s="54">
        <v>0</v>
      </c>
      <c r="W15" s="54">
        <v>0</v>
      </c>
    </row>
    <row r="16" spans="1:23" ht="12.75" customHeight="1">
      <c r="A16" s="58"/>
      <c r="B16" s="58"/>
      <c r="C16" s="58"/>
      <c r="D16" s="56"/>
      <c r="E16" s="56"/>
      <c r="F16" s="56" t="s">
        <v>15</v>
      </c>
      <c r="G16" s="56"/>
      <c r="H16" s="54">
        <v>15824</v>
      </c>
      <c r="I16" s="54">
        <v>15824</v>
      </c>
      <c r="J16" s="54">
        <v>15824</v>
      </c>
      <c r="K16" s="54">
        <v>0</v>
      </c>
      <c r="L16" s="54">
        <v>15824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7">
        <v>0</v>
      </c>
      <c r="U16" s="57"/>
      <c r="V16" s="54">
        <v>0</v>
      </c>
      <c r="W16" s="54">
        <v>0</v>
      </c>
    </row>
    <row r="17" spans="1:23" ht="12.75" customHeight="1">
      <c r="A17" s="58"/>
      <c r="B17" s="58"/>
      <c r="C17" s="58"/>
      <c r="D17" s="56"/>
      <c r="E17" s="56"/>
      <c r="F17" s="56" t="s">
        <v>16</v>
      </c>
      <c r="G17" s="56"/>
      <c r="H17" s="54">
        <v>2708694</v>
      </c>
      <c r="I17" s="54">
        <v>213312</v>
      </c>
      <c r="J17" s="54">
        <v>213312</v>
      </c>
      <c r="K17" s="54">
        <v>42952</v>
      </c>
      <c r="L17" s="54">
        <v>170360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2495382</v>
      </c>
      <c r="S17" s="54">
        <v>2495382</v>
      </c>
      <c r="T17" s="57">
        <v>1504662</v>
      </c>
      <c r="U17" s="57"/>
      <c r="V17" s="54">
        <v>0</v>
      </c>
      <c r="W17" s="54">
        <v>0</v>
      </c>
    </row>
    <row r="18" spans="1:23" ht="12.75" customHeight="1">
      <c r="A18" s="58" t="s">
        <v>68</v>
      </c>
      <c r="B18" s="58" t="s">
        <v>46</v>
      </c>
      <c r="C18" s="58" t="s">
        <v>46</v>
      </c>
      <c r="D18" s="56" t="s">
        <v>69</v>
      </c>
      <c r="E18" s="56"/>
      <c r="F18" s="56" t="s">
        <v>13</v>
      </c>
      <c r="G18" s="56"/>
      <c r="H18" s="54">
        <v>2280032</v>
      </c>
      <c r="I18" s="54">
        <v>668232</v>
      </c>
      <c r="J18" s="54">
        <v>668232</v>
      </c>
      <c r="K18" s="54">
        <v>463682</v>
      </c>
      <c r="L18" s="54">
        <v>204550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1611800</v>
      </c>
      <c r="S18" s="54">
        <v>1611800</v>
      </c>
      <c r="T18" s="57">
        <v>1611800</v>
      </c>
      <c r="U18" s="57"/>
      <c r="V18" s="54">
        <v>0</v>
      </c>
      <c r="W18" s="54">
        <v>0</v>
      </c>
    </row>
    <row r="19" spans="1:23" ht="12.75" customHeight="1">
      <c r="A19" s="58"/>
      <c r="B19" s="58"/>
      <c r="C19" s="58"/>
      <c r="D19" s="56"/>
      <c r="E19" s="56"/>
      <c r="F19" s="56" t="s">
        <v>14</v>
      </c>
      <c r="G19" s="56"/>
      <c r="H19" s="54">
        <v>-16217</v>
      </c>
      <c r="I19" s="54">
        <v>-16217</v>
      </c>
      <c r="J19" s="54">
        <v>-16217</v>
      </c>
      <c r="K19" s="54">
        <v>-4372</v>
      </c>
      <c r="L19" s="54">
        <v>-11845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7">
        <v>0</v>
      </c>
      <c r="U19" s="57"/>
      <c r="V19" s="54">
        <v>0</v>
      </c>
      <c r="W19" s="54">
        <v>0</v>
      </c>
    </row>
    <row r="20" spans="1:23" ht="12.75" customHeight="1">
      <c r="A20" s="58"/>
      <c r="B20" s="58"/>
      <c r="C20" s="58"/>
      <c r="D20" s="56"/>
      <c r="E20" s="56"/>
      <c r="F20" s="56" t="s">
        <v>15</v>
      </c>
      <c r="G20" s="56"/>
      <c r="H20" s="54">
        <v>16217</v>
      </c>
      <c r="I20" s="54">
        <v>16217</v>
      </c>
      <c r="J20" s="54">
        <v>16217</v>
      </c>
      <c r="K20" s="54">
        <v>130</v>
      </c>
      <c r="L20" s="54">
        <v>16087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7">
        <v>0</v>
      </c>
      <c r="U20" s="57"/>
      <c r="V20" s="54">
        <v>0</v>
      </c>
      <c r="W20" s="54">
        <v>0</v>
      </c>
    </row>
    <row r="21" spans="1:23" ht="12.75" customHeight="1">
      <c r="A21" s="58"/>
      <c r="B21" s="58"/>
      <c r="C21" s="58"/>
      <c r="D21" s="56"/>
      <c r="E21" s="56"/>
      <c r="F21" s="56" t="s">
        <v>16</v>
      </c>
      <c r="G21" s="56"/>
      <c r="H21" s="54">
        <v>2280032</v>
      </c>
      <c r="I21" s="54">
        <v>668232</v>
      </c>
      <c r="J21" s="54">
        <v>668232</v>
      </c>
      <c r="K21" s="54">
        <v>459440</v>
      </c>
      <c r="L21" s="54">
        <v>208792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1611800</v>
      </c>
      <c r="S21" s="54">
        <v>1611800</v>
      </c>
      <c r="T21" s="57">
        <v>1611800</v>
      </c>
      <c r="U21" s="57"/>
      <c r="V21" s="54">
        <v>0</v>
      </c>
      <c r="W21" s="54">
        <v>0</v>
      </c>
    </row>
    <row r="22" spans="1:23" ht="18.75" customHeight="1">
      <c r="A22" s="58" t="s">
        <v>46</v>
      </c>
      <c r="B22" s="58" t="s">
        <v>70</v>
      </c>
      <c r="C22" s="58" t="s">
        <v>46</v>
      </c>
      <c r="D22" s="56" t="s">
        <v>71</v>
      </c>
      <c r="E22" s="56"/>
      <c r="F22" s="56" t="s">
        <v>13</v>
      </c>
      <c r="G22" s="56"/>
      <c r="H22" s="54">
        <v>372788</v>
      </c>
      <c r="I22" s="54">
        <v>372788</v>
      </c>
      <c r="J22" s="54">
        <v>372788</v>
      </c>
      <c r="K22" s="54">
        <v>204788</v>
      </c>
      <c r="L22" s="54">
        <v>168000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7">
        <v>0</v>
      </c>
      <c r="U22" s="57"/>
      <c r="V22" s="54">
        <v>0</v>
      </c>
      <c r="W22" s="54">
        <v>0</v>
      </c>
    </row>
    <row r="23" spans="1:23" ht="16.5" customHeight="1">
      <c r="A23" s="58"/>
      <c r="B23" s="58"/>
      <c r="C23" s="58"/>
      <c r="D23" s="56"/>
      <c r="E23" s="56"/>
      <c r="F23" s="56" t="s">
        <v>14</v>
      </c>
      <c r="G23" s="56"/>
      <c r="H23" s="54">
        <v>-10000</v>
      </c>
      <c r="I23" s="54">
        <v>-10000</v>
      </c>
      <c r="J23" s="54">
        <v>-10000</v>
      </c>
      <c r="K23" s="54">
        <v>0</v>
      </c>
      <c r="L23" s="54">
        <v>-10000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7">
        <v>0</v>
      </c>
      <c r="U23" s="57"/>
      <c r="V23" s="54">
        <v>0</v>
      </c>
      <c r="W23" s="54">
        <v>0</v>
      </c>
    </row>
    <row r="24" spans="1:23" ht="13.5" customHeight="1">
      <c r="A24" s="58"/>
      <c r="B24" s="58"/>
      <c r="C24" s="58"/>
      <c r="D24" s="56"/>
      <c r="E24" s="56"/>
      <c r="F24" s="56" t="s">
        <v>15</v>
      </c>
      <c r="G24" s="56"/>
      <c r="H24" s="54">
        <v>10000</v>
      </c>
      <c r="I24" s="54">
        <v>10000</v>
      </c>
      <c r="J24" s="54">
        <v>10000</v>
      </c>
      <c r="K24" s="54">
        <v>0</v>
      </c>
      <c r="L24" s="54">
        <v>10000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7">
        <v>0</v>
      </c>
      <c r="U24" s="57"/>
      <c r="V24" s="54">
        <v>0</v>
      </c>
      <c r="W24" s="54">
        <v>0</v>
      </c>
    </row>
    <row r="25" spans="1:23" ht="18.75" customHeight="1">
      <c r="A25" s="58"/>
      <c r="B25" s="58"/>
      <c r="C25" s="58"/>
      <c r="D25" s="56"/>
      <c r="E25" s="56"/>
      <c r="F25" s="56" t="s">
        <v>16</v>
      </c>
      <c r="G25" s="56"/>
      <c r="H25" s="54">
        <v>372788</v>
      </c>
      <c r="I25" s="54">
        <v>372788</v>
      </c>
      <c r="J25" s="54">
        <v>372788</v>
      </c>
      <c r="K25" s="54">
        <v>204788</v>
      </c>
      <c r="L25" s="54">
        <v>168000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7">
        <v>0</v>
      </c>
      <c r="U25" s="57"/>
      <c r="V25" s="54">
        <v>0</v>
      </c>
      <c r="W25" s="54">
        <v>0</v>
      </c>
    </row>
    <row r="26" spans="1:23" ht="12.75" customHeight="1">
      <c r="A26" s="58" t="s">
        <v>46</v>
      </c>
      <c r="B26" s="58" t="s">
        <v>72</v>
      </c>
      <c r="C26" s="58" t="s">
        <v>46</v>
      </c>
      <c r="D26" s="56" t="s">
        <v>73</v>
      </c>
      <c r="E26" s="56"/>
      <c r="F26" s="56" t="s">
        <v>13</v>
      </c>
      <c r="G26" s="56"/>
      <c r="H26" s="54">
        <v>295444</v>
      </c>
      <c r="I26" s="54">
        <v>295444</v>
      </c>
      <c r="J26" s="54">
        <v>295444</v>
      </c>
      <c r="K26" s="54">
        <v>258894</v>
      </c>
      <c r="L26" s="54">
        <v>36550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7">
        <v>0</v>
      </c>
      <c r="U26" s="57"/>
      <c r="V26" s="54">
        <v>0</v>
      </c>
      <c r="W26" s="54">
        <v>0</v>
      </c>
    </row>
    <row r="27" spans="1:23" ht="12.75" customHeight="1">
      <c r="A27" s="58"/>
      <c r="B27" s="58"/>
      <c r="C27" s="58"/>
      <c r="D27" s="56"/>
      <c r="E27" s="56"/>
      <c r="F27" s="56" t="s">
        <v>14</v>
      </c>
      <c r="G27" s="56"/>
      <c r="H27" s="54">
        <v>-6217</v>
      </c>
      <c r="I27" s="54">
        <v>-6217</v>
      </c>
      <c r="J27" s="54">
        <v>-6217</v>
      </c>
      <c r="K27" s="54">
        <v>-4372</v>
      </c>
      <c r="L27" s="54">
        <v>-1845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7">
        <v>0</v>
      </c>
      <c r="U27" s="57"/>
      <c r="V27" s="54">
        <v>0</v>
      </c>
      <c r="W27" s="54">
        <v>0</v>
      </c>
    </row>
    <row r="28" spans="1:23" ht="12.75" customHeight="1">
      <c r="A28" s="58"/>
      <c r="B28" s="58"/>
      <c r="C28" s="58"/>
      <c r="D28" s="56"/>
      <c r="E28" s="56"/>
      <c r="F28" s="56" t="s">
        <v>15</v>
      </c>
      <c r="G28" s="56"/>
      <c r="H28" s="54">
        <v>6217</v>
      </c>
      <c r="I28" s="54">
        <v>6217</v>
      </c>
      <c r="J28" s="54">
        <v>6217</v>
      </c>
      <c r="K28" s="54">
        <v>130</v>
      </c>
      <c r="L28" s="54">
        <v>6087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7">
        <v>0</v>
      </c>
      <c r="U28" s="57"/>
      <c r="V28" s="54">
        <v>0</v>
      </c>
      <c r="W28" s="54">
        <v>0</v>
      </c>
    </row>
    <row r="29" spans="1:23" ht="12.75" customHeight="1">
      <c r="A29" s="58"/>
      <c r="B29" s="58"/>
      <c r="C29" s="58"/>
      <c r="D29" s="56"/>
      <c r="E29" s="56"/>
      <c r="F29" s="56" t="s">
        <v>16</v>
      </c>
      <c r="G29" s="56"/>
      <c r="H29" s="54">
        <v>295444</v>
      </c>
      <c r="I29" s="54">
        <v>295444</v>
      </c>
      <c r="J29" s="54">
        <v>295444</v>
      </c>
      <c r="K29" s="54">
        <v>254652</v>
      </c>
      <c r="L29" s="54">
        <v>40792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7">
        <v>0</v>
      </c>
      <c r="U29" s="57"/>
      <c r="V29" s="54">
        <v>0</v>
      </c>
      <c r="W29" s="54">
        <v>0</v>
      </c>
    </row>
    <row r="30" spans="1:23" ht="12.75" customHeight="1">
      <c r="A30" s="58" t="s">
        <v>74</v>
      </c>
      <c r="B30" s="58" t="s">
        <v>46</v>
      </c>
      <c r="C30" s="58" t="s">
        <v>46</v>
      </c>
      <c r="D30" s="56" t="s">
        <v>75</v>
      </c>
      <c r="E30" s="56"/>
      <c r="F30" s="56" t="s">
        <v>13</v>
      </c>
      <c r="G30" s="56"/>
      <c r="H30" s="54">
        <v>9253398</v>
      </c>
      <c r="I30" s="54">
        <v>9171398</v>
      </c>
      <c r="J30" s="54">
        <v>8879927</v>
      </c>
      <c r="K30" s="54">
        <v>6001183</v>
      </c>
      <c r="L30" s="54">
        <v>2878744</v>
      </c>
      <c r="M30" s="54">
        <v>0</v>
      </c>
      <c r="N30" s="54">
        <v>291471</v>
      </c>
      <c r="O30" s="54">
        <v>0</v>
      </c>
      <c r="P30" s="54">
        <v>0</v>
      </c>
      <c r="Q30" s="54">
        <v>0</v>
      </c>
      <c r="R30" s="54">
        <v>82000</v>
      </c>
      <c r="S30" s="54">
        <v>82000</v>
      </c>
      <c r="T30" s="57">
        <v>0</v>
      </c>
      <c r="U30" s="57"/>
      <c r="V30" s="54">
        <v>0</v>
      </c>
      <c r="W30" s="54">
        <v>0</v>
      </c>
    </row>
    <row r="31" spans="1:23" ht="12.75" customHeight="1">
      <c r="A31" s="58"/>
      <c r="B31" s="58"/>
      <c r="C31" s="58"/>
      <c r="D31" s="56"/>
      <c r="E31" s="56"/>
      <c r="F31" s="56" t="s">
        <v>14</v>
      </c>
      <c r="G31" s="56"/>
      <c r="H31" s="54">
        <v>-28610</v>
      </c>
      <c r="I31" s="54">
        <v>-28610</v>
      </c>
      <c r="J31" s="54">
        <v>-28610</v>
      </c>
      <c r="K31" s="54">
        <v>0</v>
      </c>
      <c r="L31" s="54">
        <v>-28610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7">
        <v>0</v>
      </c>
      <c r="U31" s="57"/>
      <c r="V31" s="54">
        <v>0</v>
      </c>
      <c r="W31" s="54">
        <v>0</v>
      </c>
    </row>
    <row r="32" spans="1:23" ht="12.75" customHeight="1">
      <c r="A32" s="58"/>
      <c r="B32" s="58"/>
      <c r="C32" s="58"/>
      <c r="D32" s="56"/>
      <c r="E32" s="56"/>
      <c r="F32" s="56" t="s">
        <v>15</v>
      </c>
      <c r="G32" s="56"/>
      <c r="H32" s="54">
        <v>28610</v>
      </c>
      <c r="I32" s="54">
        <v>28610</v>
      </c>
      <c r="J32" s="54">
        <v>28610</v>
      </c>
      <c r="K32" s="54">
        <v>0</v>
      </c>
      <c r="L32" s="54">
        <v>28610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7">
        <v>0</v>
      </c>
      <c r="U32" s="57"/>
      <c r="V32" s="54">
        <v>0</v>
      </c>
      <c r="W32" s="54">
        <v>0</v>
      </c>
    </row>
    <row r="33" spans="1:23" ht="12.75" customHeight="1">
      <c r="A33" s="58"/>
      <c r="B33" s="58"/>
      <c r="C33" s="58"/>
      <c r="D33" s="56"/>
      <c r="E33" s="56"/>
      <c r="F33" s="56" t="s">
        <v>16</v>
      </c>
      <c r="G33" s="56"/>
      <c r="H33" s="54">
        <v>9253398</v>
      </c>
      <c r="I33" s="54">
        <v>9171398</v>
      </c>
      <c r="J33" s="54">
        <v>8879927</v>
      </c>
      <c r="K33" s="54">
        <v>6001183</v>
      </c>
      <c r="L33" s="54">
        <v>2878744</v>
      </c>
      <c r="M33" s="54">
        <v>0</v>
      </c>
      <c r="N33" s="54">
        <v>291471</v>
      </c>
      <c r="O33" s="54">
        <v>0</v>
      </c>
      <c r="P33" s="54">
        <v>0</v>
      </c>
      <c r="Q33" s="54">
        <v>0</v>
      </c>
      <c r="R33" s="54">
        <v>82000</v>
      </c>
      <c r="S33" s="54">
        <v>82000</v>
      </c>
      <c r="T33" s="57">
        <v>0</v>
      </c>
      <c r="U33" s="57"/>
      <c r="V33" s="54">
        <v>0</v>
      </c>
      <c r="W33" s="54">
        <v>0</v>
      </c>
    </row>
    <row r="34" spans="1:23" ht="18" customHeight="1">
      <c r="A34" s="58" t="s">
        <v>46</v>
      </c>
      <c r="B34" s="58" t="s">
        <v>76</v>
      </c>
      <c r="C34" s="58" t="s">
        <v>46</v>
      </c>
      <c r="D34" s="56" t="s">
        <v>77</v>
      </c>
      <c r="E34" s="56"/>
      <c r="F34" s="56" t="s">
        <v>13</v>
      </c>
      <c r="G34" s="56"/>
      <c r="H34" s="54">
        <v>8773708</v>
      </c>
      <c r="I34" s="54">
        <v>8691708</v>
      </c>
      <c r="J34" s="54">
        <v>8687208</v>
      </c>
      <c r="K34" s="54">
        <v>5978062</v>
      </c>
      <c r="L34" s="54">
        <v>2709146</v>
      </c>
      <c r="M34" s="54">
        <v>0</v>
      </c>
      <c r="N34" s="54">
        <v>4500</v>
      </c>
      <c r="O34" s="54">
        <v>0</v>
      </c>
      <c r="P34" s="54">
        <v>0</v>
      </c>
      <c r="Q34" s="54">
        <v>0</v>
      </c>
      <c r="R34" s="54">
        <v>82000</v>
      </c>
      <c r="S34" s="54">
        <v>82000</v>
      </c>
      <c r="T34" s="57">
        <v>0</v>
      </c>
      <c r="U34" s="57"/>
      <c r="V34" s="54">
        <v>0</v>
      </c>
      <c r="W34" s="54">
        <v>0</v>
      </c>
    </row>
    <row r="35" spans="1:23" ht="19.5" customHeight="1">
      <c r="A35" s="58"/>
      <c r="B35" s="58"/>
      <c r="C35" s="58"/>
      <c r="D35" s="56"/>
      <c r="E35" s="56"/>
      <c r="F35" s="56" t="s">
        <v>14</v>
      </c>
      <c r="G35" s="56"/>
      <c r="H35" s="54">
        <v>-28610</v>
      </c>
      <c r="I35" s="54">
        <v>-28610</v>
      </c>
      <c r="J35" s="54">
        <v>-28610</v>
      </c>
      <c r="K35" s="54">
        <v>0</v>
      </c>
      <c r="L35" s="54">
        <v>-28610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7">
        <v>0</v>
      </c>
      <c r="U35" s="57"/>
      <c r="V35" s="54">
        <v>0</v>
      </c>
      <c r="W35" s="54">
        <v>0</v>
      </c>
    </row>
    <row r="36" spans="1:23" ht="21" customHeight="1">
      <c r="A36" s="58"/>
      <c r="B36" s="58"/>
      <c r="C36" s="58"/>
      <c r="D36" s="56"/>
      <c r="E36" s="56"/>
      <c r="F36" s="56" t="s">
        <v>15</v>
      </c>
      <c r="G36" s="56"/>
      <c r="H36" s="54">
        <v>28610</v>
      </c>
      <c r="I36" s="54">
        <v>28610</v>
      </c>
      <c r="J36" s="54">
        <v>28610</v>
      </c>
      <c r="K36" s="54">
        <v>0</v>
      </c>
      <c r="L36" s="54">
        <v>28610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7">
        <v>0</v>
      </c>
      <c r="U36" s="57"/>
      <c r="V36" s="54">
        <v>0</v>
      </c>
      <c r="W36" s="54">
        <v>0</v>
      </c>
    </row>
    <row r="37" spans="1:23" ht="20.25" customHeight="1">
      <c r="A37" s="58"/>
      <c r="B37" s="58"/>
      <c r="C37" s="58"/>
      <c r="D37" s="56"/>
      <c r="E37" s="56"/>
      <c r="F37" s="56" t="s">
        <v>16</v>
      </c>
      <c r="G37" s="56"/>
      <c r="H37" s="54">
        <v>8773708</v>
      </c>
      <c r="I37" s="54">
        <v>8691708</v>
      </c>
      <c r="J37" s="54">
        <v>8687208</v>
      </c>
      <c r="K37" s="54">
        <v>5978062</v>
      </c>
      <c r="L37" s="54">
        <v>2709146</v>
      </c>
      <c r="M37" s="54">
        <v>0</v>
      </c>
      <c r="N37" s="54">
        <v>4500</v>
      </c>
      <c r="O37" s="54">
        <v>0</v>
      </c>
      <c r="P37" s="54">
        <v>0</v>
      </c>
      <c r="Q37" s="54">
        <v>0</v>
      </c>
      <c r="R37" s="54">
        <v>82000</v>
      </c>
      <c r="S37" s="54">
        <v>82000</v>
      </c>
      <c r="T37" s="57">
        <v>0</v>
      </c>
      <c r="U37" s="57"/>
      <c r="V37" s="54">
        <v>0</v>
      </c>
      <c r="W37" s="54">
        <v>0</v>
      </c>
    </row>
    <row r="38" spans="1:23" ht="12.75" customHeight="1">
      <c r="A38" s="58" t="s">
        <v>78</v>
      </c>
      <c r="B38" s="58" t="s">
        <v>46</v>
      </c>
      <c r="C38" s="58" t="s">
        <v>46</v>
      </c>
      <c r="D38" s="56" t="s">
        <v>79</v>
      </c>
      <c r="E38" s="56"/>
      <c r="F38" s="56" t="s">
        <v>13</v>
      </c>
      <c r="G38" s="56"/>
      <c r="H38" s="54">
        <v>4510762</v>
      </c>
      <c r="I38" s="54">
        <v>4490762</v>
      </c>
      <c r="J38" s="54">
        <v>4282762</v>
      </c>
      <c r="K38" s="54">
        <v>3743484</v>
      </c>
      <c r="L38" s="54">
        <v>539278</v>
      </c>
      <c r="M38" s="54">
        <v>0</v>
      </c>
      <c r="N38" s="54">
        <v>208000</v>
      </c>
      <c r="O38" s="54">
        <v>0</v>
      </c>
      <c r="P38" s="54">
        <v>0</v>
      </c>
      <c r="Q38" s="54">
        <v>0</v>
      </c>
      <c r="R38" s="54">
        <v>20000</v>
      </c>
      <c r="S38" s="54">
        <v>20000</v>
      </c>
      <c r="T38" s="57">
        <v>0</v>
      </c>
      <c r="U38" s="57"/>
      <c r="V38" s="54">
        <v>0</v>
      </c>
      <c r="W38" s="54">
        <v>0</v>
      </c>
    </row>
    <row r="39" spans="1:23" ht="12.75" customHeight="1">
      <c r="A39" s="58"/>
      <c r="B39" s="58"/>
      <c r="C39" s="58"/>
      <c r="D39" s="56"/>
      <c r="E39" s="56"/>
      <c r="F39" s="56" t="s">
        <v>14</v>
      </c>
      <c r="G39" s="56"/>
      <c r="H39" s="54">
        <v>-18190</v>
      </c>
      <c r="I39" s="54">
        <v>-18190</v>
      </c>
      <c r="J39" s="54">
        <v>-13526</v>
      </c>
      <c r="K39" s="54">
        <v>-13526</v>
      </c>
      <c r="L39" s="54">
        <v>0</v>
      </c>
      <c r="M39" s="54">
        <v>0</v>
      </c>
      <c r="N39" s="54">
        <v>-4664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7">
        <v>0</v>
      </c>
      <c r="U39" s="57"/>
      <c r="V39" s="54">
        <v>0</v>
      </c>
      <c r="W39" s="54">
        <v>0</v>
      </c>
    </row>
    <row r="40" spans="1:23" ht="12.75" customHeight="1">
      <c r="A40" s="58"/>
      <c r="B40" s="58"/>
      <c r="C40" s="58"/>
      <c r="D40" s="56"/>
      <c r="E40" s="56"/>
      <c r="F40" s="56" t="s">
        <v>15</v>
      </c>
      <c r="G40" s="56"/>
      <c r="H40" s="54">
        <v>18190</v>
      </c>
      <c r="I40" s="54">
        <v>18190</v>
      </c>
      <c r="J40" s="54">
        <v>18190</v>
      </c>
      <c r="K40" s="54">
        <v>12966</v>
      </c>
      <c r="L40" s="54">
        <v>5224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7">
        <v>0</v>
      </c>
      <c r="U40" s="57"/>
      <c r="V40" s="54">
        <v>0</v>
      </c>
      <c r="W40" s="54">
        <v>0</v>
      </c>
    </row>
    <row r="41" spans="1:23" ht="12.75" customHeight="1">
      <c r="A41" s="58"/>
      <c r="B41" s="58"/>
      <c r="C41" s="58"/>
      <c r="D41" s="56"/>
      <c r="E41" s="56"/>
      <c r="F41" s="56" t="s">
        <v>16</v>
      </c>
      <c r="G41" s="56"/>
      <c r="H41" s="54">
        <v>4510762</v>
      </c>
      <c r="I41" s="54">
        <v>4490762</v>
      </c>
      <c r="J41" s="54">
        <v>4287426</v>
      </c>
      <c r="K41" s="54">
        <v>3742924</v>
      </c>
      <c r="L41" s="54">
        <v>544502</v>
      </c>
      <c r="M41" s="54">
        <v>0</v>
      </c>
      <c r="N41" s="54">
        <v>203336</v>
      </c>
      <c r="O41" s="54">
        <v>0</v>
      </c>
      <c r="P41" s="54">
        <v>0</v>
      </c>
      <c r="Q41" s="54">
        <v>0</v>
      </c>
      <c r="R41" s="54">
        <v>20000</v>
      </c>
      <c r="S41" s="54">
        <v>20000</v>
      </c>
      <c r="T41" s="57">
        <v>0</v>
      </c>
      <c r="U41" s="57"/>
      <c r="V41" s="54">
        <v>0</v>
      </c>
      <c r="W41" s="54">
        <v>0</v>
      </c>
    </row>
    <row r="42" spans="1:23" ht="12.75" customHeight="1">
      <c r="A42" s="58" t="s">
        <v>46</v>
      </c>
      <c r="B42" s="58" t="s">
        <v>80</v>
      </c>
      <c r="C42" s="58" t="s">
        <v>46</v>
      </c>
      <c r="D42" s="56" t="s">
        <v>81</v>
      </c>
      <c r="E42" s="56"/>
      <c r="F42" s="56" t="s">
        <v>13</v>
      </c>
      <c r="G42" s="56"/>
      <c r="H42" s="54">
        <v>4302762</v>
      </c>
      <c r="I42" s="54">
        <v>4302762</v>
      </c>
      <c r="J42" s="54">
        <v>4098762</v>
      </c>
      <c r="K42" s="54">
        <v>3740484</v>
      </c>
      <c r="L42" s="54">
        <v>358278</v>
      </c>
      <c r="M42" s="54">
        <v>0</v>
      </c>
      <c r="N42" s="54">
        <v>204000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7">
        <v>0</v>
      </c>
      <c r="U42" s="57"/>
      <c r="V42" s="54">
        <v>0</v>
      </c>
      <c r="W42" s="54">
        <v>0</v>
      </c>
    </row>
    <row r="43" spans="1:23" ht="12.75" customHeight="1">
      <c r="A43" s="58"/>
      <c r="B43" s="58"/>
      <c r="C43" s="58"/>
      <c r="D43" s="56"/>
      <c r="E43" s="56"/>
      <c r="F43" s="56" t="s">
        <v>14</v>
      </c>
      <c r="G43" s="56"/>
      <c r="H43" s="54">
        <v>-18190</v>
      </c>
      <c r="I43" s="54">
        <v>-18190</v>
      </c>
      <c r="J43" s="54">
        <v>-13526</v>
      </c>
      <c r="K43" s="54">
        <v>-13526</v>
      </c>
      <c r="L43" s="54">
        <v>0</v>
      </c>
      <c r="M43" s="54">
        <v>0</v>
      </c>
      <c r="N43" s="54">
        <v>-4664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7">
        <v>0</v>
      </c>
      <c r="U43" s="57"/>
      <c r="V43" s="54">
        <v>0</v>
      </c>
      <c r="W43" s="54">
        <v>0</v>
      </c>
    </row>
    <row r="44" spans="1:23" ht="12.75" customHeight="1">
      <c r="A44" s="58"/>
      <c r="B44" s="58"/>
      <c r="C44" s="58"/>
      <c r="D44" s="56"/>
      <c r="E44" s="56"/>
      <c r="F44" s="56" t="s">
        <v>15</v>
      </c>
      <c r="G44" s="56"/>
      <c r="H44" s="54">
        <v>18190</v>
      </c>
      <c r="I44" s="54">
        <v>18190</v>
      </c>
      <c r="J44" s="54">
        <v>18190</v>
      </c>
      <c r="K44" s="54">
        <v>12966</v>
      </c>
      <c r="L44" s="54">
        <v>5224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7">
        <v>0</v>
      </c>
      <c r="U44" s="57"/>
      <c r="V44" s="54">
        <v>0</v>
      </c>
      <c r="W44" s="54">
        <v>0</v>
      </c>
    </row>
    <row r="45" spans="1:23" ht="12.75" customHeight="1">
      <c r="A45" s="58"/>
      <c r="B45" s="58"/>
      <c r="C45" s="58"/>
      <c r="D45" s="56"/>
      <c r="E45" s="56"/>
      <c r="F45" s="56" t="s">
        <v>16</v>
      </c>
      <c r="G45" s="56"/>
      <c r="H45" s="54">
        <v>4302762</v>
      </c>
      <c r="I45" s="54">
        <v>4302762</v>
      </c>
      <c r="J45" s="54">
        <v>4103426</v>
      </c>
      <c r="K45" s="54">
        <v>3739924</v>
      </c>
      <c r="L45" s="54">
        <v>363502</v>
      </c>
      <c r="M45" s="54">
        <v>0</v>
      </c>
      <c r="N45" s="54">
        <v>199336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7">
        <v>0</v>
      </c>
      <c r="U45" s="57"/>
      <c r="V45" s="54">
        <v>0</v>
      </c>
      <c r="W45" s="54">
        <v>0</v>
      </c>
    </row>
    <row r="46" spans="1:23" ht="12.75" customHeight="1">
      <c r="A46" s="58" t="s">
        <v>82</v>
      </c>
      <c r="B46" s="58" t="s">
        <v>46</v>
      </c>
      <c r="C46" s="58" t="s">
        <v>46</v>
      </c>
      <c r="D46" s="56" t="s">
        <v>83</v>
      </c>
      <c r="E46" s="56"/>
      <c r="F46" s="56" t="s">
        <v>13</v>
      </c>
      <c r="G46" s="56"/>
      <c r="H46" s="54">
        <v>26566507.59</v>
      </c>
      <c r="I46" s="54">
        <v>22470290.59</v>
      </c>
      <c r="J46" s="54">
        <v>18983884.59</v>
      </c>
      <c r="K46" s="54">
        <v>16358757</v>
      </c>
      <c r="L46" s="54">
        <v>2625127.59</v>
      </c>
      <c r="M46" s="54">
        <v>1187000</v>
      </c>
      <c r="N46" s="54">
        <v>366346</v>
      </c>
      <c r="O46" s="54">
        <v>1933060</v>
      </c>
      <c r="P46" s="54">
        <v>0</v>
      </c>
      <c r="Q46" s="54">
        <v>0</v>
      </c>
      <c r="R46" s="54">
        <v>4096217</v>
      </c>
      <c r="S46" s="54">
        <v>4096217</v>
      </c>
      <c r="T46" s="57">
        <v>2924080</v>
      </c>
      <c r="U46" s="57"/>
      <c r="V46" s="54">
        <v>0</v>
      </c>
      <c r="W46" s="54">
        <v>0</v>
      </c>
    </row>
    <row r="47" spans="1:23" ht="12.75" customHeight="1">
      <c r="A47" s="58"/>
      <c r="B47" s="58"/>
      <c r="C47" s="58"/>
      <c r="D47" s="56"/>
      <c r="E47" s="56"/>
      <c r="F47" s="56" t="s">
        <v>14</v>
      </c>
      <c r="G47" s="56"/>
      <c r="H47" s="54">
        <v>-14800</v>
      </c>
      <c r="I47" s="54">
        <v>-14800</v>
      </c>
      <c r="J47" s="54">
        <v>-14800</v>
      </c>
      <c r="K47" s="54">
        <v>-2700</v>
      </c>
      <c r="L47" s="54">
        <v>-12100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7">
        <v>0</v>
      </c>
      <c r="U47" s="57"/>
      <c r="V47" s="54">
        <v>0</v>
      </c>
      <c r="W47" s="54">
        <v>0</v>
      </c>
    </row>
    <row r="48" spans="1:23" ht="12.75" customHeight="1">
      <c r="A48" s="58"/>
      <c r="B48" s="58"/>
      <c r="C48" s="58"/>
      <c r="D48" s="56"/>
      <c r="E48" s="56"/>
      <c r="F48" s="56" t="s">
        <v>15</v>
      </c>
      <c r="G48" s="56"/>
      <c r="H48" s="54">
        <v>14800</v>
      </c>
      <c r="I48" s="54">
        <v>14800</v>
      </c>
      <c r="J48" s="54">
        <v>14800</v>
      </c>
      <c r="K48" s="54">
        <v>14800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7">
        <v>0</v>
      </c>
      <c r="U48" s="57"/>
      <c r="V48" s="54">
        <v>0</v>
      </c>
      <c r="W48" s="54">
        <v>0</v>
      </c>
    </row>
    <row r="49" spans="1:23" ht="12.75" customHeight="1">
      <c r="A49" s="58"/>
      <c r="B49" s="58"/>
      <c r="C49" s="58"/>
      <c r="D49" s="56"/>
      <c r="E49" s="56"/>
      <c r="F49" s="56" t="s">
        <v>16</v>
      </c>
      <c r="G49" s="56"/>
      <c r="H49" s="54">
        <v>26566507.59</v>
      </c>
      <c r="I49" s="54">
        <v>22470290.59</v>
      </c>
      <c r="J49" s="54">
        <v>18983884.59</v>
      </c>
      <c r="K49" s="54">
        <v>16370857</v>
      </c>
      <c r="L49" s="54">
        <v>2613027.59</v>
      </c>
      <c r="M49" s="54">
        <v>1187000</v>
      </c>
      <c r="N49" s="54">
        <v>366346</v>
      </c>
      <c r="O49" s="54">
        <v>1933060</v>
      </c>
      <c r="P49" s="54">
        <v>0</v>
      </c>
      <c r="Q49" s="54">
        <v>0</v>
      </c>
      <c r="R49" s="54">
        <v>4096217</v>
      </c>
      <c r="S49" s="54">
        <v>4096217</v>
      </c>
      <c r="T49" s="57">
        <v>2924080</v>
      </c>
      <c r="U49" s="57"/>
      <c r="V49" s="54">
        <v>0</v>
      </c>
      <c r="W49" s="54">
        <v>0</v>
      </c>
    </row>
    <row r="50" spans="1:23" ht="12.75" customHeight="1">
      <c r="A50" s="58" t="s">
        <v>46</v>
      </c>
      <c r="B50" s="58" t="s">
        <v>84</v>
      </c>
      <c r="C50" s="58" t="s">
        <v>46</v>
      </c>
      <c r="D50" s="56" t="s">
        <v>85</v>
      </c>
      <c r="E50" s="56"/>
      <c r="F50" s="56" t="s">
        <v>13</v>
      </c>
      <c r="G50" s="56"/>
      <c r="H50" s="54">
        <v>7947482</v>
      </c>
      <c r="I50" s="54">
        <v>7947482</v>
      </c>
      <c r="J50" s="54">
        <v>6249783</v>
      </c>
      <c r="K50" s="54">
        <v>5349674</v>
      </c>
      <c r="L50" s="54">
        <v>900109</v>
      </c>
      <c r="M50" s="54">
        <v>736000</v>
      </c>
      <c r="N50" s="54">
        <v>52023</v>
      </c>
      <c r="O50" s="54">
        <v>909676</v>
      </c>
      <c r="P50" s="54">
        <v>0</v>
      </c>
      <c r="Q50" s="54">
        <v>0</v>
      </c>
      <c r="R50" s="54">
        <v>0</v>
      </c>
      <c r="S50" s="54">
        <v>0</v>
      </c>
      <c r="T50" s="57">
        <v>0</v>
      </c>
      <c r="U50" s="57"/>
      <c r="V50" s="54">
        <v>0</v>
      </c>
      <c r="W50" s="54">
        <v>0</v>
      </c>
    </row>
    <row r="51" spans="1:23" ht="12.75" customHeight="1">
      <c r="A51" s="58"/>
      <c r="B51" s="58"/>
      <c r="C51" s="58"/>
      <c r="D51" s="56"/>
      <c r="E51" s="56"/>
      <c r="F51" s="56" t="s">
        <v>14</v>
      </c>
      <c r="G51" s="56"/>
      <c r="H51" s="54">
        <v>-14100</v>
      </c>
      <c r="I51" s="54">
        <v>-14100</v>
      </c>
      <c r="J51" s="54">
        <v>-14100</v>
      </c>
      <c r="K51" s="54">
        <v>-2000</v>
      </c>
      <c r="L51" s="54">
        <v>-12100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7">
        <v>0</v>
      </c>
      <c r="U51" s="57"/>
      <c r="V51" s="54">
        <v>0</v>
      </c>
      <c r="W51" s="54">
        <v>0</v>
      </c>
    </row>
    <row r="52" spans="1:23" ht="12.75" customHeight="1">
      <c r="A52" s="58"/>
      <c r="B52" s="58"/>
      <c r="C52" s="58"/>
      <c r="D52" s="56"/>
      <c r="E52" s="56"/>
      <c r="F52" s="56" t="s">
        <v>15</v>
      </c>
      <c r="G52" s="56"/>
      <c r="H52" s="54">
        <v>8000</v>
      </c>
      <c r="I52" s="54">
        <v>8000</v>
      </c>
      <c r="J52" s="54">
        <v>8000</v>
      </c>
      <c r="K52" s="54">
        <v>8000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7">
        <v>0</v>
      </c>
      <c r="U52" s="57"/>
      <c r="V52" s="54">
        <v>0</v>
      </c>
      <c r="W52" s="54">
        <v>0</v>
      </c>
    </row>
    <row r="53" spans="1:23" ht="12.75" customHeight="1">
      <c r="A53" s="58"/>
      <c r="B53" s="58"/>
      <c r="C53" s="58"/>
      <c r="D53" s="56"/>
      <c r="E53" s="56"/>
      <c r="F53" s="56" t="s">
        <v>16</v>
      </c>
      <c r="G53" s="56"/>
      <c r="H53" s="54">
        <v>7941382</v>
      </c>
      <c r="I53" s="54">
        <v>7941382</v>
      </c>
      <c r="J53" s="54">
        <v>6243683</v>
      </c>
      <c r="K53" s="54">
        <v>5355674</v>
      </c>
      <c r="L53" s="54">
        <v>888009</v>
      </c>
      <c r="M53" s="54">
        <v>736000</v>
      </c>
      <c r="N53" s="54">
        <v>52023</v>
      </c>
      <c r="O53" s="54">
        <v>909676</v>
      </c>
      <c r="P53" s="54">
        <v>0</v>
      </c>
      <c r="Q53" s="54">
        <v>0</v>
      </c>
      <c r="R53" s="54">
        <v>0</v>
      </c>
      <c r="S53" s="54">
        <v>0</v>
      </c>
      <c r="T53" s="57">
        <v>0</v>
      </c>
      <c r="U53" s="57"/>
      <c r="V53" s="54">
        <v>0</v>
      </c>
      <c r="W53" s="54">
        <v>0</v>
      </c>
    </row>
    <row r="54" spans="1:23" ht="12.75" customHeight="1">
      <c r="A54" s="58" t="s">
        <v>46</v>
      </c>
      <c r="B54" s="58" t="s">
        <v>86</v>
      </c>
      <c r="C54" s="58" t="s">
        <v>46</v>
      </c>
      <c r="D54" s="56" t="s">
        <v>87</v>
      </c>
      <c r="E54" s="56"/>
      <c r="F54" s="56" t="s">
        <v>13</v>
      </c>
      <c r="G54" s="56"/>
      <c r="H54" s="54">
        <v>1060970</v>
      </c>
      <c r="I54" s="54">
        <v>1060970</v>
      </c>
      <c r="J54" s="54">
        <v>1041267</v>
      </c>
      <c r="K54" s="54">
        <v>963755</v>
      </c>
      <c r="L54" s="54">
        <v>77512</v>
      </c>
      <c r="M54" s="54">
        <v>0</v>
      </c>
      <c r="N54" s="54">
        <v>19703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7">
        <v>0</v>
      </c>
      <c r="U54" s="57"/>
      <c r="V54" s="54">
        <v>0</v>
      </c>
      <c r="W54" s="54">
        <v>0</v>
      </c>
    </row>
    <row r="55" spans="1:23" ht="12.75" customHeight="1">
      <c r="A55" s="58"/>
      <c r="B55" s="58"/>
      <c r="C55" s="58"/>
      <c r="D55" s="56"/>
      <c r="E55" s="56"/>
      <c r="F55" s="56" t="s">
        <v>14</v>
      </c>
      <c r="G55" s="56"/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7">
        <v>0</v>
      </c>
      <c r="U55" s="57"/>
      <c r="V55" s="54">
        <v>0</v>
      </c>
      <c r="W55" s="54">
        <v>0</v>
      </c>
    </row>
    <row r="56" spans="1:23" ht="12.75" customHeight="1">
      <c r="A56" s="58"/>
      <c r="B56" s="58"/>
      <c r="C56" s="58"/>
      <c r="D56" s="56"/>
      <c r="E56" s="56"/>
      <c r="F56" s="56" t="s">
        <v>15</v>
      </c>
      <c r="G56" s="56"/>
      <c r="H56" s="54">
        <v>3000</v>
      </c>
      <c r="I56" s="54">
        <v>3000</v>
      </c>
      <c r="J56" s="54">
        <v>3000</v>
      </c>
      <c r="K56" s="54">
        <v>3000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7">
        <v>0</v>
      </c>
      <c r="U56" s="57"/>
      <c r="V56" s="54">
        <v>0</v>
      </c>
      <c r="W56" s="54">
        <v>0</v>
      </c>
    </row>
    <row r="57" spans="1:23" ht="12.75" customHeight="1">
      <c r="A57" s="58"/>
      <c r="B57" s="58"/>
      <c r="C57" s="58"/>
      <c r="D57" s="56"/>
      <c r="E57" s="56"/>
      <c r="F57" s="56" t="s">
        <v>16</v>
      </c>
      <c r="G57" s="56"/>
      <c r="H57" s="54">
        <v>1063970</v>
      </c>
      <c r="I57" s="54">
        <v>1063970</v>
      </c>
      <c r="J57" s="54">
        <v>1044267</v>
      </c>
      <c r="K57" s="54">
        <v>966755</v>
      </c>
      <c r="L57" s="54">
        <v>77512</v>
      </c>
      <c r="M57" s="54">
        <v>0</v>
      </c>
      <c r="N57" s="54">
        <v>19703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7">
        <v>0</v>
      </c>
      <c r="U57" s="57"/>
      <c r="V57" s="54">
        <v>0</v>
      </c>
      <c r="W57" s="54">
        <v>0</v>
      </c>
    </row>
    <row r="58" spans="1:23" ht="12.75" customHeight="1">
      <c r="A58" s="58" t="s">
        <v>46</v>
      </c>
      <c r="B58" s="58" t="s">
        <v>88</v>
      </c>
      <c r="C58" s="58" t="s">
        <v>46</v>
      </c>
      <c r="D58" s="56" t="s">
        <v>89</v>
      </c>
      <c r="E58" s="56"/>
      <c r="F58" s="56" t="s">
        <v>13</v>
      </c>
      <c r="G58" s="56"/>
      <c r="H58" s="54">
        <v>4559299</v>
      </c>
      <c r="I58" s="54">
        <v>4559299</v>
      </c>
      <c r="J58" s="54">
        <v>4445817</v>
      </c>
      <c r="K58" s="54">
        <v>4075611</v>
      </c>
      <c r="L58" s="54">
        <v>370206</v>
      </c>
      <c r="M58" s="54">
        <v>80000</v>
      </c>
      <c r="N58" s="54">
        <v>33482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7">
        <v>0</v>
      </c>
      <c r="U58" s="57"/>
      <c r="V58" s="54">
        <v>0</v>
      </c>
      <c r="W58" s="54">
        <v>0</v>
      </c>
    </row>
    <row r="59" spans="1:23" ht="12.75" customHeight="1">
      <c r="A59" s="58"/>
      <c r="B59" s="58"/>
      <c r="C59" s="58"/>
      <c r="D59" s="56"/>
      <c r="E59" s="56"/>
      <c r="F59" s="56" t="s">
        <v>14</v>
      </c>
      <c r="G59" s="56"/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7">
        <v>0</v>
      </c>
      <c r="U59" s="57"/>
      <c r="V59" s="54">
        <v>0</v>
      </c>
      <c r="W59" s="54">
        <v>0</v>
      </c>
    </row>
    <row r="60" spans="1:23" ht="12.75" customHeight="1">
      <c r="A60" s="58"/>
      <c r="B60" s="58"/>
      <c r="C60" s="58"/>
      <c r="D60" s="56"/>
      <c r="E60" s="56"/>
      <c r="F60" s="56" t="s">
        <v>15</v>
      </c>
      <c r="G60" s="56"/>
      <c r="H60" s="54">
        <v>1500</v>
      </c>
      <c r="I60" s="54">
        <v>1500</v>
      </c>
      <c r="J60" s="54">
        <v>1500</v>
      </c>
      <c r="K60" s="54">
        <v>1500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7">
        <v>0</v>
      </c>
      <c r="U60" s="57"/>
      <c r="V60" s="54">
        <v>0</v>
      </c>
      <c r="W60" s="54">
        <v>0</v>
      </c>
    </row>
    <row r="61" spans="1:23" ht="12.75" customHeight="1">
      <c r="A61" s="58"/>
      <c r="B61" s="58"/>
      <c r="C61" s="58"/>
      <c r="D61" s="56"/>
      <c r="E61" s="56"/>
      <c r="F61" s="56" t="s">
        <v>16</v>
      </c>
      <c r="G61" s="56"/>
      <c r="H61" s="54">
        <v>4560799</v>
      </c>
      <c r="I61" s="54">
        <v>4560799</v>
      </c>
      <c r="J61" s="54">
        <v>4447317</v>
      </c>
      <c r="K61" s="54">
        <v>4077111</v>
      </c>
      <c r="L61" s="54">
        <v>370206</v>
      </c>
      <c r="M61" s="54">
        <v>80000</v>
      </c>
      <c r="N61" s="54">
        <v>33482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7">
        <v>0</v>
      </c>
      <c r="U61" s="57"/>
      <c r="V61" s="54">
        <v>0</v>
      </c>
      <c r="W61" s="54">
        <v>0</v>
      </c>
    </row>
    <row r="62" spans="1:23" ht="12.75" customHeight="1">
      <c r="A62" s="58" t="s">
        <v>46</v>
      </c>
      <c r="B62" s="58" t="s">
        <v>90</v>
      </c>
      <c r="C62" s="58" t="s">
        <v>46</v>
      </c>
      <c r="D62" s="56" t="s">
        <v>91</v>
      </c>
      <c r="E62" s="56"/>
      <c r="F62" s="56" t="s">
        <v>13</v>
      </c>
      <c r="G62" s="56"/>
      <c r="H62" s="54">
        <v>680365</v>
      </c>
      <c r="I62" s="54">
        <v>680365</v>
      </c>
      <c r="J62" s="54">
        <v>679057</v>
      </c>
      <c r="K62" s="54">
        <v>478762</v>
      </c>
      <c r="L62" s="54">
        <v>200295</v>
      </c>
      <c r="M62" s="54">
        <v>0</v>
      </c>
      <c r="N62" s="54">
        <v>1308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7">
        <v>0</v>
      </c>
      <c r="U62" s="57"/>
      <c r="V62" s="54">
        <v>0</v>
      </c>
      <c r="W62" s="54">
        <v>0</v>
      </c>
    </row>
    <row r="63" spans="1:23" ht="12.75" customHeight="1">
      <c r="A63" s="58"/>
      <c r="B63" s="58"/>
      <c r="C63" s="58"/>
      <c r="D63" s="56"/>
      <c r="E63" s="56"/>
      <c r="F63" s="56" t="s">
        <v>14</v>
      </c>
      <c r="G63" s="56"/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7">
        <v>0</v>
      </c>
      <c r="U63" s="57"/>
      <c r="V63" s="54">
        <v>0</v>
      </c>
      <c r="W63" s="54">
        <v>0</v>
      </c>
    </row>
    <row r="64" spans="1:23" ht="12.75" customHeight="1">
      <c r="A64" s="58"/>
      <c r="B64" s="58"/>
      <c r="C64" s="58"/>
      <c r="D64" s="56"/>
      <c r="E64" s="56"/>
      <c r="F64" s="56" t="s">
        <v>15</v>
      </c>
      <c r="G64" s="56"/>
      <c r="H64" s="54">
        <v>1600</v>
      </c>
      <c r="I64" s="54">
        <v>1600</v>
      </c>
      <c r="J64" s="54">
        <v>1600</v>
      </c>
      <c r="K64" s="54">
        <v>1600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7">
        <v>0</v>
      </c>
      <c r="U64" s="57"/>
      <c r="V64" s="54">
        <v>0</v>
      </c>
      <c r="W64" s="54">
        <v>0</v>
      </c>
    </row>
    <row r="65" spans="1:23" ht="12.75" customHeight="1">
      <c r="A65" s="58"/>
      <c r="B65" s="58"/>
      <c r="C65" s="58"/>
      <c r="D65" s="56"/>
      <c r="E65" s="56"/>
      <c r="F65" s="56" t="s">
        <v>16</v>
      </c>
      <c r="G65" s="56"/>
      <c r="H65" s="54">
        <v>681965</v>
      </c>
      <c r="I65" s="54">
        <v>681965</v>
      </c>
      <c r="J65" s="54">
        <v>680657</v>
      </c>
      <c r="K65" s="54">
        <v>480362</v>
      </c>
      <c r="L65" s="54">
        <v>200295</v>
      </c>
      <c r="M65" s="54">
        <v>0</v>
      </c>
      <c r="N65" s="54">
        <v>1308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7">
        <v>0</v>
      </c>
      <c r="U65" s="57"/>
      <c r="V65" s="54">
        <v>0</v>
      </c>
      <c r="W65" s="54">
        <v>0</v>
      </c>
    </row>
    <row r="66" spans="1:23" ht="12.75" customHeight="1">
      <c r="A66" s="58" t="s">
        <v>46</v>
      </c>
      <c r="B66" s="58" t="s">
        <v>92</v>
      </c>
      <c r="C66" s="58" t="s">
        <v>46</v>
      </c>
      <c r="D66" s="56" t="s">
        <v>93</v>
      </c>
      <c r="E66" s="56"/>
      <c r="F66" s="56" t="s">
        <v>13</v>
      </c>
      <c r="G66" s="56"/>
      <c r="H66" s="54">
        <v>109443</v>
      </c>
      <c r="I66" s="54">
        <v>109443</v>
      </c>
      <c r="J66" s="54">
        <v>108778</v>
      </c>
      <c r="K66" s="54">
        <v>102828</v>
      </c>
      <c r="L66" s="54">
        <v>5950</v>
      </c>
      <c r="M66" s="54">
        <v>0</v>
      </c>
      <c r="N66" s="54">
        <v>665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7">
        <v>0</v>
      </c>
      <c r="U66" s="57"/>
      <c r="V66" s="54">
        <v>0</v>
      </c>
      <c r="W66" s="54">
        <v>0</v>
      </c>
    </row>
    <row r="67" spans="1:23" ht="12.75" customHeight="1">
      <c r="A67" s="58"/>
      <c r="B67" s="58"/>
      <c r="C67" s="58"/>
      <c r="D67" s="56"/>
      <c r="E67" s="56"/>
      <c r="F67" s="56" t="s">
        <v>14</v>
      </c>
      <c r="G67" s="56"/>
      <c r="H67" s="54">
        <v>-700</v>
      </c>
      <c r="I67" s="54">
        <v>-700</v>
      </c>
      <c r="J67" s="54">
        <v>-700</v>
      </c>
      <c r="K67" s="54">
        <v>-700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7">
        <v>0</v>
      </c>
      <c r="U67" s="57"/>
      <c r="V67" s="54">
        <v>0</v>
      </c>
      <c r="W67" s="54">
        <v>0</v>
      </c>
    </row>
    <row r="68" spans="1:23" ht="12.75" customHeight="1">
      <c r="A68" s="58"/>
      <c r="B68" s="58"/>
      <c r="C68" s="58"/>
      <c r="D68" s="56"/>
      <c r="E68" s="56"/>
      <c r="F68" s="56" t="s">
        <v>15</v>
      </c>
      <c r="G68" s="56"/>
      <c r="H68" s="54">
        <v>700</v>
      </c>
      <c r="I68" s="54">
        <v>700</v>
      </c>
      <c r="J68" s="54">
        <v>700</v>
      </c>
      <c r="K68" s="54">
        <v>700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7">
        <v>0</v>
      </c>
      <c r="U68" s="57"/>
      <c r="V68" s="54">
        <v>0</v>
      </c>
      <c r="W68" s="54">
        <v>0</v>
      </c>
    </row>
    <row r="69" spans="1:23" ht="12.75" customHeight="1">
      <c r="A69" s="58"/>
      <c r="B69" s="58"/>
      <c r="C69" s="58"/>
      <c r="D69" s="56"/>
      <c r="E69" s="56"/>
      <c r="F69" s="56" t="s">
        <v>16</v>
      </c>
      <c r="G69" s="56"/>
      <c r="H69" s="54">
        <v>109443</v>
      </c>
      <c r="I69" s="54">
        <v>109443</v>
      </c>
      <c r="J69" s="54">
        <v>108778</v>
      </c>
      <c r="K69" s="54">
        <v>102828</v>
      </c>
      <c r="L69" s="54">
        <v>5950</v>
      </c>
      <c r="M69" s="54">
        <v>0</v>
      </c>
      <c r="N69" s="54">
        <v>665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7">
        <v>0</v>
      </c>
      <c r="U69" s="57"/>
      <c r="V69" s="54">
        <v>0</v>
      </c>
      <c r="W69" s="54">
        <v>0</v>
      </c>
    </row>
    <row r="70" spans="1:23" ht="12.75" customHeight="1">
      <c r="A70" s="58" t="s">
        <v>94</v>
      </c>
      <c r="B70" s="58" t="s">
        <v>46</v>
      </c>
      <c r="C70" s="58" t="s">
        <v>46</v>
      </c>
      <c r="D70" s="56" t="s">
        <v>95</v>
      </c>
      <c r="E70" s="56"/>
      <c r="F70" s="56" t="s">
        <v>13</v>
      </c>
      <c r="G70" s="56"/>
      <c r="H70" s="54">
        <v>12326395.15</v>
      </c>
      <c r="I70" s="54">
        <v>9828466.68</v>
      </c>
      <c r="J70" s="54">
        <v>9580381.68</v>
      </c>
      <c r="K70" s="54">
        <v>7794970</v>
      </c>
      <c r="L70" s="54">
        <v>1785411.68</v>
      </c>
      <c r="M70" s="54">
        <v>0</v>
      </c>
      <c r="N70" s="54">
        <v>248085</v>
      </c>
      <c r="O70" s="54">
        <v>0</v>
      </c>
      <c r="P70" s="54">
        <v>0</v>
      </c>
      <c r="Q70" s="54">
        <v>0</v>
      </c>
      <c r="R70" s="54">
        <v>2497928.47</v>
      </c>
      <c r="S70" s="54">
        <v>2497928.47</v>
      </c>
      <c r="T70" s="57">
        <v>0</v>
      </c>
      <c r="U70" s="57"/>
      <c r="V70" s="54">
        <v>0</v>
      </c>
      <c r="W70" s="54">
        <v>0</v>
      </c>
    </row>
    <row r="71" spans="1:23" ht="12.75" customHeight="1">
      <c r="A71" s="58"/>
      <c r="B71" s="58"/>
      <c r="C71" s="58"/>
      <c r="D71" s="56"/>
      <c r="E71" s="56"/>
      <c r="F71" s="56" t="s">
        <v>14</v>
      </c>
      <c r="G71" s="56"/>
      <c r="H71" s="54">
        <v>-4460</v>
      </c>
      <c r="I71" s="54">
        <v>-4460</v>
      </c>
      <c r="J71" s="54">
        <v>-4460</v>
      </c>
      <c r="K71" s="54">
        <v>-3000</v>
      </c>
      <c r="L71" s="54">
        <v>-1460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7">
        <v>0</v>
      </c>
      <c r="U71" s="57"/>
      <c r="V71" s="54">
        <v>0</v>
      </c>
      <c r="W71" s="54">
        <v>0</v>
      </c>
    </row>
    <row r="72" spans="1:23" ht="12.75" customHeight="1">
      <c r="A72" s="58"/>
      <c r="B72" s="58"/>
      <c r="C72" s="58"/>
      <c r="D72" s="56"/>
      <c r="E72" s="56"/>
      <c r="F72" s="56" t="s">
        <v>15</v>
      </c>
      <c r="G72" s="56"/>
      <c r="H72" s="54">
        <v>4460</v>
      </c>
      <c r="I72" s="54">
        <v>4460</v>
      </c>
      <c r="J72" s="54">
        <v>4460</v>
      </c>
      <c r="K72" s="54">
        <v>0</v>
      </c>
      <c r="L72" s="54">
        <v>4460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7">
        <v>0</v>
      </c>
      <c r="U72" s="57"/>
      <c r="V72" s="54">
        <v>0</v>
      </c>
      <c r="W72" s="54">
        <v>0</v>
      </c>
    </row>
    <row r="73" spans="1:23" ht="12.75" customHeight="1">
      <c r="A73" s="58"/>
      <c r="B73" s="58"/>
      <c r="C73" s="58"/>
      <c r="D73" s="56"/>
      <c r="E73" s="56"/>
      <c r="F73" s="56" t="s">
        <v>16</v>
      </c>
      <c r="G73" s="56"/>
      <c r="H73" s="54">
        <v>12326395.15</v>
      </c>
      <c r="I73" s="54">
        <v>9828466.68</v>
      </c>
      <c r="J73" s="54">
        <v>9580381.68</v>
      </c>
      <c r="K73" s="54">
        <v>7791970</v>
      </c>
      <c r="L73" s="54">
        <v>1788411.68</v>
      </c>
      <c r="M73" s="54">
        <v>0</v>
      </c>
      <c r="N73" s="54">
        <v>248085</v>
      </c>
      <c r="O73" s="54">
        <v>0</v>
      </c>
      <c r="P73" s="54">
        <v>0</v>
      </c>
      <c r="Q73" s="54">
        <v>0</v>
      </c>
      <c r="R73" s="54">
        <v>2497928.47</v>
      </c>
      <c r="S73" s="54">
        <v>2497928.47</v>
      </c>
      <c r="T73" s="57">
        <v>0</v>
      </c>
      <c r="U73" s="57"/>
      <c r="V73" s="54">
        <v>0</v>
      </c>
      <c r="W73" s="54">
        <v>0</v>
      </c>
    </row>
    <row r="74" spans="1:23" ht="12.75" customHeight="1">
      <c r="A74" s="58" t="s">
        <v>46</v>
      </c>
      <c r="B74" s="58" t="s">
        <v>96</v>
      </c>
      <c r="C74" s="58" t="s">
        <v>46</v>
      </c>
      <c r="D74" s="56" t="s">
        <v>97</v>
      </c>
      <c r="E74" s="56"/>
      <c r="F74" s="56" t="s">
        <v>13</v>
      </c>
      <c r="G74" s="56"/>
      <c r="H74" s="54">
        <v>1251518</v>
      </c>
      <c r="I74" s="54">
        <v>1251518</v>
      </c>
      <c r="J74" s="54">
        <v>1231318</v>
      </c>
      <c r="K74" s="54">
        <v>1098686</v>
      </c>
      <c r="L74" s="54">
        <v>132632</v>
      </c>
      <c r="M74" s="54">
        <v>0</v>
      </c>
      <c r="N74" s="54">
        <v>20200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7">
        <v>0</v>
      </c>
      <c r="U74" s="57"/>
      <c r="V74" s="54">
        <v>0</v>
      </c>
      <c r="W74" s="54">
        <v>0</v>
      </c>
    </row>
    <row r="75" spans="1:23" ht="12.75" customHeight="1">
      <c r="A75" s="58"/>
      <c r="B75" s="58"/>
      <c r="C75" s="58"/>
      <c r="D75" s="56"/>
      <c r="E75" s="56"/>
      <c r="F75" s="56" t="s">
        <v>14</v>
      </c>
      <c r="G75" s="56"/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7">
        <v>0</v>
      </c>
      <c r="U75" s="57"/>
      <c r="V75" s="54">
        <v>0</v>
      </c>
      <c r="W75" s="54">
        <v>0</v>
      </c>
    </row>
    <row r="76" spans="1:23" ht="12.75" customHeight="1">
      <c r="A76" s="58"/>
      <c r="B76" s="58"/>
      <c r="C76" s="58"/>
      <c r="D76" s="56"/>
      <c r="E76" s="56"/>
      <c r="F76" s="56" t="s">
        <v>15</v>
      </c>
      <c r="G76" s="56"/>
      <c r="H76" s="54">
        <v>1460</v>
      </c>
      <c r="I76" s="54">
        <v>1460</v>
      </c>
      <c r="J76" s="54">
        <v>1460</v>
      </c>
      <c r="K76" s="54">
        <v>0</v>
      </c>
      <c r="L76" s="54">
        <v>1460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7">
        <v>0</v>
      </c>
      <c r="U76" s="57"/>
      <c r="V76" s="54">
        <v>0</v>
      </c>
      <c r="W76" s="54">
        <v>0</v>
      </c>
    </row>
    <row r="77" spans="1:23" ht="12.75" customHeight="1">
      <c r="A77" s="58"/>
      <c r="B77" s="58"/>
      <c r="C77" s="58"/>
      <c r="D77" s="56"/>
      <c r="E77" s="56"/>
      <c r="F77" s="56" t="s">
        <v>16</v>
      </c>
      <c r="G77" s="56"/>
      <c r="H77" s="54">
        <v>1252978</v>
      </c>
      <c r="I77" s="54">
        <v>1252978</v>
      </c>
      <c r="J77" s="54">
        <v>1232778</v>
      </c>
      <c r="K77" s="54">
        <v>1098686</v>
      </c>
      <c r="L77" s="54">
        <v>134092</v>
      </c>
      <c r="M77" s="54">
        <v>0</v>
      </c>
      <c r="N77" s="54">
        <v>20200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7">
        <v>0</v>
      </c>
      <c r="U77" s="57"/>
      <c r="V77" s="54">
        <v>0</v>
      </c>
      <c r="W77" s="54">
        <v>0</v>
      </c>
    </row>
    <row r="78" spans="1:23" ht="12.75" customHeight="1">
      <c r="A78" s="58" t="s">
        <v>46</v>
      </c>
      <c r="B78" s="58" t="s">
        <v>98</v>
      </c>
      <c r="C78" s="58" t="s">
        <v>46</v>
      </c>
      <c r="D78" s="56" t="s">
        <v>99</v>
      </c>
      <c r="E78" s="56"/>
      <c r="F78" s="56" t="s">
        <v>13</v>
      </c>
      <c r="G78" s="56"/>
      <c r="H78" s="54">
        <v>3399875.43</v>
      </c>
      <c r="I78" s="54">
        <v>1449071</v>
      </c>
      <c r="J78" s="54">
        <v>1436651</v>
      </c>
      <c r="K78" s="54">
        <v>1073816</v>
      </c>
      <c r="L78" s="54">
        <v>362835</v>
      </c>
      <c r="M78" s="54">
        <v>0</v>
      </c>
      <c r="N78" s="54">
        <v>12420</v>
      </c>
      <c r="O78" s="54">
        <v>0</v>
      </c>
      <c r="P78" s="54">
        <v>0</v>
      </c>
      <c r="Q78" s="54">
        <v>0</v>
      </c>
      <c r="R78" s="54">
        <v>1950804.43</v>
      </c>
      <c r="S78" s="54">
        <v>1950804.43</v>
      </c>
      <c r="T78" s="57">
        <v>0</v>
      </c>
      <c r="U78" s="57"/>
      <c r="V78" s="54">
        <v>0</v>
      </c>
      <c r="W78" s="54">
        <v>0</v>
      </c>
    </row>
    <row r="79" spans="1:23" ht="12.75" customHeight="1">
      <c r="A79" s="58"/>
      <c r="B79" s="58"/>
      <c r="C79" s="58"/>
      <c r="D79" s="56"/>
      <c r="E79" s="56"/>
      <c r="F79" s="56" t="s">
        <v>14</v>
      </c>
      <c r="G79" s="56"/>
      <c r="H79" s="54">
        <v>-3000</v>
      </c>
      <c r="I79" s="54">
        <v>-3000</v>
      </c>
      <c r="J79" s="54">
        <v>-3000</v>
      </c>
      <c r="K79" s="54">
        <v>-3000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7">
        <v>0</v>
      </c>
      <c r="U79" s="57"/>
      <c r="V79" s="54">
        <v>0</v>
      </c>
      <c r="W79" s="54">
        <v>0</v>
      </c>
    </row>
    <row r="80" spans="1:23" ht="12.75" customHeight="1">
      <c r="A80" s="58"/>
      <c r="B80" s="58"/>
      <c r="C80" s="58"/>
      <c r="D80" s="56"/>
      <c r="E80" s="56"/>
      <c r="F80" s="56" t="s">
        <v>15</v>
      </c>
      <c r="G80" s="56"/>
      <c r="H80" s="54">
        <v>3000</v>
      </c>
      <c r="I80" s="54">
        <v>3000</v>
      </c>
      <c r="J80" s="54">
        <v>3000</v>
      </c>
      <c r="K80" s="54">
        <v>0</v>
      </c>
      <c r="L80" s="54">
        <v>3000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7">
        <v>0</v>
      </c>
      <c r="U80" s="57"/>
      <c r="V80" s="54">
        <v>0</v>
      </c>
      <c r="W80" s="54">
        <v>0</v>
      </c>
    </row>
    <row r="81" spans="1:23" ht="12.75" customHeight="1">
      <c r="A81" s="58"/>
      <c r="B81" s="58"/>
      <c r="C81" s="58"/>
      <c r="D81" s="56"/>
      <c r="E81" s="56"/>
      <c r="F81" s="56" t="s">
        <v>16</v>
      </c>
      <c r="G81" s="56"/>
      <c r="H81" s="54">
        <v>3399875.43</v>
      </c>
      <c r="I81" s="54">
        <v>1449071</v>
      </c>
      <c r="J81" s="54">
        <v>1436651</v>
      </c>
      <c r="K81" s="54">
        <v>1070816</v>
      </c>
      <c r="L81" s="54">
        <v>365835</v>
      </c>
      <c r="M81" s="54">
        <v>0</v>
      </c>
      <c r="N81" s="54">
        <v>12420</v>
      </c>
      <c r="O81" s="54">
        <v>0</v>
      </c>
      <c r="P81" s="54">
        <v>0</v>
      </c>
      <c r="Q81" s="54">
        <v>0</v>
      </c>
      <c r="R81" s="54">
        <v>1950804.43</v>
      </c>
      <c r="S81" s="54">
        <v>1950804.43</v>
      </c>
      <c r="T81" s="57">
        <v>0</v>
      </c>
      <c r="U81" s="57"/>
      <c r="V81" s="54">
        <v>0</v>
      </c>
      <c r="W81" s="54">
        <v>0</v>
      </c>
    </row>
    <row r="82" spans="1:23" ht="12.75" customHeight="1">
      <c r="A82" s="58" t="s">
        <v>46</v>
      </c>
      <c r="B82" s="58" t="s">
        <v>100</v>
      </c>
      <c r="C82" s="58" t="s">
        <v>46</v>
      </c>
      <c r="D82" s="56" t="s">
        <v>101</v>
      </c>
      <c r="E82" s="56"/>
      <c r="F82" s="56" t="s">
        <v>13</v>
      </c>
      <c r="G82" s="56"/>
      <c r="H82" s="54">
        <v>36183</v>
      </c>
      <c r="I82" s="54">
        <v>36183</v>
      </c>
      <c r="J82" s="54">
        <v>36183</v>
      </c>
      <c r="K82" s="54">
        <v>0</v>
      </c>
      <c r="L82" s="54">
        <v>36183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7">
        <v>0</v>
      </c>
      <c r="U82" s="57"/>
      <c r="V82" s="54">
        <v>0</v>
      </c>
      <c r="W82" s="54">
        <v>0</v>
      </c>
    </row>
    <row r="83" spans="1:23" ht="12.75" customHeight="1">
      <c r="A83" s="58"/>
      <c r="B83" s="58"/>
      <c r="C83" s="58"/>
      <c r="D83" s="56"/>
      <c r="E83" s="56"/>
      <c r="F83" s="56" t="s">
        <v>14</v>
      </c>
      <c r="G83" s="56"/>
      <c r="H83" s="54">
        <v>-1460</v>
      </c>
      <c r="I83" s="54">
        <v>-1460</v>
      </c>
      <c r="J83" s="54">
        <v>-1460</v>
      </c>
      <c r="K83" s="54">
        <v>0</v>
      </c>
      <c r="L83" s="54">
        <v>-1460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7">
        <v>0</v>
      </c>
      <c r="U83" s="57"/>
      <c r="V83" s="54">
        <v>0</v>
      </c>
      <c r="W83" s="54">
        <v>0</v>
      </c>
    </row>
    <row r="84" spans="1:23" ht="12.75" customHeight="1">
      <c r="A84" s="58"/>
      <c r="B84" s="58"/>
      <c r="C84" s="58"/>
      <c r="D84" s="56"/>
      <c r="E84" s="56"/>
      <c r="F84" s="56" t="s">
        <v>15</v>
      </c>
      <c r="G84" s="56"/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7">
        <v>0</v>
      </c>
      <c r="U84" s="57"/>
      <c r="V84" s="54">
        <v>0</v>
      </c>
      <c r="W84" s="54">
        <v>0</v>
      </c>
    </row>
    <row r="85" spans="1:23" ht="12.75" customHeight="1">
      <c r="A85" s="58"/>
      <c r="B85" s="58"/>
      <c r="C85" s="58"/>
      <c r="D85" s="56"/>
      <c r="E85" s="56"/>
      <c r="F85" s="56" t="s">
        <v>16</v>
      </c>
      <c r="G85" s="56"/>
      <c r="H85" s="54">
        <v>34723</v>
      </c>
      <c r="I85" s="54">
        <v>34723</v>
      </c>
      <c r="J85" s="54">
        <v>34723</v>
      </c>
      <c r="K85" s="54">
        <v>0</v>
      </c>
      <c r="L85" s="54">
        <v>34723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7">
        <v>0</v>
      </c>
      <c r="U85" s="57"/>
      <c r="V85" s="54">
        <v>0</v>
      </c>
      <c r="W85" s="54">
        <v>0</v>
      </c>
    </row>
    <row r="86" spans="1:23" ht="12.75" customHeight="1">
      <c r="A86" s="58" t="s">
        <v>102</v>
      </c>
      <c r="B86" s="58" t="s">
        <v>46</v>
      </c>
      <c r="C86" s="58" t="s">
        <v>46</v>
      </c>
      <c r="D86" s="56" t="s">
        <v>103</v>
      </c>
      <c r="E86" s="56"/>
      <c r="F86" s="56" t="s">
        <v>13</v>
      </c>
      <c r="G86" s="56"/>
      <c r="H86" s="54">
        <v>7039610</v>
      </c>
      <c r="I86" s="54">
        <v>6939610</v>
      </c>
      <c r="J86" s="54">
        <v>5180923</v>
      </c>
      <c r="K86" s="54">
        <v>3817092</v>
      </c>
      <c r="L86" s="54">
        <v>1363831</v>
      </c>
      <c r="M86" s="54">
        <v>94333</v>
      </c>
      <c r="N86" s="54">
        <v>1664354</v>
      </c>
      <c r="O86" s="54">
        <v>0</v>
      </c>
      <c r="P86" s="54">
        <v>0</v>
      </c>
      <c r="Q86" s="54">
        <v>0</v>
      </c>
      <c r="R86" s="54">
        <v>100000</v>
      </c>
      <c r="S86" s="54">
        <v>100000</v>
      </c>
      <c r="T86" s="57">
        <v>0</v>
      </c>
      <c r="U86" s="57"/>
      <c r="V86" s="54">
        <v>0</v>
      </c>
      <c r="W86" s="54">
        <v>0</v>
      </c>
    </row>
    <row r="87" spans="1:23" ht="12.75" customHeight="1">
      <c r="A87" s="58"/>
      <c r="B87" s="58"/>
      <c r="C87" s="58"/>
      <c r="D87" s="56"/>
      <c r="E87" s="56"/>
      <c r="F87" s="56" t="s">
        <v>14</v>
      </c>
      <c r="G87" s="56"/>
      <c r="H87" s="54">
        <v>-10000</v>
      </c>
      <c r="I87" s="54">
        <v>-10000</v>
      </c>
      <c r="J87" s="54">
        <v>-10000</v>
      </c>
      <c r="K87" s="54">
        <v>-10000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7">
        <v>0</v>
      </c>
      <c r="U87" s="57"/>
      <c r="V87" s="54">
        <v>0</v>
      </c>
      <c r="W87" s="54">
        <v>0</v>
      </c>
    </row>
    <row r="88" spans="1:23" ht="12.75" customHeight="1">
      <c r="A88" s="58"/>
      <c r="B88" s="58"/>
      <c r="C88" s="58"/>
      <c r="D88" s="56"/>
      <c r="E88" s="56"/>
      <c r="F88" s="56" t="s">
        <v>15</v>
      </c>
      <c r="G88" s="56"/>
      <c r="H88" s="54">
        <v>10000</v>
      </c>
      <c r="I88" s="54">
        <v>10000</v>
      </c>
      <c r="J88" s="54">
        <v>10000</v>
      </c>
      <c r="K88" s="54">
        <v>0</v>
      </c>
      <c r="L88" s="54">
        <v>10000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7">
        <v>0</v>
      </c>
      <c r="U88" s="57"/>
      <c r="V88" s="54">
        <v>0</v>
      </c>
      <c r="W88" s="54">
        <v>0</v>
      </c>
    </row>
    <row r="89" spans="1:23" ht="12.75" customHeight="1">
      <c r="A89" s="58"/>
      <c r="B89" s="58"/>
      <c r="C89" s="58"/>
      <c r="D89" s="56"/>
      <c r="E89" s="56"/>
      <c r="F89" s="56" t="s">
        <v>16</v>
      </c>
      <c r="G89" s="56"/>
      <c r="H89" s="54">
        <v>7039610</v>
      </c>
      <c r="I89" s="54">
        <v>6939610</v>
      </c>
      <c r="J89" s="54">
        <v>5180923</v>
      </c>
      <c r="K89" s="54">
        <v>3807092</v>
      </c>
      <c r="L89" s="54">
        <v>1373831</v>
      </c>
      <c r="M89" s="54">
        <v>94333</v>
      </c>
      <c r="N89" s="54">
        <v>1664354</v>
      </c>
      <c r="O89" s="54">
        <v>0</v>
      </c>
      <c r="P89" s="54">
        <v>0</v>
      </c>
      <c r="Q89" s="54">
        <v>0</v>
      </c>
      <c r="R89" s="54">
        <v>100000</v>
      </c>
      <c r="S89" s="54">
        <v>100000</v>
      </c>
      <c r="T89" s="57">
        <v>0</v>
      </c>
      <c r="U89" s="57"/>
      <c r="V89" s="54">
        <v>0</v>
      </c>
      <c r="W89" s="54">
        <v>0</v>
      </c>
    </row>
    <row r="90" spans="1:23" ht="12.75" customHeight="1">
      <c r="A90" s="58" t="s">
        <v>46</v>
      </c>
      <c r="B90" s="58" t="s">
        <v>104</v>
      </c>
      <c r="C90" s="58" t="s">
        <v>46</v>
      </c>
      <c r="D90" s="56" t="s">
        <v>105</v>
      </c>
      <c r="E90" s="56"/>
      <c r="F90" s="56" t="s">
        <v>13</v>
      </c>
      <c r="G90" s="56"/>
      <c r="H90" s="54">
        <v>5544040</v>
      </c>
      <c r="I90" s="54">
        <v>5444040</v>
      </c>
      <c r="J90" s="54">
        <v>5073446</v>
      </c>
      <c r="K90" s="54">
        <v>3710173</v>
      </c>
      <c r="L90" s="54">
        <v>1363273</v>
      </c>
      <c r="M90" s="54">
        <v>0</v>
      </c>
      <c r="N90" s="54">
        <v>370594</v>
      </c>
      <c r="O90" s="54">
        <v>0</v>
      </c>
      <c r="P90" s="54">
        <v>0</v>
      </c>
      <c r="Q90" s="54">
        <v>0</v>
      </c>
      <c r="R90" s="54">
        <v>100000</v>
      </c>
      <c r="S90" s="54">
        <v>100000</v>
      </c>
      <c r="T90" s="57">
        <v>0</v>
      </c>
      <c r="U90" s="57"/>
      <c r="V90" s="54">
        <v>0</v>
      </c>
      <c r="W90" s="54">
        <v>0</v>
      </c>
    </row>
    <row r="91" spans="1:23" ht="12.75" customHeight="1">
      <c r="A91" s="58"/>
      <c r="B91" s="58"/>
      <c r="C91" s="58"/>
      <c r="D91" s="56"/>
      <c r="E91" s="56"/>
      <c r="F91" s="56" t="s">
        <v>14</v>
      </c>
      <c r="G91" s="56"/>
      <c r="H91" s="54">
        <v>-10000</v>
      </c>
      <c r="I91" s="54">
        <v>-10000</v>
      </c>
      <c r="J91" s="54">
        <v>-10000</v>
      </c>
      <c r="K91" s="54">
        <v>-10000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7">
        <v>0</v>
      </c>
      <c r="U91" s="57"/>
      <c r="V91" s="54">
        <v>0</v>
      </c>
      <c r="W91" s="54">
        <v>0</v>
      </c>
    </row>
    <row r="92" spans="1:23" ht="12.75" customHeight="1">
      <c r="A92" s="58"/>
      <c r="B92" s="58"/>
      <c r="C92" s="58"/>
      <c r="D92" s="56"/>
      <c r="E92" s="56"/>
      <c r="F92" s="56" t="s">
        <v>15</v>
      </c>
      <c r="G92" s="56"/>
      <c r="H92" s="54">
        <v>10000</v>
      </c>
      <c r="I92" s="54">
        <v>10000</v>
      </c>
      <c r="J92" s="54">
        <v>10000</v>
      </c>
      <c r="K92" s="54">
        <v>0</v>
      </c>
      <c r="L92" s="54">
        <v>10000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7">
        <v>0</v>
      </c>
      <c r="U92" s="57"/>
      <c r="V92" s="54">
        <v>0</v>
      </c>
      <c r="W92" s="54">
        <v>0</v>
      </c>
    </row>
    <row r="93" spans="1:23" ht="12.75" customHeight="1">
      <c r="A93" s="58"/>
      <c r="B93" s="58"/>
      <c r="C93" s="58"/>
      <c r="D93" s="56"/>
      <c r="E93" s="56"/>
      <c r="F93" s="56" t="s">
        <v>16</v>
      </c>
      <c r="G93" s="56"/>
      <c r="H93" s="54">
        <v>5544040</v>
      </c>
      <c r="I93" s="54">
        <v>5444040</v>
      </c>
      <c r="J93" s="54">
        <v>5073446</v>
      </c>
      <c r="K93" s="54">
        <v>3700173</v>
      </c>
      <c r="L93" s="54">
        <v>1373273</v>
      </c>
      <c r="M93" s="54">
        <v>0</v>
      </c>
      <c r="N93" s="54">
        <v>370594</v>
      </c>
      <c r="O93" s="54">
        <v>0</v>
      </c>
      <c r="P93" s="54">
        <v>0</v>
      </c>
      <c r="Q93" s="54">
        <v>0</v>
      </c>
      <c r="R93" s="54">
        <v>100000</v>
      </c>
      <c r="S93" s="54">
        <v>100000</v>
      </c>
      <c r="T93" s="57">
        <v>0</v>
      </c>
      <c r="U93" s="57"/>
      <c r="V93" s="54">
        <v>0</v>
      </c>
      <c r="W93" s="54">
        <v>0</v>
      </c>
    </row>
    <row r="94" spans="1:23" ht="12.75" customHeight="1">
      <c r="A94" s="58" t="s">
        <v>106</v>
      </c>
      <c r="B94" s="58" t="s">
        <v>46</v>
      </c>
      <c r="C94" s="58" t="s">
        <v>46</v>
      </c>
      <c r="D94" s="56" t="s">
        <v>107</v>
      </c>
      <c r="E94" s="56"/>
      <c r="F94" s="56" t="s">
        <v>13</v>
      </c>
      <c r="G94" s="56"/>
      <c r="H94" s="54">
        <v>2449162</v>
      </c>
      <c r="I94" s="54">
        <v>700430</v>
      </c>
      <c r="J94" s="54">
        <v>268430</v>
      </c>
      <c r="K94" s="54">
        <v>5000</v>
      </c>
      <c r="L94" s="54">
        <v>263430</v>
      </c>
      <c r="M94" s="54">
        <v>432000</v>
      </c>
      <c r="N94" s="54">
        <v>0</v>
      </c>
      <c r="O94" s="54">
        <v>0</v>
      </c>
      <c r="P94" s="54">
        <v>0</v>
      </c>
      <c r="Q94" s="54">
        <v>0</v>
      </c>
      <c r="R94" s="54">
        <v>1748732</v>
      </c>
      <c r="S94" s="54">
        <v>1748732</v>
      </c>
      <c r="T94" s="57">
        <v>1533392</v>
      </c>
      <c r="U94" s="57"/>
      <c r="V94" s="54">
        <v>0</v>
      </c>
      <c r="W94" s="54">
        <v>0</v>
      </c>
    </row>
    <row r="95" spans="1:23" ht="12.75" customHeight="1">
      <c r="A95" s="58"/>
      <c r="B95" s="58"/>
      <c r="C95" s="58"/>
      <c r="D95" s="56"/>
      <c r="E95" s="56"/>
      <c r="F95" s="56" t="s">
        <v>14</v>
      </c>
      <c r="G95" s="56"/>
      <c r="H95" s="54">
        <v>-8000</v>
      </c>
      <c r="I95" s="54">
        <v>-8000</v>
      </c>
      <c r="J95" s="54">
        <v>-8000</v>
      </c>
      <c r="K95" s="54">
        <v>0</v>
      </c>
      <c r="L95" s="54">
        <v>-8000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7">
        <v>0</v>
      </c>
      <c r="U95" s="57"/>
      <c r="V95" s="54">
        <v>0</v>
      </c>
      <c r="W95" s="54">
        <v>0</v>
      </c>
    </row>
    <row r="96" spans="1:23" ht="12.75" customHeight="1">
      <c r="A96" s="58"/>
      <c r="B96" s="58"/>
      <c r="C96" s="58"/>
      <c r="D96" s="56"/>
      <c r="E96" s="56"/>
      <c r="F96" s="56" t="s">
        <v>15</v>
      </c>
      <c r="G96" s="56"/>
      <c r="H96" s="54">
        <v>8000</v>
      </c>
      <c r="I96" s="54">
        <v>8000</v>
      </c>
      <c r="J96" s="54">
        <v>8000</v>
      </c>
      <c r="K96" s="54">
        <v>0</v>
      </c>
      <c r="L96" s="54">
        <v>8000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7">
        <v>0</v>
      </c>
      <c r="U96" s="57"/>
      <c r="V96" s="54">
        <v>0</v>
      </c>
      <c r="W96" s="54">
        <v>0</v>
      </c>
    </row>
    <row r="97" spans="1:23" ht="12.75" customHeight="1">
      <c r="A97" s="58"/>
      <c r="B97" s="58"/>
      <c r="C97" s="58"/>
      <c r="D97" s="56"/>
      <c r="E97" s="56"/>
      <c r="F97" s="56" t="s">
        <v>16</v>
      </c>
      <c r="G97" s="56"/>
      <c r="H97" s="54">
        <v>2449162</v>
      </c>
      <c r="I97" s="54">
        <v>700430</v>
      </c>
      <c r="J97" s="54">
        <v>268430</v>
      </c>
      <c r="K97" s="54">
        <v>5000</v>
      </c>
      <c r="L97" s="54">
        <v>263430</v>
      </c>
      <c r="M97" s="54">
        <v>432000</v>
      </c>
      <c r="N97" s="54">
        <v>0</v>
      </c>
      <c r="O97" s="54">
        <v>0</v>
      </c>
      <c r="P97" s="54">
        <v>0</v>
      </c>
      <c r="Q97" s="54">
        <v>0</v>
      </c>
      <c r="R97" s="54">
        <v>1748732</v>
      </c>
      <c r="S97" s="54">
        <v>1748732</v>
      </c>
      <c r="T97" s="57">
        <v>1533392</v>
      </c>
      <c r="U97" s="57"/>
      <c r="V97" s="54">
        <v>0</v>
      </c>
      <c r="W97" s="54">
        <v>0</v>
      </c>
    </row>
    <row r="98" spans="1:23" ht="12.75">
      <c r="A98" s="58" t="s">
        <v>46</v>
      </c>
      <c r="B98" s="58" t="s">
        <v>108</v>
      </c>
      <c r="C98" s="58" t="s">
        <v>46</v>
      </c>
      <c r="D98" s="56" t="s">
        <v>109</v>
      </c>
      <c r="E98" s="56"/>
      <c r="F98" s="56" t="s">
        <v>13</v>
      </c>
      <c r="G98" s="56"/>
      <c r="H98" s="54">
        <v>2017162</v>
      </c>
      <c r="I98" s="54">
        <v>268430</v>
      </c>
      <c r="J98" s="54">
        <v>268430</v>
      </c>
      <c r="K98" s="54">
        <v>5000</v>
      </c>
      <c r="L98" s="54">
        <v>263430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1748732</v>
      </c>
      <c r="S98" s="54">
        <v>1748732</v>
      </c>
      <c r="T98" s="57">
        <v>1533392</v>
      </c>
      <c r="U98" s="57"/>
      <c r="V98" s="54">
        <v>0</v>
      </c>
      <c r="W98" s="54">
        <v>0</v>
      </c>
    </row>
    <row r="99" spans="1:23" ht="12.75">
      <c r="A99" s="58"/>
      <c r="B99" s="58"/>
      <c r="C99" s="58"/>
      <c r="D99" s="56"/>
      <c r="E99" s="56"/>
      <c r="F99" s="56" t="s">
        <v>14</v>
      </c>
      <c r="G99" s="56"/>
      <c r="H99" s="54">
        <v>-8000</v>
      </c>
      <c r="I99" s="54">
        <v>-8000</v>
      </c>
      <c r="J99" s="54">
        <v>-8000</v>
      </c>
      <c r="K99" s="54">
        <v>0</v>
      </c>
      <c r="L99" s="54">
        <v>-8000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7">
        <v>0</v>
      </c>
      <c r="U99" s="57"/>
      <c r="V99" s="54">
        <v>0</v>
      </c>
      <c r="W99" s="54">
        <v>0</v>
      </c>
    </row>
    <row r="100" spans="1:23" ht="12.75">
      <c r="A100" s="58"/>
      <c r="B100" s="58"/>
      <c r="C100" s="58"/>
      <c r="D100" s="56"/>
      <c r="E100" s="56"/>
      <c r="F100" s="56" t="s">
        <v>15</v>
      </c>
      <c r="G100" s="56"/>
      <c r="H100" s="54">
        <v>8000</v>
      </c>
      <c r="I100" s="54">
        <v>8000</v>
      </c>
      <c r="J100" s="54">
        <v>8000</v>
      </c>
      <c r="K100" s="54">
        <v>0</v>
      </c>
      <c r="L100" s="54">
        <v>8000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7">
        <v>0</v>
      </c>
      <c r="U100" s="57"/>
      <c r="V100" s="54">
        <v>0</v>
      </c>
      <c r="W100" s="54">
        <v>0</v>
      </c>
    </row>
    <row r="101" spans="1:23" ht="12.75">
      <c r="A101" s="58"/>
      <c r="B101" s="58"/>
      <c r="C101" s="58"/>
      <c r="D101" s="56"/>
      <c r="E101" s="56"/>
      <c r="F101" s="56" t="s">
        <v>16</v>
      </c>
      <c r="G101" s="56"/>
      <c r="H101" s="54">
        <v>2017162</v>
      </c>
      <c r="I101" s="54">
        <v>268430</v>
      </c>
      <c r="J101" s="54">
        <v>268430</v>
      </c>
      <c r="K101" s="54">
        <v>5000</v>
      </c>
      <c r="L101" s="54">
        <v>263430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1748732</v>
      </c>
      <c r="S101" s="54">
        <v>1748732</v>
      </c>
      <c r="T101" s="57">
        <v>1533392</v>
      </c>
      <c r="U101" s="57"/>
      <c r="V101" s="54">
        <v>0</v>
      </c>
      <c r="W101" s="54">
        <v>0</v>
      </c>
    </row>
    <row r="102" spans="1:23" ht="12.75">
      <c r="A102" s="63" t="s">
        <v>17</v>
      </c>
      <c r="B102" s="63"/>
      <c r="C102" s="63"/>
      <c r="D102" s="63"/>
      <c r="E102" s="63"/>
      <c r="F102" s="56" t="s">
        <v>13</v>
      </c>
      <c r="G102" s="56"/>
      <c r="H102" s="55">
        <v>117831619.64</v>
      </c>
      <c r="I102" s="55">
        <v>93290801.17</v>
      </c>
      <c r="J102" s="55">
        <v>84389082.17</v>
      </c>
      <c r="K102" s="55">
        <v>58036365</v>
      </c>
      <c r="L102" s="55">
        <v>26352717.17</v>
      </c>
      <c r="M102" s="55">
        <v>2457061</v>
      </c>
      <c r="N102" s="55">
        <v>3112083</v>
      </c>
      <c r="O102" s="55">
        <v>2702172</v>
      </c>
      <c r="P102" s="55">
        <v>615403</v>
      </c>
      <c r="Q102" s="55">
        <v>15000</v>
      </c>
      <c r="R102" s="55">
        <v>24540818.47</v>
      </c>
      <c r="S102" s="55">
        <v>21540818.47</v>
      </c>
      <c r="T102" s="62">
        <v>7839464</v>
      </c>
      <c r="U102" s="62"/>
      <c r="V102" s="55">
        <v>3000000</v>
      </c>
      <c r="W102" s="54">
        <v>0</v>
      </c>
    </row>
    <row r="103" spans="1:23" ht="12.75">
      <c r="A103" s="63"/>
      <c r="B103" s="63"/>
      <c r="C103" s="63"/>
      <c r="D103" s="63"/>
      <c r="E103" s="63"/>
      <c r="F103" s="56" t="s">
        <v>14</v>
      </c>
      <c r="G103" s="56"/>
      <c r="H103" s="55">
        <v>-116101</v>
      </c>
      <c r="I103" s="55">
        <v>-116101</v>
      </c>
      <c r="J103" s="55">
        <v>-111437</v>
      </c>
      <c r="K103" s="55">
        <v>-33598</v>
      </c>
      <c r="L103" s="55">
        <v>-77839</v>
      </c>
      <c r="M103" s="55">
        <v>0</v>
      </c>
      <c r="N103" s="55">
        <v>-4664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62">
        <v>0</v>
      </c>
      <c r="U103" s="62"/>
      <c r="V103" s="55">
        <v>0</v>
      </c>
      <c r="W103" s="54">
        <v>0</v>
      </c>
    </row>
    <row r="104" spans="1:23" ht="12.75">
      <c r="A104" s="63"/>
      <c r="B104" s="63"/>
      <c r="C104" s="63"/>
      <c r="D104" s="63"/>
      <c r="E104" s="63"/>
      <c r="F104" s="56" t="s">
        <v>15</v>
      </c>
      <c r="G104" s="56"/>
      <c r="H104" s="55">
        <v>116101</v>
      </c>
      <c r="I104" s="55">
        <v>116101</v>
      </c>
      <c r="J104" s="55">
        <v>116101</v>
      </c>
      <c r="K104" s="55">
        <v>27896</v>
      </c>
      <c r="L104" s="55">
        <v>88205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62">
        <v>0</v>
      </c>
      <c r="U104" s="62"/>
      <c r="V104" s="55">
        <v>0</v>
      </c>
      <c r="W104" s="54">
        <v>0</v>
      </c>
    </row>
    <row r="105" spans="1:23" ht="12.75">
      <c r="A105" s="63"/>
      <c r="B105" s="63"/>
      <c r="C105" s="63"/>
      <c r="D105" s="63"/>
      <c r="E105" s="63"/>
      <c r="F105" s="56" t="s">
        <v>16</v>
      </c>
      <c r="G105" s="56"/>
      <c r="H105" s="55">
        <v>117831619.64</v>
      </c>
      <c r="I105" s="55">
        <v>93290801.17</v>
      </c>
      <c r="J105" s="55">
        <v>84393746.17</v>
      </c>
      <c r="K105" s="55">
        <v>58030663</v>
      </c>
      <c r="L105" s="55">
        <v>26363083.17</v>
      </c>
      <c r="M105" s="55">
        <v>2457061</v>
      </c>
      <c r="N105" s="55">
        <v>3107419</v>
      </c>
      <c r="O105" s="55">
        <v>2702172</v>
      </c>
      <c r="P105" s="55">
        <v>615403</v>
      </c>
      <c r="Q105" s="55">
        <v>15000</v>
      </c>
      <c r="R105" s="55">
        <v>24540818.47</v>
      </c>
      <c r="S105" s="55">
        <v>21540818.47</v>
      </c>
      <c r="T105" s="62">
        <v>7839464</v>
      </c>
      <c r="U105" s="62"/>
      <c r="V105" s="55">
        <v>3000000</v>
      </c>
      <c r="W105" s="54">
        <v>0</v>
      </c>
    </row>
  </sheetData>
  <sheetProtection/>
  <mergeCells count="311">
    <mergeCell ref="T105:U105"/>
    <mergeCell ref="F101:G101"/>
    <mergeCell ref="T101:U101"/>
    <mergeCell ref="A102:E105"/>
    <mergeCell ref="F102:G102"/>
    <mergeCell ref="T102:U102"/>
    <mergeCell ref="F103:G103"/>
    <mergeCell ref="T103:U103"/>
    <mergeCell ref="F104:G104"/>
    <mergeCell ref="T104:U104"/>
    <mergeCell ref="F105:G105"/>
    <mergeCell ref="A98:A101"/>
    <mergeCell ref="B98:B101"/>
    <mergeCell ref="C98:C101"/>
    <mergeCell ref="D98:E101"/>
    <mergeCell ref="F98:G98"/>
    <mergeCell ref="T98:U98"/>
    <mergeCell ref="F99:G99"/>
    <mergeCell ref="T99:U99"/>
    <mergeCell ref="F100:G100"/>
    <mergeCell ref="T100:U100"/>
    <mergeCell ref="F35:G35"/>
    <mergeCell ref="F36:G36"/>
    <mergeCell ref="T36:U36"/>
    <mergeCell ref="F37:G37"/>
    <mergeCell ref="T37:U37"/>
    <mergeCell ref="O1:W1"/>
    <mergeCell ref="A5:A8"/>
    <mergeCell ref="B5:B8"/>
    <mergeCell ref="C5:C8"/>
    <mergeCell ref="D5:G8"/>
    <mergeCell ref="H5:H8"/>
    <mergeCell ref="K7:L7"/>
    <mergeCell ref="M7:M8"/>
    <mergeCell ref="N7:N8"/>
    <mergeCell ref="O7:O8"/>
    <mergeCell ref="D9:G9"/>
    <mergeCell ref="A22:A25"/>
    <mergeCell ref="B22:B25"/>
    <mergeCell ref="C22:C25"/>
    <mergeCell ref="I5:W5"/>
    <mergeCell ref="I6:I8"/>
    <mergeCell ref="J6:Q6"/>
    <mergeCell ref="R6:R8"/>
    <mergeCell ref="S6:W6"/>
    <mergeCell ref="J7:J8"/>
    <mergeCell ref="P7:P8"/>
    <mergeCell ref="Q7:Q8"/>
    <mergeCell ref="S7:S8"/>
    <mergeCell ref="T7:U7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F11:G11"/>
    <mergeCell ref="T11:U11"/>
    <mergeCell ref="F12:G12"/>
    <mergeCell ref="T12:U12"/>
    <mergeCell ref="F13:G13"/>
    <mergeCell ref="T13:U13"/>
    <mergeCell ref="A14:A17"/>
    <mergeCell ref="B14:B17"/>
    <mergeCell ref="C14:C17"/>
    <mergeCell ref="D14:E17"/>
    <mergeCell ref="F14:G14"/>
    <mergeCell ref="T14:U14"/>
    <mergeCell ref="F15:G15"/>
    <mergeCell ref="T15:U15"/>
    <mergeCell ref="F16:G16"/>
    <mergeCell ref="T16:U16"/>
    <mergeCell ref="F17:G17"/>
    <mergeCell ref="T17:U17"/>
    <mergeCell ref="A18:A21"/>
    <mergeCell ref="B18:B21"/>
    <mergeCell ref="C18:C21"/>
    <mergeCell ref="D18:E21"/>
    <mergeCell ref="F18:G18"/>
    <mergeCell ref="T18:U18"/>
    <mergeCell ref="F19:G19"/>
    <mergeCell ref="T19:U19"/>
    <mergeCell ref="F20:G20"/>
    <mergeCell ref="T20:U20"/>
    <mergeCell ref="F21:G21"/>
    <mergeCell ref="T21:U21"/>
    <mergeCell ref="D22:E25"/>
    <mergeCell ref="F22:G22"/>
    <mergeCell ref="T22:U22"/>
    <mergeCell ref="F23:G23"/>
    <mergeCell ref="T23:U23"/>
    <mergeCell ref="F24:G24"/>
    <mergeCell ref="A26:A29"/>
    <mergeCell ref="B26:B29"/>
    <mergeCell ref="C26:C29"/>
    <mergeCell ref="D26:E29"/>
    <mergeCell ref="F26:G26"/>
    <mergeCell ref="T26:U26"/>
    <mergeCell ref="F27:G27"/>
    <mergeCell ref="T29:U29"/>
    <mergeCell ref="T30:U30"/>
    <mergeCell ref="F31:G31"/>
    <mergeCell ref="T24:U24"/>
    <mergeCell ref="F25:G25"/>
    <mergeCell ref="T25:U25"/>
    <mergeCell ref="T33:U33"/>
    <mergeCell ref="F29:G29"/>
    <mergeCell ref="F32:G32"/>
    <mergeCell ref="T32:U32"/>
    <mergeCell ref="A2:W3"/>
    <mergeCell ref="T31:U31"/>
    <mergeCell ref="T27:U27"/>
    <mergeCell ref="F28:G28"/>
    <mergeCell ref="T28:U28"/>
    <mergeCell ref="A30:A33"/>
    <mergeCell ref="B30:B33"/>
    <mergeCell ref="C30:C33"/>
    <mergeCell ref="D30:E33"/>
    <mergeCell ref="F30:G30"/>
    <mergeCell ref="F34:G34"/>
    <mergeCell ref="T34:U34"/>
    <mergeCell ref="T35:U35"/>
    <mergeCell ref="F33:G33"/>
    <mergeCell ref="A34:A37"/>
    <mergeCell ref="B34:B37"/>
    <mergeCell ref="C34:C37"/>
    <mergeCell ref="D34:E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F55:G55"/>
    <mergeCell ref="T55:U55"/>
    <mergeCell ref="F56:G56"/>
    <mergeCell ref="T56:U56"/>
    <mergeCell ref="F57:G57"/>
    <mergeCell ref="T57:U57"/>
    <mergeCell ref="A58:A61"/>
    <mergeCell ref="B58:B61"/>
    <mergeCell ref="C58:C61"/>
    <mergeCell ref="D58:E61"/>
    <mergeCell ref="F58:G58"/>
    <mergeCell ref="T58:U58"/>
    <mergeCell ref="F59:G59"/>
    <mergeCell ref="T59:U59"/>
    <mergeCell ref="F60:G60"/>
    <mergeCell ref="T60:U60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F67:G67"/>
    <mergeCell ref="T67:U67"/>
    <mergeCell ref="F68:G68"/>
    <mergeCell ref="T68:U68"/>
    <mergeCell ref="F69:G69"/>
    <mergeCell ref="T69:U69"/>
    <mergeCell ref="A70:A73"/>
    <mergeCell ref="B70:B73"/>
    <mergeCell ref="C70:C73"/>
    <mergeCell ref="D70:E73"/>
    <mergeCell ref="F70:G70"/>
    <mergeCell ref="T70:U70"/>
    <mergeCell ref="F71:G71"/>
    <mergeCell ref="T71:U71"/>
    <mergeCell ref="F72:G72"/>
    <mergeCell ref="T72:U72"/>
    <mergeCell ref="F73:G73"/>
    <mergeCell ref="T73:U73"/>
    <mergeCell ref="A74:A77"/>
    <mergeCell ref="B74:B77"/>
    <mergeCell ref="C74:C77"/>
    <mergeCell ref="D74:E77"/>
    <mergeCell ref="F74:G74"/>
    <mergeCell ref="T74:U74"/>
    <mergeCell ref="F75:G75"/>
    <mergeCell ref="T75:U75"/>
    <mergeCell ref="F76:G76"/>
    <mergeCell ref="T76:U76"/>
    <mergeCell ref="F77:G77"/>
    <mergeCell ref="T77:U77"/>
    <mergeCell ref="A78:A81"/>
    <mergeCell ref="B78:B81"/>
    <mergeCell ref="C78:C81"/>
    <mergeCell ref="D78:E81"/>
    <mergeCell ref="F78:G78"/>
    <mergeCell ref="T78:U78"/>
    <mergeCell ref="F79:G79"/>
    <mergeCell ref="T79:U79"/>
    <mergeCell ref="F80:G80"/>
    <mergeCell ref="T80:U80"/>
    <mergeCell ref="F81:G81"/>
    <mergeCell ref="T81:U81"/>
    <mergeCell ref="A82:A85"/>
    <mergeCell ref="B82:B85"/>
    <mergeCell ref="C82:C85"/>
    <mergeCell ref="D82:E85"/>
    <mergeCell ref="F82:G82"/>
    <mergeCell ref="T82:U82"/>
    <mergeCell ref="F83:G83"/>
    <mergeCell ref="T83:U83"/>
    <mergeCell ref="F84:G84"/>
    <mergeCell ref="T84:U84"/>
    <mergeCell ref="F85:G85"/>
    <mergeCell ref="T85:U85"/>
    <mergeCell ref="A86:A89"/>
    <mergeCell ref="B86:B89"/>
    <mergeCell ref="C86:C89"/>
    <mergeCell ref="D86:E89"/>
    <mergeCell ref="F86:G86"/>
    <mergeCell ref="T86:U86"/>
    <mergeCell ref="F87:G87"/>
    <mergeCell ref="T87:U87"/>
    <mergeCell ref="F88:G88"/>
    <mergeCell ref="T88:U88"/>
    <mergeCell ref="F89:G89"/>
    <mergeCell ref="T89:U89"/>
    <mergeCell ref="A90:A93"/>
    <mergeCell ref="B90:B93"/>
    <mergeCell ref="C90:C93"/>
    <mergeCell ref="D90:E93"/>
    <mergeCell ref="F90:G90"/>
    <mergeCell ref="T90:U90"/>
    <mergeCell ref="F91:G91"/>
    <mergeCell ref="T91:U91"/>
    <mergeCell ref="F96:G96"/>
    <mergeCell ref="A94:A97"/>
    <mergeCell ref="B94:B97"/>
    <mergeCell ref="C94:C97"/>
    <mergeCell ref="D94:E97"/>
    <mergeCell ref="T96:U96"/>
    <mergeCell ref="F97:G97"/>
    <mergeCell ref="T97:U97"/>
    <mergeCell ref="F92:G92"/>
    <mergeCell ref="T92:U92"/>
    <mergeCell ref="F93:G93"/>
    <mergeCell ref="T93:U93"/>
    <mergeCell ref="F94:G94"/>
    <mergeCell ref="T94:U94"/>
    <mergeCell ref="F95:G95"/>
    <mergeCell ref="T95:U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5"/>
  <sheetViews>
    <sheetView view="pageLayout" zoomScale="90" zoomScalePageLayoutView="90" workbookViewId="0" topLeftCell="A1">
      <selection activeCell="L41" sqref="L41"/>
    </sheetView>
  </sheetViews>
  <sheetFormatPr defaultColWidth="9.33203125" defaultRowHeight="12.75"/>
  <cols>
    <col min="1" max="1" width="5.66015625" style="8" customWidth="1"/>
    <col min="2" max="2" width="11" style="8" customWidth="1"/>
    <col min="3" max="3" width="8.66015625" style="8" customWidth="1"/>
    <col min="4" max="4" width="15" style="8" customWidth="1"/>
    <col min="5" max="5" width="16.83203125" style="8" customWidth="1"/>
    <col min="6" max="7" width="15.66015625" style="8" customWidth="1"/>
    <col min="8" max="8" width="15.83203125" style="8" customWidth="1"/>
    <col min="9" max="9" width="11.33203125" style="8" customWidth="1"/>
    <col min="10" max="10" width="13.5" style="8" customWidth="1"/>
    <col min="11" max="11" width="10.83203125" style="7" customWidth="1"/>
    <col min="12" max="12" width="15" style="7" customWidth="1"/>
    <col min="13" max="14" width="12.33203125" style="7" bestFit="1" customWidth="1"/>
    <col min="15" max="15" width="12.16015625" style="7" customWidth="1"/>
    <col min="16" max="16384" width="9.33203125" style="7" customWidth="1"/>
  </cols>
  <sheetData>
    <row r="1" spans="1:17" ht="36" customHeight="1">
      <c r="A1" s="74" t="s">
        <v>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4"/>
    </row>
    <row r="2" spans="1:16" s="25" customFormat="1" ht="9.75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2" t="s">
        <v>56</v>
      </c>
    </row>
    <row r="3" spans="1:16" s="25" customFormat="1" ht="12.75">
      <c r="A3" s="75" t="s">
        <v>0</v>
      </c>
      <c r="B3" s="75" t="s">
        <v>1</v>
      </c>
      <c r="C3" s="75" t="s">
        <v>48</v>
      </c>
      <c r="D3" s="75" t="s">
        <v>62</v>
      </c>
      <c r="E3" s="64" t="s">
        <v>61</v>
      </c>
      <c r="F3" s="70" t="s">
        <v>4</v>
      </c>
      <c r="G3" s="78"/>
      <c r="H3" s="78"/>
      <c r="I3" s="78"/>
      <c r="J3" s="78"/>
      <c r="K3" s="78"/>
      <c r="L3" s="78"/>
      <c r="M3" s="78"/>
      <c r="N3" s="78"/>
      <c r="O3" s="78"/>
      <c r="P3" s="71"/>
    </row>
    <row r="4" spans="1:16" s="25" customFormat="1" ht="12.75">
      <c r="A4" s="76"/>
      <c r="B4" s="76"/>
      <c r="C4" s="76"/>
      <c r="D4" s="76"/>
      <c r="E4" s="65"/>
      <c r="F4" s="64" t="s">
        <v>29</v>
      </c>
      <c r="G4" s="72" t="s">
        <v>4</v>
      </c>
      <c r="H4" s="72"/>
      <c r="I4" s="72"/>
      <c r="J4" s="72"/>
      <c r="K4" s="72"/>
      <c r="L4" s="64" t="s">
        <v>55</v>
      </c>
      <c r="M4" s="67" t="s">
        <v>4</v>
      </c>
      <c r="N4" s="68"/>
      <c r="O4" s="68"/>
      <c r="P4" s="69"/>
    </row>
    <row r="5" spans="1:16" s="25" customFormat="1" ht="15.75" customHeight="1">
      <c r="A5" s="76"/>
      <c r="B5" s="76"/>
      <c r="C5" s="76"/>
      <c r="D5" s="76"/>
      <c r="E5" s="65"/>
      <c r="F5" s="65"/>
      <c r="G5" s="70" t="s">
        <v>54</v>
      </c>
      <c r="H5" s="71"/>
      <c r="I5" s="64" t="s">
        <v>53</v>
      </c>
      <c r="J5" s="64" t="s">
        <v>52</v>
      </c>
      <c r="K5" s="64" t="s">
        <v>51</v>
      </c>
      <c r="L5" s="65"/>
      <c r="M5" s="70" t="s">
        <v>6</v>
      </c>
      <c r="N5" s="33" t="s">
        <v>7</v>
      </c>
      <c r="O5" s="72" t="s">
        <v>33</v>
      </c>
      <c r="P5" s="72" t="s">
        <v>60</v>
      </c>
    </row>
    <row r="6" spans="1:16" s="25" customFormat="1" ht="76.5" customHeight="1">
      <c r="A6" s="77"/>
      <c r="B6" s="77"/>
      <c r="C6" s="77"/>
      <c r="D6" s="77"/>
      <c r="E6" s="66"/>
      <c r="F6" s="66"/>
      <c r="G6" s="6" t="s">
        <v>11</v>
      </c>
      <c r="H6" s="6" t="s">
        <v>50</v>
      </c>
      <c r="I6" s="66"/>
      <c r="J6" s="66"/>
      <c r="K6" s="66"/>
      <c r="L6" s="66"/>
      <c r="M6" s="72"/>
      <c r="N6" s="32" t="s">
        <v>10</v>
      </c>
      <c r="O6" s="72"/>
      <c r="P6" s="72"/>
    </row>
    <row r="7" spans="1:16" s="25" customFormat="1" ht="5.2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</row>
    <row r="8" spans="1:16" s="25" customFormat="1" ht="13.5">
      <c r="A8" s="28" t="s">
        <v>59</v>
      </c>
      <c r="B8" s="30"/>
      <c r="C8" s="18"/>
      <c r="D8" s="22">
        <f>SUM(D9:D9)</f>
        <v>3075</v>
      </c>
      <c r="E8" s="22">
        <f>SUM(E9:E9)</f>
        <v>3075</v>
      </c>
      <c r="F8" s="22">
        <f>SUM(F9:F9)</f>
        <v>3075</v>
      </c>
      <c r="G8" s="22">
        <f>SUM(G9:G9)</f>
        <v>0</v>
      </c>
      <c r="H8" s="22">
        <f>SUM(H9:H9)</f>
        <v>3075</v>
      </c>
      <c r="I8" s="48">
        <v>0</v>
      </c>
      <c r="J8" s="48">
        <v>0</v>
      </c>
      <c r="K8" s="48">
        <v>0</v>
      </c>
      <c r="L8" s="22">
        <f>SUM(L9:L9)</f>
        <v>0</v>
      </c>
      <c r="M8" s="22">
        <f>SUM(M9:M9)</f>
        <v>0</v>
      </c>
      <c r="N8" s="22">
        <f>SUM(N9:N9)</f>
        <v>0</v>
      </c>
      <c r="O8" s="22">
        <v>0</v>
      </c>
      <c r="P8" s="22">
        <v>0</v>
      </c>
    </row>
    <row r="9" spans="1:16" s="25" customFormat="1" ht="12.75">
      <c r="A9" s="29" t="s">
        <v>59</v>
      </c>
      <c r="B9" s="1" t="s">
        <v>58</v>
      </c>
      <c r="C9" s="14">
        <v>2110</v>
      </c>
      <c r="D9" s="13">
        <v>3075</v>
      </c>
      <c r="E9" s="13">
        <f>F9+L9</f>
        <v>3075</v>
      </c>
      <c r="F9" s="13">
        <f>H9</f>
        <v>3075</v>
      </c>
      <c r="G9" s="12">
        <v>0</v>
      </c>
      <c r="H9" s="12">
        <v>3075</v>
      </c>
      <c r="I9" s="49">
        <v>0</v>
      </c>
      <c r="J9" s="49">
        <v>0</v>
      </c>
      <c r="K9" s="49">
        <f>-T9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</row>
    <row r="10" spans="1:16" s="25" customFormat="1" ht="13.5">
      <c r="A10" s="20">
        <v>600</v>
      </c>
      <c r="B10" s="23"/>
      <c r="C10" s="18"/>
      <c r="D10" s="22">
        <f aca="true" t="shared" si="0" ref="D10:N10">SUM(D11:D11)</f>
        <v>891</v>
      </c>
      <c r="E10" s="22">
        <f t="shared" si="0"/>
        <v>891</v>
      </c>
      <c r="F10" s="22">
        <f t="shared" si="0"/>
        <v>891</v>
      </c>
      <c r="G10" s="22">
        <f t="shared" si="0"/>
        <v>891</v>
      </c>
      <c r="H10" s="22">
        <f t="shared" si="0"/>
        <v>0</v>
      </c>
      <c r="I10" s="48">
        <f t="shared" si="0"/>
        <v>0</v>
      </c>
      <c r="J10" s="48">
        <f t="shared" si="0"/>
        <v>0</v>
      </c>
      <c r="K10" s="48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0</v>
      </c>
      <c r="O10" s="22">
        <f>O12+O14</f>
        <v>0</v>
      </c>
      <c r="P10" s="22">
        <f>P12+P14</f>
        <v>0</v>
      </c>
    </row>
    <row r="11" spans="1:16" s="25" customFormat="1" ht="12.75">
      <c r="A11" s="16">
        <v>600</v>
      </c>
      <c r="B11" s="15">
        <v>60095</v>
      </c>
      <c r="C11" s="14">
        <v>2110</v>
      </c>
      <c r="D11" s="13">
        <v>891</v>
      </c>
      <c r="E11" s="13">
        <f>SUM(F11)</f>
        <v>891</v>
      </c>
      <c r="F11" s="13">
        <f>SUM(G11:H11)</f>
        <v>891</v>
      </c>
      <c r="G11" s="12">
        <v>891</v>
      </c>
      <c r="H11" s="12">
        <v>0</v>
      </c>
      <c r="I11" s="49">
        <v>0</v>
      </c>
      <c r="J11" s="49">
        <v>0</v>
      </c>
      <c r="K11" s="49">
        <v>0</v>
      </c>
      <c r="L11" s="12">
        <v>0</v>
      </c>
      <c r="M11" s="12">
        <v>0</v>
      </c>
      <c r="N11" s="12">
        <f>SUM(O11+Q11+R11)</f>
        <v>0</v>
      </c>
      <c r="O11" s="12">
        <v>0</v>
      </c>
      <c r="P11" s="12">
        <v>0</v>
      </c>
    </row>
    <row r="12" spans="1:16" s="25" customFormat="1" ht="13.5">
      <c r="A12" s="28" t="s">
        <v>57</v>
      </c>
      <c r="B12" s="27"/>
      <c r="C12" s="18"/>
      <c r="D12" s="22">
        <f aca="true" t="shared" si="1" ref="D12:M12">SUM(D13)</f>
        <v>62137</v>
      </c>
      <c r="E12" s="22">
        <f t="shared" si="1"/>
        <v>62137</v>
      </c>
      <c r="F12" s="22">
        <f t="shared" si="1"/>
        <v>62137</v>
      </c>
      <c r="G12" s="22">
        <f t="shared" si="1"/>
        <v>37952</v>
      </c>
      <c r="H12" s="22">
        <f t="shared" si="1"/>
        <v>24185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22">
        <f t="shared" si="1"/>
        <v>0</v>
      </c>
      <c r="M12" s="22">
        <f t="shared" si="1"/>
        <v>0</v>
      </c>
      <c r="N12" s="22">
        <v>0</v>
      </c>
      <c r="O12" s="22">
        <f>SUM(O13)</f>
        <v>0</v>
      </c>
      <c r="P12" s="22">
        <f>SUM(P13)</f>
        <v>0</v>
      </c>
    </row>
    <row r="13" spans="1:18" s="25" customFormat="1" ht="12.75">
      <c r="A13" s="16">
        <v>700</v>
      </c>
      <c r="B13" s="15">
        <v>70005</v>
      </c>
      <c r="C13" s="14">
        <v>2110</v>
      </c>
      <c r="D13" s="13">
        <v>62137</v>
      </c>
      <c r="E13" s="13">
        <f>SUM(F13)</f>
        <v>62137</v>
      </c>
      <c r="F13" s="13">
        <f>SUM(G13:H13)</f>
        <v>62137</v>
      </c>
      <c r="G13" s="12">
        <v>37952</v>
      </c>
      <c r="H13" s="12">
        <v>24185</v>
      </c>
      <c r="I13" s="49">
        <v>0</v>
      </c>
      <c r="J13" s="49">
        <v>0</v>
      </c>
      <c r="K13" s="49">
        <v>0</v>
      </c>
      <c r="L13" s="12">
        <v>0</v>
      </c>
      <c r="M13" s="12">
        <v>0</v>
      </c>
      <c r="N13" s="12">
        <f>SUM(O13+Q13+R13)</f>
        <v>0</v>
      </c>
      <c r="O13" s="12">
        <v>0</v>
      </c>
      <c r="P13" s="12">
        <v>0</v>
      </c>
      <c r="Q13" s="21"/>
      <c r="R13" s="21"/>
    </row>
    <row r="14" spans="1:18" s="25" customFormat="1" ht="13.5">
      <c r="A14" s="20">
        <v>710</v>
      </c>
      <c r="B14" s="23"/>
      <c r="C14" s="18"/>
      <c r="D14" s="22">
        <f aca="true" t="shared" si="2" ref="D14:P14">SUM(D15:D16)</f>
        <v>500232</v>
      </c>
      <c r="E14" s="22">
        <f t="shared" si="2"/>
        <v>500232</v>
      </c>
      <c r="F14" s="22">
        <f t="shared" si="2"/>
        <v>500232</v>
      </c>
      <c r="G14" s="22">
        <f t="shared" si="2"/>
        <v>459440</v>
      </c>
      <c r="H14" s="22">
        <f t="shared" si="2"/>
        <v>40792</v>
      </c>
      <c r="I14" s="48">
        <f t="shared" si="2"/>
        <v>0</v>
      </c>
      <c r="J14" s="48">
        <f t="shared" si="2"/>
        <v>0</v>
      </c>
      <c r="K14" s="48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6"/>
      <c r="R14" s="26"/>
    </row>
    <row r="15" spans="1:18" s="25" customFormat="1" ht="12.75">
      <c r="A15" s="16">
        <v>710</v>
      </c>
      <c r="B15" s="15">
        <v>71012</v>
      </c>
      <c r="C15" s="14">
        <v>2110</v>
      </c>
      <c r="D15" s="13">
        <v>204788</v>
      </c>
      <c r="E15" s="13">
        <f>SUM(N15+F15)</f>
        <v>204788</v>
      </c>
      <c r="F15" s="13">
        <f>SUM(G15:K15)</f>
        <v>204788</v>
      </c>
      <c r="G15" s="12">
        <v>204788</v>
      </c>
      <c r="H15" s="12">
        <v>0</v>
      </c>
      <c r="I15" s="49">
        <v>0</v>
      </c>
      <c r="J15" s="49">
        <v>0</v>
      </c>
      <c r="K15" s="49">
        <v>0</v>
      </c>
      <c r="L15" s="12">
        <v>0</v>
      </c>
      <c r="M15" s="12">
        <v>0</v>
      </c>
      <c r="N15" s="12">
        <f>SUM(O15+Q15+R15)</f>
        <v>0</v>
      </c>
      <c r="O15" s="12">
        <v>0</v>
      </c>
      <c r="P15" s="12">
        <v>0</v>
      </c>
      <c r="Q15" s="21"/>
      <c r="R15" s="21"/>
    </row>
    <row r="16" spans="1:16" s="25" customFormat="1" ht="12.75">
      <c r="A16" s="16">
        <v>710</v>
      </c>
      <c r="B16" s="15">
        <v>71015</v>
      </c>
      <c r="C16" s="14">
        <v>2110</v>
      </c>
      <c r="D16" s="13">
        <v>295444</v>
      </c>
      <c r="E16" s="13">
        <f>SUM(F16)</f>
        <v>295444</v>
      </c>
      <c r="F16" s="13">
        <f>SUM(G16:H16)</f>
        <v>295444</v>
      </c>
      <c r="G16" s="12">
        <v>254652</v>
      </c>
      <c r="H16" s="12">
        <v>40792</v>
      </c>
      <c r="I16" s="49">
        <v>0</v>
      </c>
      <c r="J16" s="49">
        <v>0</v>
      </c>
      <c r="K16" s="49">
        <v>0</v>
      </c>
      <c r="L16" s="12">
        <v>0</v>
      </c>
      <c r="M16" s="12">
        <v>0</v>
      </c>
      <c r="N16" s="12">
        <f>SUM(O16+Q16+R16)</f>
        <v>0</v>
      </c>
      <c r="O16" s="12">
        <v>0</v>
      </c>
      <c r="P16" s="12">
        <v>0</v>
      </c>
    </row>
    <row r="17" spans="1:16" s="25" customFormat="1" ht="13.5">
      <c r="A17" s="20">
        <v>750</v>
      </c>
      <c r="B17" s="23"/>
      <c r="C17" s="18"/>
      <c r="D17" s="22">
        <f aca="true" t="shared" si="3" ref="D17:P17">SUM(D18:D18)</f>
        <v>20518</v>
      </c>
      <c r="E17" s="22">
        <f t="shared" si="3"/>
        <v>20518</v>
      </c>
      <c r="F17" s="22">
        <f t="shared" si="3"/>
        <v>20518</v>
      </c>
      <c r="G17" s="22">
        <f t="shared" si="3"/>
        <v>13721</v>
      </c>
      <c r="H17" s="22">
        <f t="shared" si="3"/>
        <v>6797</v>
      </c>
      <c r="I17" s="48">
        <f t="shared" si="3"/>
        <v>0</v>
      </c>
      <c r="J17" s="48">
        <f t="shared" si="3"/>
        <v>0</v>
      </c>
      <c r="K17" s="48">
        <f t="shared" si="3"/>
        <v>0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f t="shared" si="3"/>
        <v>0</v>
      </c>
    </row>
    <row r="18" spans="1:16" s="25" customFormat="1" ht="12.75">
      <c r="A18" s="16">
        <v>750</v>
      </c>
      <c r="B18" s="15">
        <v>75045</v>
      </c>
      <c r="C18" s="14">
        <v>2110</v>
      </c>
      <c r="D18" s="13">
        <v>20518</v>
      </c>
      <c r="E18" s="13">
        <f>SUM(F18)</f>
        <v>20518</v>
      </c>
      <c r="F18" s="13">
        <f>SUM(G18:H18)</f>
        <v>20518</v>
      </c>
      <c r="G18" s="12">
        <v>13721</v>
      </c>
      <c r="H18" s="12">
        <v>6797</v>
      </c>
      <c r="I18" s="49">
        <v>0</v>
      </c>
      <c r="J18" s="49">
        <v>0</v>
      </c>
      <c r="K18" s="49">
        <v>0</v>
      </c>
      <c r="L18" s="12">
        <v>0</v>
      </c>
      <c r="M18" s="12">
        <v>0</v>
      </c>
      <c r="N18" s="12">
        <f>SUM(O18+Q18+R18)</f>
        <v>0</v>
      </c>
      <c r="O18" s="12">
        <v>0</v>
      </c>
      <c r="P18" s="12">
        <v>0</v>
      </c>
    </row>
    <row r="19" spans="1:16" s="25" customFormat="1" ht="13.5">
      <c r="A19" s="20">
        <v>752</v>
      </c>
      <c r="B19" s="23"/>
      <c r="C19" s="18"/>
      <c r="D19" s="22">
        <f>SUM(D20:D20)</f>
        <v>56400</v>
      </c>
      <c r="E19" s="22">
        <f>E20</f>
        <v>56400</v>
      </c>
      <c r="F19" s="22">
        <f aca="true" t="shared" si="4" ref="F19:K19">SUM(F20)</f>
        <v>56400</v>
      </c>
      <c r="G19" s="22">
        <f t="shared" si="4"/>
        <v>0</v>
      </c>
      <c r="H19" s="22">
        <f t="shared" si="4"/>
        <v>56400</v>
      </c>
      <c r="I19" s="48">
        <f t="shared" si="4"/>
        <v>0</v>
      </c>
      <c r="J19" s="48">
        <f t="shared" si="4"/>
        <v>0</v>
      </c>
      <c r="K19" s="48">
        <f t="shared" si="4"/>
        <v>0</v>
      </c>
      <c r="L19" s="22">
        <f>SUM(L20:L20)</f>
        <v>0</v>
      </c>
      <c r="M19" s="22">
        <f>SUM(M20:M20)</f>
        <v>0</v>
      </c>
      <c r="N19" s="22">
        <f>SUM(N20)</f>
        <v>0</v>
      </c>
      <c r="O19" s="22">
        <f>SUM(O20)</f>
        <v>0</v>
      </c>
      <c r="P19" s="22">
        <f>SUM(P20)</f>
        <v>0</v>
      </c>
    </row>
    <row r="20" spans="1:16" s="25" customFormat="1" ht="12.75">
      <c r="A20" s="16">
        <v>752</v>
      </c>
      <c r="B20" s="15">
        <v>75295</v>
      </c>
      <c r="C20" s="14">
        <v>2110</v>
      </c>
      <c r="D20" s="13">
        <v>56400</v>
      </c>
      <c r="E20" s="13">
        <f>SUM(F20)</f>
        <v>56400</v>
      </c>
      <c r="F20" s="13">
        <f>SUM(G20:J20)</f>
        <v>56400</v>
      </c>
      <c r="G20" s="12">
        <v>0</v>
      </c>
      <c r="H20" s="12">
        <v>56400</v>
      </c>
      <c r="I20" s="49">
        <v>0</v>
      </c>
      <c r="J20" s="49">
        <v>0</v>
      </c>
      <c r="K20" s="49">
        <v>0</v>
      </c>
      <c r="L20" s="12">
        <v>0</v>
      </c>
      <c r="M20" s="12">
        <v>0</v>
      </c>
      <c r="N20" s="12">
        <f>SUM(O20+Q20+R20)</f>
        <v>0</v>
      </c>
      <c r="O20" s="12">
        <v>0</v>
      </c>
      <c r="P20" s="12"/>
    </row>
    <row r="21" spans="1:16" s="24" customFormat="1" ht="14.25" customHeight="1">
      <c r="A21" s="20">
        <v>754</v>
      </c>
      <c r="B21" s="23"/>
      <c r="C21" s="18"/>
      <c r="D21" s="22">
        <f>SUM(D22:D22)</f>
        <v>4302762</v>
      </c>
      <c r="E21" s="22">
        <f>E22</f>
        <v>4302762</v>
      </c>
      <c r="F21" s="22">
        <f aca="true" t="shared" si="5" ref="F21:K21">SUM(F22)</f>
        <v>4302762</v>
      </c>
      <c r="G21" s="22">
        <f t="shared" si="5"/>
        <v>3739924</v>
      </c>
      <c r="H21" s="22">
        <f t="shared" si="5"/>
        <v>363502</v>
      </c>
      <c r="I21" s="48">
        <f t="shared" si="5"/>
        <v>0</v>
      </c>
      <c r="J21" s="48">
        <f t="shared" si="5"/>
        <v>199336</v>
      </c>
      <c r="K21" s="48">
        <f t="shared" si="5"/>
        <v>0</v>
      </c>
      <c r="L21" s="22">
        <f>SUM(L22:L22)</f>
        <v>0</v>
      </c>
      <c r="M21" s="22">
        <f>SUM(M22:M22)</f>
        <v>0</v>
      </c>
      <c r="N21" s="22">
        <f>SUM(N22)</f>
        <v>0</v>
      </c>
      <c r="O21" s="22">
        <f>SUM(O22)</f>
        <v>0</v>
      </c>
      <c r="P21" s="22">
        <f>SUM(P22)</f>
        <v>0</v>
      </c>
    </row>
    <row r="22" spans="1:16" ht="12.75" customHeight="1">
      <c r="A22" s="16">
        <v>754</v>
      </c>
      <c r="B22" s="15">
        <v>75411</v>
      </c>
      <c r="C22" s="14">
        <v>2110</v>
      </c>
      <c r="D22" s="13">
        <v>4302762</v>
      </c>
      <c r="E22" s="13">
        <f>SUM(F22)</f>
        <v>4302762</v>
      </c>
      <c r="F22" s="13">
        <f>SUM(G22:J22)</f>
        <v>4302762</v>
      </c>
      <c r="G22" s="12">
        <v>3739924</v>
      </c>
      <c r="H22" s="12">
        <v>363502</v>
      </c>
      <c r="I22" s="49">
        <v>0</v>
      </c>
      <c r="J22" s="49">
        <v>199336</v>
      </c>
      <c r="K22" s="49">
        <v>0</v>
      </c>
      <c r="L22" s="12">
        <v>0</v>
      </c>
      <c r="M22" s="12">
        <v>0</v>
      </c>
      <c r="N22" s="12">
        <f>SUM(O22+Q22+R22)</f>
        <v>0</v>
      </c>
      <c r="O22" s="12">
        <v>0</v>
      </c>
      <c r="P22" s="12"/>
    </row>
    <row r="23" spans="1:16" ht="12.75" customHeight="1">
      <c r="A23" s="20">
        <v>755</v>
      </c>
      <c r="B23" s="23"/>
      <c r="C23" s="18"/>
      <c r="D23" s="22">
        <f>SUM(D24:D24)</f>
        <v>132000</v>
      </c>
      <c r="E23" s="22">
        <f>E24</f>
        <v>132000</v>
      </c>
      <c r="F23" s="22">
        <f aca="true" t="shared" si="6" ref="F23:K23">SUM(F24)</f>
        <v>132000</v>
      </c>
      <c r="G23" s="22">
        <f t="shared" si="6"/>
        <v>0</v>
      </c>
      <c r="H23" s="22">
        <f t="shared" si="6"/>
        <v>128040</v>
      </c>
      <c r="I23" s="48">
        <f t="shared" si="6"/>
        <v>3960</v>
      </c>
      <c r="J23" s="48">
        <f t="shared" si="6"/>
        <v>0</v>
      </c>
      <c r="K23" s="48">
        <f t="shared" si="6"/>
        <v>0</v>
      </c>
      <c r="L23" s="22">
        <f>SUM(L24:L24)</f>
        <v>0</v>
      </c>
      <c r="M23" s="22">
        <f>SUM(M24:M24)</f>
        <v>0</v>
      </c>
      <c r="N23" s="22">
        <f>SUM(N24)</f>
        <v>0</v>
      </c>
      <c r="O23" s="22">
        <f>SUM(O24)</f>
        <v>0</v>
      </c>
      <c r="P23" s="22">
        <f>SUM(P24)</f>
        <v>0</v>
      </c>
    </row>
    <row r="24" spans="1:16" ht="12.75" customHeight="1">
      <c r="A24" s="16">
        <v>755</v>
      </c>
      <c r="B24" s="15">
        <v>75515</v>
      </c>
      <c r="C24" s="14">
        <v>2110</v>
      </c>
      <c r="D24" s="13">
        <v>132000</v>
      </c>
      <c r="E24" s="13">
        <f>SUM(F24)</f>
        <v>132000</v>
      </c>
      <c r="F24" s="13">
        <f>SUM(G24:J24)</f>
        <v>132000</v>
      </c>
      <c r="G24" s="12">
        <v>0</v>
      </c>
      <c r="H24" s="12">
        <v>128040</v>
      </c>
      <c r="I24" s="49">
        <v>3960</v>
      </c>
      <c r="J24" s="49">
        <v>0</v>
      </c>
      <c r="K24" s="49">
        <v>0</v>
      </c>
      <c r="L24" s="12">
        <v>0</v>
      </c>
      <c r="M24" s="12">
        <v>0</v>
      </c>
      <c r="N24" s="12">
        <f>SUM(O24+Q24+R24)</f>
        <v>0</v>
      </c>
      <c r="O24" s="12">
        <v>0</v>
      </c>
      <c r="P24" s="12"/>
    </row>
    <row r="25" spans="1:16" ht="12.75" customHeight="1">
      <c r="A25" s="20">
        <v>801</v>
      </c>
      <c r="B25" s="19"/>
      <c r="C25" s="18"/>
      <c r="D25" s="17">
        <f>D26</f>
        <v>11174</v>
      </c>
      <c r="E25" s="17">
        <f aca="true" t="shared" si="7" ref="E25:P25">SUM(E26)</f>
        <v>11174</v>
      </c>
      <c r="F25" s="17">
        <f t="shared" si="7"/>
        <v>11174</v>
      </c>
      <c r="G25" s="17">
        <f t="shared" si="7"/>
        <v>0</v>
      </c>
      <c r="H25" s="17">
        <f t="shared" si="7"/>
        <v>11174</v>
      </c>
      <c r="I25" s="48">
        <f t="shared" si="7"/>
        <v>0</v>
      </c>
      <c r="J25" s="48">
        <f t="shared" si="7"/>
        <v>0</v>
      </c>
      <c r="K25" s="48">
        <f t="shared" si="7"/>
        <v>0</v>
      </c>
      <c r="L25" s="17">
        <f t="shared" si="7"/>
        <v>0</v>
      </c>
      <c r="M25" s="17">
        <f t="shared" si="7"/>
        <v>0</v>
      </c>
      <c r="N25" s="17">
        <f t="shared" si="7"/>
        <v>0</v>
      </c>
      <c r="O25" s="17">
        <f t="shared" si="7"/>
        <v>0</v>
      </c>
      <c r="P25" s="17">
        <f t="shared" si="7"/>
        <v>0</v>
      </c>
    </row>
    <row r="26" spans="1:16" ht="12.75" customHeight="1">
      <c r="A26" s="16">
        <v>801</v>
      </c>
      <c r="B26" s="15">
        <v>80153</v>
      </c>
      <c r="C26" s="14">
        <v>2110</v>
      </c>
      <c r="D26" s="12">
        <v>11174</v>
      </c>
      <c r="E26" s="13">
        <f>SUM(H26)</f>
        <v>11174</v>
      </c>
      <c r="F26" s="13">
        <f>SUM(H26)</f>
        <v>11174</v>
      </c>
      <c r="G26" s="12">
        <v>0</v>
      </c>
      <c r="H26" s="12">
        <v>11174</v>
      </c>
      <c r="I26" s="49">
        <v>0</v>
      </c>
      <c r="J26" s="49">
        <v>0</v>
      </c>
      <c r="K26" s="49">
        <v>0</v>
      </c>
      <c r="L26" s="12">
        <v>0</v>
      </c>
      <c r="M26" s="12">
        <v>0</v>
      </c>
      <c r="N26" s="12">
        <f>SUM(O26+Q26+R26)</f>
        <v>0</v>
      </c>
      <c r="O26" s="12">
        <v>0</v>
      </c>
      <c r="P26" s="12">
        <v>0</v>
      </c>
    </row>
    <row r="27" spans="1:16" ht="13.5">
      <c r="A27" s="20">
        <v>851</v>
      </c>
      <c r="B27" s="19"/>
      <c r="C27" s="18"/>
      <c r="D27" s="17">
        <f>D28</f>
        <v>1999947</v>
      </c>
      <c r="E27" s="17">
        <f aca="true" t="shared" si="8" ref="E27:P27">SUM(E28)</f>
        <v>1999947</v>
      </c>
      <c r="F27" s="17">
        <f t="shared" si="8"/>
        <v>1999947</v>
      </c>
      <c r="G27" s="17">
        <f t="shared" si="8"/>
        <v>0</v>
      </c>
      <c r="H27" s="17">
        <f t="shared" si="8"/>
        <v>1999947</v>
      </c>
      <c r="I27" s="48">
        <f t="shared" si="8"/>
        <v>0</v>
      </c>
      <c r="J27" s="48">
        <f t="shared" si="8"/>
        <v>0</v>
      </c>
      <c r="K27" s="48">
        <f t="shared" si="8"/>
        <v>0</v>
      </c>
      <c r="L27" s="17">
        <f t="shared" si="8"/>
        <v>0</v>
      </c>
      <c r="M27" s="17">
        <f t="shared" si="8"/>
        <v>0</v>
      </c>
      <c r="N27" s="17">
        <f t="shared" si="8"/>
        <v>0</v>
      </c>
      <c r="O27" s="17">
        <f t="shared" si="8"/>
        <v>0</v>
      </c>
      <c r="P27" s="17">
        <f t="shared" si="8"/>
        <v>0</v>
      </c>
    </row>
    <row r="28" spans="1:17" ht="12.75">
      <c r="A28" s="16">
        <v>851</v>
      </c>
      <c r="B28" s="15">
        <v>85156</v>
      </c>
      <c r="C28" s="14">
        <v>2110</v>
      </c>
      <c r="D28" s="12">
        <v>1999947</v>
      </c>
      <c r="E28" s="13">
        <f>SUM(H28)</f>
        <v>1999947</v>
      </c>
      <c r="F28" s="13">
        <f>SUM(H28)</f>
        <v>1999947</v>
      </c>
      <c r="G28" s="12">
        <v>0</v>
      </c>
      <c r="H28" s="12">
        <v>1999947</v>
      </c>
      <c r="I28" s="49">
        <v>0</v>
      </c>
      <c r="J28" s="49">
        <v>0</v>
      </c>
      <c r="K28" s="49">
        <v>0</v>
      </c>
      <c r="L28" s="12">
        <v>0</v>
      </c>
      <c r="M28" s="12">
        <v>0</v>
      </c>
      <c r="N28" s="12">
        <f>SUM(O28+Q28+R28)</f>
        <v>0</v>
      </c>
      <c r="O28" s="12">
        <v>0</v>
      </c>
      <c r="P28" s="12">
        <v>0</v>
      </c>
      <c r="Q28" s="21"/>
    </row>
    <row r="29" spans="1:16" ht="13.5">
      <c r="A29" s="20">
        <v>853</v>
      </c>
      <c r="B29" s="19"/>
      <c r="C29" s="18"/>
      <c r="D29" s="38">
        <f>SUM(D30)</f>
        <v>628085.9</v>
      </c>
      <c r="E29" s="38">
        <f>E30</f>
        <v>628085.9</v>
      </c>
      <c r="F29" s="38">
        <f>F30</f>
        <v>628085.9</v>
      </c>
      <c r="G29" s="38">
        <f>G30</f>
        <v>502389</v>
      </c>
      <c r="H29" s="38">
        <f>H30</f>
        <v>125696.9</v>
      </c>
      <c r="I29" s="50">
        <f aca="true" t="shared" si="9" ref="I29:P29">SUM(I30)</f>
        <v>0</v>
      </c>
      <c r="J29" s="50">
        <f t="shared" si="9"/>
        <v>0</v>
      </c>
      <c r="K29" s="50">
        <f t="shared" si="9"/>
        <v>0</v>
      </c>
      <c r="L29" s="17">
        <f t="shared" si="9"/>
        <v>0</v>
      </c>
      <c r="M29" s="17">
        <f t="shared" si="9"/>
        <v>0</v>
      </c>
      <c r="N29" s="17">
        <f t="shared" si="9"/>
        <v>0</v>
      </c>
      <c r="O29" s="17">
        <f t="shared" si="9"/>
        <v>0</v>
      </c>
      <c r="P29" s="17">
        <f t="shared" si="9"/>
        <v>0</v>
      </c>
    </row>
    <row r="30" spans="1:16" ht="12.75">
      <c r="A30" s="16">
        <v>853</v>
      </c>
      <c r="B30" s="15">
        <v>85321</v>
      </c>
      <c r="C30" s="14">
        <v>2110</v>
      </c>
      <c r="D30" s="39">
        <v>628085.9</v>
      </c>
      <c r="E30" s="42">
        <f>SUM(H30+G30+E39)</f>
        <v>628085.9</v>
      </c>
      <c r="F30" s="39">
        <f>SUM(G30:K30)</f>
        <v>628085.9</v>
      </c>
      <c r="G30" s="39">
        <v>502389</v>
      </c>
      <c r="H30" s="39">
        <v>125696.9</v>
      </c>
      <c r="I30" s="51">
        <v>0</v>
      </c>
      <c r="J30" s="51">
        <v>0</v>
      </c>
      <c r="K30" s="51">
        <v>0</v>
      </c>
      <c r="L30" s="12">
        <v>0</v>
      </c>
      <c r="M30" s="12">
        <f>SUM(N30+P30+Q30)</f>
        <v>0</v>
      </c>
      <c r="N30" s="12">
        <v>0</v>
      </c>
      <c r="O30" s="12">
        <v>0</v>
      </c>
      <c r="P30" s="12">
        <v>0</v>
      </c>
    </row>
    <row r="31" spans="1:16" ht="13.5">
      <c r="A31" s="20">
        <v>855</v>
      </c>
      <c r="B31" s="19"/>
      <c r="C31" s="18"/>
      <c r="D31" s="17">
        <f aca="true" t="shared" si="10" ref="D31:P31">SUM(D32:D34)</f>
        <v>523156</v>
      </c>
      <c r="E31" s="17">
        <f t="shared" si="10"/>
        <v>523156</v>
      </c>
      <c r="F31" s="17">
        <f t="shared" si="10"/>
        <v>523156</v>
      </c>
      <c r="G31" s="17">
        <f t="shared" si="10"/>
        <v>5470</v>
      </c>
      <c r="H31" s="17">
        <f t="shared" si="10"/>
        <v>558</v>
      </c>
      <c r="I31" s="48">
        <f t="shared" si="10"/>
        <v>0</v>
      </c>
      <c r="J31" s="48">
        <f t="shared" si="10"/>
        <v>517128</v>
      </c>
      <c r="K31" s="48">
        <f t="shared" si="10"/>
        <v>0</v>
      </c>
      <c r="L31" s="17">
        <f t="shared" si="10"/>
        <v>0</v>
      </c>
      <c r="M31" s="17">
        <f t="shared" si="10"/>
        <v>0</v>
      </c>
      <c r="N31" s="17">
        <f t="shared" si="10"/>
        <v>0</v>
      </c>
      <c r="O31" s="17">
        <f t="shared" si="10"/>
        <v>0</v>
      </c>
      <c r="P31" s="17">
        <f t="shared" si="10"/>
        <v>0</v>
      </c>
    </row>
    <row r="32" spans="1:16" ht="12.75">
      <c r="A32" s="16">
        <v>855</v>
      </c>
      <c r="B32" s="15">
        <v>85504</v>
      </c>
      <c r="C32" s="14">
        <v>2110</v>
      </c>
      <c r="D32" s="12">
        <v>38130</v>
      </c>
      <c r="E32" s="13">
        <f>SUM(H32+G32+J32)</f>
        <v>38130</v>
      </c>
      <c r="F32" s="12">
        <f>SUM(G32:K32)</f>
        <v>38130</v>
      </c>
      <c r="G32" s="12">
        <v>1230</v>
      </c>
      <c r="H32" s="12">
        <v>0</v>
      </c>
      <c r="I32" s="49" t="s">
        <v>64</v>
      </c>
      <c r="J32" s="49">
        <v>36900</v>
      </c>
      <c r="K32" s="49">
        <v>0</v>
      </c>
      <c r="L32" s="12">
        <v>0</v>
      </c>
      <c r="M32" s="12">
        <f>SUM(N32+P32+Q32)</f>
        <v>0</v>
      </c>
      <c r="N32" s="12">
        <v>0</v>
      </c>
      <c r="O32" s="12">
        <v>0</v>
      </c>
      <c r="P32" s="12">
        <v>0</v>
      </c>
    </row>
    <row r="33" spans="1:16" ht="12.75">
      <c r="A33" s="16">
        <v>855</v>
      </c>
      <c r="B33" s="15">
        <v>85508</v>
      </c>
      <c r="C33" s="14">
        <v>2160</v>
      </c>
      <c r="D33" s="12">
        <v>258321</v>
      </c>
      <c r="E33" s="13">
        <f>SUM(H33+G33+J33)</f>
        <v>258321</v>
      </c>
      <c r="F33" s="12">
        <f>SUM(G33:K33)</f>
        <v>258321</v>
      </c>
      <c r="G33" s="12">
        <v>2000</v>
      </c>
      <c r="H33" s="12">
        <v>558</v>
      </c>
      <c r="I33" s="49">
        <v>0</v>
      </c>
      <c r="J33" s="49">
        <v>255763</v>
      </c>
      <c r="K33" s="49">
        <v>0</v>
      </c>
      <c r="L33" s="12">
        <v>0</v>
      </c>
      <c r="M33" s="12">
        <f>SUM(N33+P33+Q33)</f>
        <v>0</v>
      </c>
      <c r="N33" s="12">
        <v>0</v>
      </c>
      <c r="O33" s="12">
        <v>0</v>
      </c>
      <c r="P33" s="12">
        <v>0</v>
      </c>
    </row>
    <row r="34" spans="1:16" ht="12.75">
      <c r="A34" s="16">
        <v>855</v>
      </c>
      <c r="B34" s="15">
        <v>85510</v>
      </c>
      <c r="C34" s="14">
        <v>2160</v>
      </c>
      <c r="D34" s="12">
        <v>226705</v>
      </c>
      <c r="E34" s="13">
        <f>SUM(H34+G34+J34)</f>
        <v>226705</v>
      </c>
      <c r="F34" s="12">
        <f>SUM(G34:K34)</f>
        <v>226705</v>
      </c>
      <c r="G34" s="12">
        <v>2240</v>
      </c>
      <c r="H34" s="12">
        <v>0</v>
      </c>
      <c r="I34" s="49">
        <v>0</v>
      </c>
      <c r="J34" s="49">
        <v>224465</v>
      </c>
      <c r="K34" s="49">
        <v>0</v>
      </c>
      <c r="L34" s="12">
        <v>0</v>
      </c>
      <c r="M34" s="12">
        <f>SUM(N34+P34+Q34)</f>
        <v>0</v>
      </c>
      <c r="N34" s="12">
        <v>0</v>
      </c>
      <c r="O34" s="12">
        <v>0</v>
      </c>
      <c r="P34" s="12">
        <v>0</v>
      </c>
    </row>
    <row r="35" spans="1:16" ht="14.25">
      <c r="A35" s="73" t="s">
        <v>49</v>
      </c>
      <c r="B35" s="73"/>
      <c r="C35" s="73"/>
      <c r="D35" s="38">
        <f aca="true" t="shared" si="11" ref="D35:P35">SUM(D8+D10+D12+D14+D17+D19+D21+D23+D25+D27+D29+D31)</f>
        <v>8240377.9</v>
      </c>
      <c r="E35" s="38">
        <f t="shared" si="11"/>
        <v>8240377.9</v>
      </c>
      <c r="F35" s="38">
        <f t="shared" si="11"/>
        <v>8240377.9</v>
      </c>
      <c r="G35" s="38">
        <f t="shared" si="11"/>
        <v>4759787</v>
      </c>
      <c r="H35" s="38">
        <f t="shared" si="11"/>
        <v>2760166.9</v>
      </c>
      <c r="I35" s="50">
        <f t="shared" si="11"/>
        <v>3960</v>
      </c>
      <c r="J35" s="50">
        <f t="shared" si="11"/>
        <v>716464</v>
      </c>
      <c r="K35" s="50">
        <f t="shared" si="11"/>
        <v>0</v>
      </c>
      <c r="L35" s="17">
        <f t="shared" si="11"/>
        <v>0</v>
      </c>
      <c r="M35" s="17">
        <f t="shared" si="11"/>
        <v>0</v>
      </c>
      <c r="N35" s="17">
        <f t="shared" si="11"/>
        <v>0</v>
      </c>
      <c r="O35" s="17">
        <f t="shared" si="11"/>
        <v>0</v>
      </c>
      <c r="P35" s="17">
        <f t="shared" si="11"/>
        <v>0</v>
      </c>
    </row>
    <row r="36" spans="1:16" ht="7.5" customHeight="1">
      <c r="A36" s="35"/>
      <c r="B36" s="35"/>
      <c r="C36" s="35"/>
      <c r="D36" s="35"/>
      <c r="E36" s="36"/>
      <c r="F36" s="35"/>
      <c r="G36" s="35"/>
      <c r="H36" s="35"/>
      <c r="I36" s="35"/>
      <c r="J36" s="35"/>
      <c r="K36" s="37"/>
      <c r="L36" s="37"/>
      <c r="M36" s="37"/>
      <c r="N36" s="37"/>
      <c r="O36" s="37"/>
      <c r="P36" s="37"/>
    </row>
    <row r="37" spans="1:16" ht="7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7"/>
      <c r="L37" s="37"/>
      <c r="M37" s="37"/>
      <c r="N37" s="37"/>
      <c r="O37" s="37"/>
      <c r="P37" s="37"/>
    </row>
    <row r="38" spans="1:16" ht="9.75" customHeight="1">
      <c r="A38" s="35"/>
      <c r="B38" s="35"/>
      <c r="C38" s="35"/>
      <c r="D38" s="35"/>
      <c r="E38" s="35"/>
      <c r="F38" s="35"/>
      <c r="G38" s="47"/>
      <c r="H38" s="47"/>
      <c r="I38" s="35"/>
      <c r="J38" s="35"/>
      <c r="K38" s="37"/>
      <c r="L38" s="11"/>
      <c r="M38" s="11"/>
      <c r="N38" s="11"/>
      <c r="O38" s="11"/>
      <c r="P38" s="11"/>
    </row>
    <row r="39" spans="1:16" ht="7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5"/>
      <c r="L39" s="10"/>
      <c r="M39" s="10"/>
      <c r="N39" s="10"/>
      <c r="O39" s="10"/>
      <c r="P39" s="10"/>
    </row>
    <row r="40" spans="1:11" ht="7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3"/>
    </row>
    <row r="41" spans="1:11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3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9"/>
    </row>
  </sheetData>
  <sheetProtection/>
  <mergeCells count="19"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&amp;R&amp;"Times New Roman,Normalny"Załącznik nr &amp;A
do uchwały Zarządu Powiatu w Opatowie Nr 56.173.2019
z dnia 11 grudnia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Zdyb</cp:lastModifiedBy>
  <cp:lastPrinted>2019-12-12T08:39:05Z</cp:lastPrinted>
  <dcterms:modified xsi:type="dcterms:W3CDTF">2019-12-12T09:20:18Z</dcterms:modified>
  <cp:category/>
  <cp:version/>
  <cp:contentType/>
  <cp:contentStatus/>
</cp:coreProperties>
</file>