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<sst xmlns="http://schemas.openxmlformats.org/spreadsheetml/2006/main" count="444" uniqueCount="252">
  <si>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</si>
  <si>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</si>
  <si>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</si>
  <si>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</si>
  <si>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</si>
  <si>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</si>
  <si>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</si>
  <si>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</si>
  <si>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</si>
  <si>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</si>
  <si>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</si>
  <si>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</si>
  <si>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</si>
  <si>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</si>
  <si>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</si>
  <si>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</si>
  <si>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</si>
  <si>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</si>
  <si>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</si>
  <si>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</si>
  <si>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</si>
  <si>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</si>
  <si>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</si>
  <si>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</si>
  <si>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</si>
  <si>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</si>
  <si>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</si>
  <si>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</si>
  <si>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</si>
  <si>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</si>
  <si>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</si>
  <si>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</si>
  <si>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</si>
  <si>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</si>
  <si>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</si>
  <si>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</si>
  <si>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</si>
  <si>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</si>
  <si>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</si>
  <si>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</si>
  <si>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</si>
  <si>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</si>
  <si>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</si>
  <si>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</si>
  <si>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</si>
  <si>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</si>
  <si>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</si>
  <si>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2019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</si>
  <si>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</si>
  <si>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</si>
  <si>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</si>
  <si>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</si>
  <si>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</si>
  <si>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</si>
  <si>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</si>
  <si>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</si>
  <si>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</si>
  <si>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</si>
  <si>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</si>
  <si>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</si>
  <si>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</si>
  <si>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2019 rok</t>
  </si>
  <si>
    <t>5 757 120,00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</si>
  <si>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</si>
  <si>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</si>
  <si>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</si>
  <si>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</si>
  <si>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</si>
  <si>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</si>
  <si>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</si>
  <si>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</si>
  <si>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</si>
  <si>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</si>
  <si>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</si>
  <si>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</si>
  <si>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Wydatki
na 2019 r.</t>
  </si>
  <si>
    <t>Dotacje ogółem</t>
  </si>
  <si>
    <t>Dochody i wydatki związane z realizacją zadań z zakresu administracji rządowej i innych zadań zleconych odrębnymi ustawami w  2019 r.</t>
  </si>
  <si>
    <t>2110</t>
  </si>
  <si>
    <t>Dotacje celowe otrzymane z budżetu państwa na zadania bieżące z zakresu administracji rządowej oraz inne zadania zlecone ustawami realizowane przez powiat</t>
  </si>
  <si>
    <t>600</t>
  </si>
  <si>
    <t>Transport i łączność</t>
  </si>
  <si>
    <t>2130</t>
  </si>
  <si>
    <t>Dotacje celowe otrzymane z budżetu państwa na realizację bieżących zadań własnych powiatu</t>
  </si>
  <si>
    <t>2 610 744,00</t>
  </si>
  <si>
    <t>8 367 864,00</t>
  </si>
  <si>
    <t>60014</t>
  </si>
  <si>
    <t>Drogi publiczne powiatowe</t>
  </si>
  <si>
    <t>852</t>
  </si>
  <si>
    <t>Pomoc społeczna</t>
  </si>
  <si>
    <t>85202</t>
  </si>
  <si>
    <t>Domy pomocy społecznej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</si>
  <si>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</si>
  <si>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</si>
  <si>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</si>
  <si>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</si>
  <si>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</si>
  <si>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</si>
  <si>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</si>
  <si>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34 700
B.
C. 
D. </t>
  </si>
  <si>
    <t>Otwarta Strefa Aktywności w Powiecie Opatowskim w miejscowości Sulejów</t>
  </si>
  <si>
    <t>46.</t>
  </si>
  <si>
    <t xml:space="preserve">A. 24 700
B.
C. 
D. </t>
  </si>
  <si>
    <t>Otwarta Strefa Aktywności w Powiecie Opatowskim w miejscowości Niemienice</t>
  </si>
  <si>
    <t>45.</t>
  </si>
  <si>
    <t>Placówka Opiekuńczo – Wychowawcza w Nieskurzowie Nowym</t>
  </si>
  <si>
    <t xml:space="preserve">A. 
B.
C. 
D. </t>
  </si>
  <si>
    <t>Zakup samochodu służbowego</t>
  </si>
  <si>
    <t>44.</t>
  </si>
  <si>
    <t>Placówka Opiekuńczo – Wychowawcza Nr 1 w Opatowie</t>
  </si>
  <si>
    <t>43.</t>
  </si>
  <si>
    <t xml:space="preserve">A. 846 994,43   
B.
C.
D. </t>
  </si>
  <si>
    <t>Przebudowa budynku internatu w Zespole Szkół Nr 1 w Opatowie</t>
  </si>
  <si>
    <t>42.</t>
  </si>
  <si>
    <t>Zespół Szkół Nr 1 w Opatowie</t>
  </si>
  <si>
    <t xml:space="preserve">A.      
B.
C.
D. </t>
  </si>
  <si>
    <t>Opracowanie dokumentacji projektowo - kosztorysowej zadania ,,Przebudowa budynku Internatu przy ZS Nr 1 w Opatowie w zakresie dostosowania do aktualnych przepisów p.poż., wymiany instalacji wodociągowej oraz instalacji sanitarnej</t>
  </si>
  <si>
    <t>41.</t>
  </si>
  <si>
    <t xml:space="preserve">A. 107 032,04    
B.
C.
D. </t>
  </si>
  <si>
    <t>Przebudowa budynku Specjalnego Ośrodka Szkolno - Wychowawczego w Niemienicach</t>
  </si>
  <si>
    <t>40.</t>
  </si>
  <si>
    <t>Specjalny Ośrodek Szkolno - Wychowawczy - Centrum Autyzmu i Całościowych Zaburzeń Rozwojowych w Niemienicach</t>
  </si>
  <si>
    <t>Dostosowanie pomieszczeń higieniczno - sanitarnych dla potrzeb niepełnosprawnych wychowanków SOSW w Niemienicach</t>
  </si>
  <si>
    <t>39.</t>
  </si>
  <si>
    <t xml:space="preserve">Montaż windy w budynku SOSW w Niemienicach </t>
  </si>
  <si>
    <t>38.</t>
  </si>
  <si>
    <t>Specjalny Ośrodek Szkolno - Wychowawczy w Sulejowie</t>
  </si>
  <si>
    <t xml:space="preserve">A.      
B. 
C.
D. </t>
  </si>
  <si>
    <t>Utwardzenie dróg wewnętrznych na terenie SOSW w Sulejowie</t>
  </si>
  <si>
    <t>37.</t>
  </si>
  <si>
    <t>Specjalny Ośrodek Szkolno - Wychowawczy w Dębnie</t>
  </si>
  <si>
    <t>Opracowanie dokumentacji projektowej dla zadania ,,Przebudowa internatu w Specjalnym Ośrodku Szkolno - Wychowawczym w Dębnie im. Mieczysława Jopka''</t>
  </si>
  <si>
    <t>36.</t>
  </si>
  <si>
    <t xml:space="preserve">A.      
B. 80 000
C.
D. </t>
  </si>
  <si>
    <t>Zakup samochodu do przewozu osób niepełnosprawnych</t>
  </si>
  <si>
    <t>35.</t>
  </si>
  <si>
    <t>Zakup samochodu do przewozu osób niepełnosprawnych dla WTZ Nr 1 przy DPS w Zochcinku</t>
  </si>
  <si>
    <t>34.</t>
  </si>
  <si>
    <t>Zakup samochodu do przewozu osób niepełnosprawnych dla WTZ przy DPS w Sobowie</t>
  </si>
  <si>
    <t>33.</t>
  </si>
  <si>
    <t>Opracowanie dokumentacji projektowej dla zadania ,,Adaptacja pomieszczeń celem utworzenia Środowiskowego Domu Samopomocy w Opatowie ul. Szpitalna 4''</t>
  </si>
  <si>
    <t>32.</t>
  </si>
  <si>
    <t>Dom Pomocy Społecznej w Czachowie</t>
  </si>
  <si>
    <t>Wykonanie wewnętrznej instalacji hydrantowej w budynku DPS Czachów</t>
  </si>
  <si>
    <t>31.</t>
  </si>
  <si>
    <t>Dom Pomocy Społecznej w Sobowie</t>
  </si>
  <si>
    <t>Utwardzenie terenu pod parkingi dla samochodów osobowych</t>
  </si>
  <si>
    <t>30.</t>
  </si>
  <si>
    <t>29.</t>
  </si>
  <si>
    <t>Wykonanie instalacji systemu przywoławczego w budynkach mieszkalnych DPS Sobów</t>
  </si>
  <si>
    <t>28.</t>
  </si>
  <si>
    <t>Dom Pomocy Społecznej w Zochcinku</t>
  </si>
  <si>
    <t>Zakup stacji uzdatniania wody z montażem do budynku B DPS w Zochcinku</t>
  </si>
  <si>
    <t>27.</t>
  </si>
  <si>
    <t>Zakup stacji uzdatniania wody z montażem do budynku A DPS w Zochcinku</t>
  </si>
  <si>
    <t>26.</t>
  </si>
  <si>
    <t>25.</t>
  </si>
  <si>
    <t>24.</t>
  </si>
  <si>
    <t>Objęcie udziałów TOP MEDICUS Sp. z o.o.</t>
  </si>
  <si>
    <t>23.</t>
  </si>
  <si>
    <t xml:space="preserve">A.    
B.
C.
D. </t>
  </si>
  <si>
    <t>Przebudowa dróg wewnętrznych na terenie Zespołu Szkół Nr 1 w Opatowie</t>
  </si>
  <si>
    <t>22.</t>
  </si>
  <si>
    <t>Opracowanie dokumentacji projektowo - kosztorysowej zadania ,,Przebudowa drogi wewnętrznej oraz miejsc postojowych na terenie ZS Nr 1 w Opatowie''</t>
  </si>
  <si>
    <t>21.</t>
  </si>
  <si>
    <t xml:space="preserve">A. 150 000    
B.
C.
D. </t>
  </si>
  <si>
    <t>Zakup aparatu USG ze środków Funduszu Pomocy Pokrzywdzonym oraz Pomocy Postpenitencjarnej - Funduszu Sprawiedliwości</t>
  </si>
  <si>
    <t>20.</t>
  </si>
  <si>
    <t>Wymiana serwera głównego i urządzeń podtrzymania zasilania</t>
  </si>
  <si>
    <t>19.</t>
  </si>
  <si>
    <t>Zakup komputerów</t>
  </si>
  <si>
    <t>18.</t>
  </si>
  <si>
    <t>Zakup urządzeń wielofunkcyjnych</t>
  </si>
  <si>
    <t>17.</t>
  </si>
  <si>
    <t>Zakup nieruchomości przy ul. Kościuszki w Opatowie na potrzeby placówki opiekuńczo - wychowawczej</t>
  </si>
  <si>
    <t>16.</t>
  </si>
  <si>
    <t>Wykonanie dokumentacji projektowej w zakresie dostosowania budynku przy ul. Kościuszki w Opatowie na potrzeby placówki opiekuńczo - wychowawczej</t>
  </si>
  <si>
    <t>15.</t>
  </si>
  <si>
    <t>Zarząd Dróg Powiatowych  w Opatowie</t>
  </si>
  <si>
    <t xml:space="preserve">A.
B.
C. 
D. </t>
  </si>
  <si>
    <t>Opracowanie dokumentacji projektowej na zadanie Budowa drogi wewnętrznej wraz z miejscami postojowymi, leżącej w obszarze usług publicznych na działce o nr ewid. 2058 przy ul. Szpitalnej w Opatowie</t>
  </si>
  <si>
    <t>14.</t>
  </si>
  <si>
    <t>Opracowanie dokumentacji projektowej na zadanie Przebudowa drogi powiatowej nr 0711T Dziewiątle – Ujazdek – Łagówka – Łagowica – Pipała – Jastrzębska Wola - Skolankowska Wola - Zielonka - Iwaniska w m. Iwaniska ul. Rakowska, polegająca na budowie chodnika na dł. ok. 0, 910 km</t>
  </si>
  <si>
    <t>13.</t>
  </si>
  <si>
    <t>Opracowanie dokumentacji projektowej na zadanie Przebudowa obiektu mostowego o nr ewid. (JNI) 30000631 w km 0+709 w ciągu DP nr 0716T Baćkowice - Baranówek - Zaldów - Iwaniska w m. Baćkowice</t>
  </si>
  <si>
    <t>12.</t>
  </si>
  <si>
    <t>Opracowanie dokumentacji projektowej na zadanie Przebudowa drogi powiatowej nr 0737T Gołębiów – Usarzów – Zdanów – Jugoszów – Krobielice – Nasławice w m. Gołębiów w km 0+000 – 0+853 odc. dł. 0, 853 km</t>
  </si>
  <si>
    <t>11.</t>
  </si>
  <si>
    <t xml:space="preserve">A. 95 710
B. 11 963
C. 
D. 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</si>
  <si>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</si>
  <si>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>10.</t>
  </si>
  <si>
    <t xml:space="preserve">A. 478 768
B.
C. 
D. </t>
  </si>
  <si>
    <t>Przebudowa drogi wewnętrznej, leżącej w obszarze usług publicznych celem włączenia jej do drogi powiatowej ulicy A. Mickiewicza w Opatowie</t>
  </si>
  <si>
    <t>9.</t>
  </si>
  <si>
    <t xml:space="preserve">A. 939 246
B.
C. 
D. </t>
  </si>
  <si>
    <t>Przebudowa drogi powiatowej nr 0701T Sarnia Zwola – Mirogonowice – Nagórzyce – Janowice – Szczegło – Duklany – Kolonia Niemienice – Porudzie - Opatów, polegająca na budowie chodnika w km 11+301 – 12+745 odc. dł. 1,444 km</t>
  </si>
  <si>
    <t>8.</t>
  </si>
  <si>
    <t xml:space="preserve">A. 162 724
B.
C. 
D. </t>
  </si>
  <si>
    <t>Przebudowa drogi powiatowej nr 0720T Iwaniska – Tęcza – Krępa Dolna – Boduszów – Mydłów – Kaczyce – Grocholice – Włostów w km 13+753 – 13+868 odc. dł. 0,115 km oraz drogi powiatowej nr 0725T Włostów -  Malżyn – Słoptów – Antoniów – Goźlice w km 0+000 – 0+290 odc. dł. 0,290 km, polegająca na budowie dwóch odcinków chodnika w m. Włostów</t>
  </si>
  <si>
    <t>7.</t>
  </si>
  <si>
    <t xml:space="preserve">A. 51 344
B.
C. 
D. </t>
  </si>
  <si>
    <t>Przebudowa drogi powiatowej nr 0732T Męczennice – Słabuszewice – Gołębiów Szlachecki, polegająca na budowie chodnika w km 1+438 – 1+628  na odcinku dł. 0,190 km</t>
  </si>
  <si>
    <t>6.</t>
  </si>
  <si>
    <t xml:space="preserve">A. 222 466
B.
C. 
D. </t>
  </si>
  <si>
    <t>Przebudowa drogi powiatowej nr 0720T Iwaniska – Tęcza – Krępa Dolna – Boduszów – Mydłów – Kaczyce – Grocholice – Włostów w m. Iwaniska ul. Kolejowa, polegająca na budowie chodnika w km 0+000 – 0+493 odc. dł. 0,493 km</t>
  </si>
  <si>
    <t>5.</t>
  </si>
  <si>
    <t xml:space="preserve">A. 25 635
B.
C. 
D. </t>
  </si>
  <si>
    <t>Przebudowa drogi powiatowej nr 0707T Stara Słupia – Jeleniów – Wieś – Majdan – Podłazy – Piórków – Załącze – Komorniki – Wszachów, polegająca na budowie chodnika w m. Piórków w km 3+295 – 3+364 odc. dł. 0,069 km</t>
  </si>
  <si>
    <t>4.</t>
  </si>
  <si>
    <t>Budowa drogi wewnętrznej wraz z miejscami postojowymi leżącej w obszarze usług publicznych na działce o nr ewidencyjnym 2058 przy ul. Szpitalnej w Opatowie</t>
  </si>
  <si>
    <t>3.</t>
  </si>
  <si>
    <t>Zakup ciągnika</t>
  </si>
  <si>
    <t>2.</t>
  </si>
  <si>
    <t xml:space="preserve">Zakup samochodu osobowego i osobowo - dostawczego 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</si>
  <si>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</si>
  <si>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</si>
  <si>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</si>
  <si>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</si>
  <si>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</si>
  <si>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</si>
  <si>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</si>
  <si>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2019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</si>
  <si>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</si>
  <si>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</si>
  <si>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</si>
  <si>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</si>
  <si>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</si>
  <si>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2019 r.</t>
  </si>
  <si>
    <t xml:space="preserve"> </t>
  </si>
  <si>
    <t>851</t>
  </si>
  <si>
    <t>Ochrona zdrowia</t>
  </si>
  <si>
    <t>2 622 427,00</t>
  </si>
  <si>
    <t>-40 000,00</t>
  </si>
  <si>
    <t>2 582 427,00</t>
  </si>
  <si>
    <t>85156</t>
  </si>
  <si>
    <t>Składki na ubezpieczenie zdrowotne oraz świadczenia dla osób nie objętych obowiązkiem ubezpieczenia zdrowotnego</t>
  </si>
  <si>
    <t>2 039 947,00</t>
  </si>
  <si>
    <t>1 999 947,00</t>
  </si>
  <si>
    <t>21 526 545,00</t>
  </si>
  <si>
    <t>344 298,00</t>
  </si>
  <si>
    <t>21 870 843,00</t>
  </si>
  <si>
    <t>21 215 248,00</t>
  </si>
  <si>
    <t>21 559 546,00</t>
  </si>
  <si>
    <t>5 794 704,00</t>
  </si>
  <si>
    <t>6 139 002,00</t>
  </si>
  <si>
    <t>94 568 100,17</t>
  </si>
  <si>
    <t>94 872 398,17</t>
  </si>
  <si>
    <t>12 591 492,47</t>
  </si>
  <si>
    <t>107 159 592,64</t>
  </si>
  <si>
    <t>107 463 890,64</t>
  </si>
  <si>
    <t>Załącznik Nr 1                                                                                                          do uchwały Zarządu Powiatu w Opatowie Nr 55.170.2019                                                     z dnia 4 grudnia 2019 r.</t>
  </si>
  <si>
    <t>Załącznik Nr 2                                                                                                                                        do uchwały Zarządu Powiatu w Opatowie Nr 55.170.2019                                                                              z dnia 4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</si>
</sst>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1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71" fillId="0" borderId="0" xfId="50" applyFont="1">
      <alignment/>
      <protection/>
    </xf>
    <xf numFmtId="0" fontId="4" fillId="0" borderId="0" xfId="50" applyFont="1">
      <alignment/>
      <protection/>
    </xf>
    <xf numFmtId="41" fontId="7" fillId="33" borderId="10" xfId="50" applyNumberFormat="1" applyFont="1" applyFill="1" applyBorder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41" fontId="8" fillId="33" borderId="10" xfId="50" applyNumberFormat="1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8" fillId="33" borderId="10" xfId="50" applyNumberFormat="1" applyFont="1" applyFill="1" applyBorder="1" applyAlignment="1">
      <alignment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3" fontId="8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43" fontId="7" fillId="33" borderId="10" xfId="50" applyNumberFormat="1" applyFont="1" applyFill="1" applyBorder="1" applyAlignment="1">
      <alignment vertical="center" wrapText="1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26" fillId="33" borderId="10" xfId="50" applyFont="1" applyFill="1" applyBorder="1" applyAlignment="1">
      <alignment horizontal="center" vertical="center"/>
      <protection/>
    </xf>
    <xf numFmtId="41" fontId="27" fillId="33" borderId="10" xfId="50" applyNumberFormat="1" applyFont="1" applyFill="1" applyBorder="1" applyAlignment="1">
      <alignment vertical="center"/>
      <protection/>
    </xf>
    <xf numFmtId="168" fontId="27" fillId="33" borderId="10" xfId="50" applyNumberFormat="1" applyFont="1" applyFill="1" applyBorder="1" applyAlignment="1">
      <alignment vertical="center" wrapText="1"/>
      <protection/>
    </xf>
    <xf numFmtId="41" fontId="28" fillId="33" borderId="10" xfId="50" applyNumberFormat="1" applyFont="1" applyFill="1" applyBorder="1" applyAlignment="1">
      <alignment horizontal="left" vertical="center" wrapText="1"/>
      <protection/>
    </xf>
    <xf numFmtId="41" fontId="16" fillId="33" borderId="10" xfId="50" applyNumberFormat="1" applyFont="1" applyFill="1" applyBorder="1" applyAlignment="1">
      <alignment vertical="center" wrapText="1"/>
      <protection/>
    </xf>
    <xf numFmtId="0" fontId="16" fillId="33" borderId="10" xfId="50" applyFont="1" applyFill="1" applyBorder="1" applyAlignment="1">
      <alignment vertical="center" wrapText="1"/>
      <protection/>
    </xf>
    <xf numFmtId="41" fontId="16" fillId="33" borderId="10" xfId="50" applyNumberFormat="1" applyFont="1" applyFill="1" applyBorder="1" applyAlignment="1">
      <alignment vertical="center"/>
      <protection/>
    </xf>
    <xf numFmtId="0" fontId="28" fillId="33" borderId="10" xfId="50" applyFont="1" applyFill="1" applyBorder="1" applyAlignment="1">
      <alignment vertical="center" wrapText="1"/>
      <protection/>
    </xf>
    <xf numFmtId="0" fontId="16" fillId="33" borderId="10" xfId="50" applyFont="1" applyFill="1" applyBorder="1" applyAlignment="1">
      <alignment horizontal="center" vertical="center"/>
      <protection/>
    </xf>
    <xf numFmtId="168" fontId="16" fillId="33" borderId="10" xfId="50" applyNumberFormat="1" applyFont="1" applyFill="1" applyBorder="1" applyAlignment="1">
      <alignment vertical="center"/>
      <protection/>
    </xf>
    <xf numFmtId="0" fontId="29" fillId="33" borderId="10" xfId="50" applyFont="1" applyFill="1" applyBorder="1" applyAlignment="1">
      <alignment vertical="center" wrapText="1"/>
      <protection/>
    </xf>
    <xf numFmtId="41" fontId="29" fillId="33" borderId="10" xfId="50" applyNumberFormat="1" applyFont="1" applyFill="1" applyBorder="1" applyAlignment="1">
      <alignment horizontal="left" vertical="center" wrapText="1"/>
      <protection/>
    </xf>
    <xf numFmtId="0" fontId="28" fillId="33" borderId="10" xfId="50" applyFont="1" applyFill="1" applyBorder="1" applyAlignment="1">
      <alignment horizontal="center" vertical="center"/>
      <protection/>
    </xf>
    <xf numFmtId="0" fontId="29" fillId="33" borderId="10" xfId="50" applyFont="1" applyFill="1" applyBorder="1" applyAlignment="1">
      <alignment horizontal="center" vertical="center"/>
      <protection/>
    </xf>
    <xf numFmtId="0" fontId="30" fillId="33" borderId="13" xfId="50" applyFont="1" applyFill="1" applyBorder="1" applyAlignment="1">
      <alignment horizontal="center" vertical="center" wrapText="1"/>
      <protection/>
    </xf>
    <xf numFmtId="0" fontId="16" fillId="33" borderId="0" xfId="50" applyFont="1" applyFill="1" applyAlignment="1">
      <alignment horizontal="right" vertical="center"/>
      <protection/>
    </xf>
    <xf numFmtId="0" fontId="18" fillId="33" borderId="0" xfId="50" applyFont="1" applyFill="1" applyAlignment="1">
      <alignment horizontal="center" vertical="center" wrapText="1"/>
      <protection/>
    </xf>
    <xf numFmtId="0" fontId="4" fillId="33" borderId="0" xfId="50" applyFill="1">
      <alignment/>
      <protection/>
    </xf>
    <xf numFmtId="0" fontId="4" fillId="33" borderId="0" xfId="50" applyFill="1" applyAlignment="1">
      <alignment vertical="center"/>
      <protection/>
    </xf>
    <xf numFmtId="0" fontId="71" fillId="33" borderId="0" xfId="50" applyFont="1" applyFill="1">
      <alignment/>
      <protection/>
    </xf>
    <xf numFmtId="0" fontId="71" fillId="33" borderId="0" xfId="50" applyFont="1" applyFill="1" applyAlignment="1">
      <alignment vertical="center"/>
      <protection/>
    </xf>
    <xf numFmtId="41" fontId="4" fillId="33" borderId="0" xfId="50" applyNumberFormat="1" applyFont="1" applyFill="1" applyAlignment="1">
      <alignment vertical="center"/>
      <protection/>
    </xf>
    <xf numFmtId="170" fontId="72" fillId="36" borderId="16" xfId="0" applyNumberFormat="1" applyFont="1" applyFill="1" applyBorder="1" applyAlignment="1">
      <alignment horizontal="right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170" fontId="74" fillId="36" borderId="16" xfId="0" applyNumberFormat="1" applyFont="1" applyFill="1" applyBorder="1" applyAlignment="1">
      <alignment horizontal="right" vertical="center" wrapText="1"/>
    </xf>
    <xf numFmtId="41" fontId="8" fillId="33" borderId="10" xfId="50" applyNumberFormat="1" applyFont="1" applyFill="1" applyBorder="1" applyAlignment="1">
      <alignment horizontal="right" vertical="center" wrapText="1"/>
      <protection/>
    </xf>
    <xf numFmtId="41" fontId="7" fillId="33" borderId="10" xfId="50" applyNumberFormat="1" applyFont="1" applyFill="1" applyBorder="1" applyAlignment="1">
      <alignment horizontal="right" vertical="center" wrapText="1"/>
      <protection/>
    </xf>
    <xf numFmtId="43" fontId="8" fillId="33" borderId="10" xfId="50" applyNumberFormat="1" applyFont="1" applyFill="1" applyBorder="1" applyAlignment="1">
      <alignment horizontal="right" vertical="center" wrapText="1"/>
      <protection/>
    </xf>
    <xf numFmtId="43" fontId="7" fillId="33" borderId="10" xfId="50" applyNumberFormat="1" applyFont="1" applyFill="1" applyBorder="1" applyAlignment="1">
      <alignment horizontal="right" vertical="center" wrapText="1"/>
      <protection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75" fillId="36" borderId="16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left" vertical="center" wrapText="1"/>
    </xf>
    <xf numFmtId="170" fontId="74" fillId="36" borderId="16" xfId="0" applyNumberFormat="1" applyFont="1" applyFill="1" applyBorder="1" applyAlignment="1">
      <alignment horizontal="right" vertical="center" wrapText="1"/>
    </xf>
    <xf numFmtId="170" fontId="72" fillId="36" borderId="16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73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18" fillId="33" borderId="0" xfId="50" applyFont="1" applyFill="1" applyAlignment="1">
      <alignment horizontal="center" vertical="center" wrapText="1"/>
      <protection/>
    </xf>
    <xf numFmtId="0" fontId="30" fillId="33" borderId="10" xfId="50" applyFont="1" applyFill="1" applyBorder="1" applyAlignment="1">
      <alignment horizontal="center" vertical="center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26" fillId="33" borderId="10" xfId="50" applyFont="1" applyFill="1" applyBorder="1" applyAlignment="1">
      <alignment horizontal="center" vertical="center" wrapText="1"/>
      <protection/>
    </xf>
    <xf numFmtId="0" fontId="27" fillId="33" borderId="18" xfId="50" applyFont="1" applyFill="1" applyBorder="1" applyAlignment="1">
      <alignment horizontal="center" vertical="center"/>
      <protection/>
    </xf>
    <xf numFmtId="0" fontId="27" fillId="33" borderId="19" xfId="50" applyFont="1" applyFill="1" applyBorder="1" applyAlignment="1">
      <alignment horizontal="center" vertical="center"/>
      <protection/>
    </xf>
    <xf numFmtId="0" fontId="27" fillId="33" borderId="13" xfId="50" applyFont="1" applyFill="1" applyBorder="1" applyAlignment="1">
      <alignment horizontal="center" vertical="center"/>
      <protection/>
    </xf>
    <xf numFmtId="0" fontId="26" fillId="33" borderId="20" xfId="50" applyFont="1" applyFill="1" applyBorder="1" applyAlignment="1">
      <alignment horizontal="center" vertical="center" wrapText="1"/>
      <protection/>
    </xf>
    <xf numFmtId="0" fontId="26" fillId="33" borderId="12" xfId="50" applyFont="1" applyFill="1" applyBorder="1" applyAlignment="1">
      <alignment horizontal="center" vertical="center" wrapText="1"/>
      <protection/>
    </xf>
    <xf numFmtId="0" fontId="26" fillId="33" borderId="11" xfId="50" applyFont="1" applyFill="1" applyBorder="1" applyAlignment="1">
      <alignment horizontal="center" vertical="center" wrapText="1"/>
      <protection/>
    </xf>
    <xf numFmtId="0" fontId="30" fillId="33" borderId="21" xfId="50" applyFont="1" applyFill="1" applyBorder="1" applyAlignment="1">
      <alignment horizontal="center" vertical="center" wrapText="1"/>
      <protection/>
    </xf>
    <xf numFmtId="0" fontId="30" fillId="33" borderId="12" xfId="50" applyFont="1" applyFill="1" applyBorder="1" applyAlignment="1">
      <alignment horizontal="center" vertical="center" wrapText="1"/>
      <protection/>
    </xf>
    <xf numFmtId="0" fontId="30" fillId="33" borderId="11" xfId="50" applyFont="1" applyFill="1" applyBorder="1" applyAlignment="1">
      <alignment horizontal="center" vertical="center" wrapText="1"/>
      <protection/>
    </xf>
    <xf numFmtId="0" fontId="31" fillId="33" borderId="10" xfId="50" applyFont="1" applyFill="1" applyBorder="1" applyAlignment="1">
      <alignment horizontal="center" vertical="center" wrapText="1"/>
      <protection/>
    </xf>
    <xf numFmtId="0" fontId="11" fillId="0" borderId="21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8" fillId="0" borderId="21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42" customWidth="1"/>
    <col min="2" max="2" width="6.66015625" style="42" customWidth="1"/>
    <col min="3" max="3" width="9.83203125" style="42" customWidth="1"/>
    <col min="4" max="4" width="5" style="42" customWidth="1"/>
    <col min="5" max="5" width="4.33203125" style="42" customWidth="1"/>
    <col min="6" max="6" width="21" style="42" customWidth="1"/>
    <col min="7" max="7" width="9.33203125" style="42" customWidth="1"/>
    <col min="8" max="8" width="9.66015625" style="42" customWidth="1"/>
    <col min="9" max="9" width="12.16015625" style="42" customWidth="1"/>
    <col min="10" max="10" width="8.16015625" style="42" customWidth="1"/>
    <col min="11" max="11" width="19.16015625" style="42" customWidth="1"/>
    <col min="12" max="12" width="20.5" style="42" customWidth="1"/>
    <col min="13" max="13" width="5.66015625" style="42" customWidth="1"/>
    <col min="14" max="14" width="9" style="42" customWidth="1"/>
    <col min="15" max="15" width="2.66015625" style="42" customWidth="1"/>
    <col min="16" max="16" width="4.66015625" style="42" customWidth="1"/>
    <col min="17" max="17" width="0.65625" style="42" customWidth="1"/>
    <col min="18" max="16384" width="9.33203125" style="42" customWidth="1"/>
  </cols>
  <sheetData>
    <row r="1" spans="1:17" ht="36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100" t="s">
        <v>250</v>
      </c>
      <c r="L1" s="100"/>
      <c r="M1" s="100"/>
      <c r="N1" s="100"/>
      <c r="O1" s="100"/>
      <c r="P1" s="100"/>
      <c r="Q1" s="41"/>
    </row>
    <row r="2" spans="1:17" ht="25.5" customHeight="1">
      <c r="A2" s="101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1"/>
    </row>
    <row r="3" spans="1:1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3" t="s">
        <v>60</v>
      </c>
      <c r="O3" s="103"/>
      <c r="P3" s="103"/>
      <c r="Q3" s="41"/>
    </row>
    <row r="4" spans="1:17" ht="6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34.5" customHeight="1">
      <c r="A5" s="44"/>
      <c r="B5" s="46" t="s">
        <v>0</v>
      </c>
      <c r="C5" s="46" t="s">
        <v>1</v>
      </c>
      <c r="D5" s="102" t="s">
        <v>59</v>
      </c>
      <c r="E5" s="102"/>
      <c r="F5" s="102" t="s">
        <v>2</v>
      </c>
      <c r="G5" s="102"/>
      <c r="H5" s="102"/>
      <c r="I5" s="102" t="s">
        <v>58</v>
      </c>
      <c r="J5" s="102"/>
      <c r="K5" s="46" t="s">
        <v>57</v>
      </c>
      <c r="L5" s="46" t="s">
        <v>56</v>
      </c>
      <c r="M5" s="102" t="s">
        <v>55</v>
      </c>
      <c r="N5" s="102"/>
      <c r="O5" s="102"/>
      <c r="P5" s="102"/>
      <c r="Q5" s="102"/>
    </row>
    <row r="6" spans="1:17" ht="11.25" customHeight="1">
      <c r="A6" s="44"/>
      <c r="B6" s="47" t="s">
        <v>26</v>
      </c>
      <c r="C6" s="47" t="s">
        <v>25</v>
      </c>
      <c r="D6" s="99" t="s">
        <v>24</v>
      </c>
      <c r="E6" s="99"/>
      <c r="F6" s="99" t="s">
        <v>23</v>
      </c>
      <c r="G6" s="99"/>
      <c r="H6" s="99"/>
      <c r="I6" s="99" t="s">
        <v>22</v>
      </c>
      <c r="J6" s="99"/>
      <c r="K6" s="47" t="s">
        <v>21</v>
      </c>
      <c r="L6" s="47" t="s">
        <v>20</v>
      </c>
      <c r="M6" s="99" t="s">
        <v>19</v>
      </c>
      <c r="N6" s="99"/>
      <c r="O6" s="99"/>
      <c r="P6" s="99"/>
      <c r="Q6" s="99"/>
    </row>
    <row r="7" spans="1:17" ht="18.75" customHeight="1">
      <c r="A7" s="44"/>
      <c r="B7" s="94" t="s">
        <v>54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21.75" customHeight="1">
      <c r="A8" s="44"/>
      <c r="B8" s="47" t="s">
        <v>229</v>
      </c>
      <c r="C8" s="48"/>
      <c r="D8" s="93"/>
      <c r="E8" s="93"/>
      <c r="F8" s="97" t="s">
        <v>230</v>
      </c>
      <c r="G8" s="97"/>
      <c r="H8" s="97"/>
      <c r="I8" s="98" t="s">
        <v>231</v>
      </c>
      <c r="J8" s="98"/>
      <c r="K8" s="49" t="s">
        <v>232</v>
      </c>
      <c r="L8" s="49" t="s">
        <v>49</v>
      </c>
      <c r="M8" s="98" t="s">
        <v>233</v>
      </c>
      <c r="N8" s="98"/>
      <c r="O8" s="98"/>
      <c r="P8" s="98"/>
      <c r="Q8" s="98"/>
    </row>
    <row r="9" spans="1:17" ht="29.25" customHeight="1">
      <c r="A9" s="44"/>
      <c r="B9" s="46"/>
      <c r="C9" s="48"/>
      <c r="D9" s="93"/>
      <c r="E9" s="93"/>
      <c r="F9" s="97" t="s">
        <v>50</v>
      </c>
      <c r="G9" s="97"/>
      <c r="H9" s="97"/>
      <c r="I9" s="98" t="s">
        <v>49</v>
      </c>
      <c r="J9" s="98"/>
      <c r="K9" s="49" t="s">
        <v>49</v>
      </c>
      <c r="L9" s="49" t="s">
        <v>49</v>
      </c>
      <c r="M9" s="98" t="s">
        <v>49</v>
      </c>
      <c r="N9" s="98"/>
      <c r="O9" s="98"/>
      <c r="P9" s="98"/>
      <c r="Q9" s="98"/>
    </row>
    <row r="10" spans="1:17" ht="30" customHeight="1">
      <c r="A10" s="44"/>
      <c r="B10" s="48"/>
      <c r="C10" s="47" t="s">
        <v>234</v>
      </c>
      <c r="D10" s="93"/>
      <c r="E10" s="93"/>
      <c r="F10" s="97" t="s">
        <v>235</v>
      </c>
      <c r="G10" s="97"/>
      <c r="H10" s="97"/>
      <c r="I10" s="98" t="s">
        <v>236</v>
      </c>
      <c r="J10" s="98"/>
      <c r="K10" s="49" t="s">
        <v>232</v>
      </c>
      <c r="L10" s="49" t="s">
        <v>49</v>
      </c>
      <c r="M10" s="98" t="s">
        <v>237</v>
      </c>
      <c r="N10" s="98"/>
      <c r="O10" s="98"/>
      <c r="P10" s="98"/>
      <c r="Q10" s="98"/>
    </row>
    <row r="11" spans="1:17" ht="29.25" customHeight="1">
      <c r="A11" s="44"/>
      <c r="B11" s="48"/>
      <c r="C11" s="46"/>
      <c r="D11" s="93"/>
      <c r="E11" s="93"/>
      <c r="F11" s="97" t="s">
        <v>50</v>
      </c>
      <c r="G11" s="97"/>
      <c r="H11" s="97"/>
      <c r="I11" s="98" t="s">
        <v>49</v>
      </c>
      <c r="J11" s="98"/>
      <c r="K11" s="49" t="s">
        <v>49</v>
      </c>
      <c r="L11" s="49" t="s">
        <v>49</v>
      </c>
      <c r="M11" s="98" t="s">
        <v>49</v>
      </c>
      <c r="N11" s="98"/>
      <c r="O11" s="98"/>
      <c r="P11" s="98"/>
      <c r="Q11" s="98"/>
    </row>
    <row r="12" spans="1:17" ht="33.75" customHeight="1">
      <c r="A12" s="44"/>
      <c r="B12" s="48"/>
      <c r="C12" s="48"/>
      <c r="D12" s="99" t="s">
        <v>78</v>
      </c>
      <c r="E12" s="99"/>
      <c r="F12" s="97" t="s">
        <v>79</v>
      </c>
      <c r="G12" s="97"/>
      <c r="H12" s="97"/>
      <c r="I12" s="98" t="s">
        <v>236</v>
      </c>
      <c r="J12" s="98"/>
      <c r="K12" s="49" t="s">
        <v>232</v>
      </c>
      <c r="L12" s="49" t="s">
        <v>49</v>
      </c>
      <c r="M12" s="98" t="s">
        <v>237</v>
      </c>
      <c r="N12" s="98"/>
      <c r="O12" s="98"/>
      <c r="P12" s="98"/>
      <c r="Q12" s="98"/>
    </row>
    <row r="13" spans="1:17" ht="21.75" customHeight="1">
      <c r="A13" s="44"/>
      <c r="B13" s="47" t="s">
        <v>88</v>
      </c>
      <c r="C13" s="48"/>
      <c r="D13" s="93"/>
      <c r="E13" s="93"/>
      <c r="F13" s="97" t="s">
        <v>89</v>
      </c>
      <c r="G13" s="97"/>
      <c r="H13" s="97"/>
      <c r="I13" s="98" t="s">
        <v>238</v>
      </c>
      <c r="J13" s="98"/>
      <c r="K13" s="49" t="s">
        <v>49</v>
      </c>
      <c r="L13" s="49" t="s">
        <v>239</v>
      </c>
      <c r="M13" s="98" t="s">
        <v>240</v>
      </c>
      <c r="N13" s="98"/>
      <c r="O13" s="98"/>
      <c r="P13" s="98"/>
      <c r="Q13" s="98"/>
    </row>
    <row r="14" spans="1:17" ht="29.25" customHeight="1">
      <c r="A14" s="44"/>
      <c r="B14" s="46"/>
      <c r="C14" s="48"/>
      <c r="D14" s="93"/>
      <c r="E14" s="93"/>
      <c r="F14" s="97" t="s">
        <v>50</v>
      </c>
      <c r="G14" s="97"/>
      <c r="H14" s="97"/>
      <c r="I14" s="98" t="s">
        <v>49</v>
      </c>
      <c r="J14" s="98"/>
      <c r="K14" s="49" t="s">
        <v>49</v>
      </c>
      <c r="L14" s="49" t="s">
        <v>49</v>
      </c>
      <c r="M14" s="98" t="s">
        <v>49</v>
      </c>
      <c r="N14" s="98"/>
      <c r="O14" s="98"/>
      <c r="P14" s="98"/>
      <c r="Q14" s="98"/>
    </row>
    <row r="15" spans="1:17" ht="21" customHeight="1">
      <c r="A15" s="44"/>
      <c r="B15" s="48"/>
      <c r="C15" s="47" t="s">
        <v>90</v>
      </c>
      <c r="D15" s="93"/>
      <c r="E15" s="93"/>
      <c r="F15" s="97" t="s">
        <v>91</v>
      </c>
      <c r="G15" s="97"/>
      <c r="H15" s="97"/>
      <c r="I15" s="98" t="s">
        <v>241</v>
      </c>
      <c r="J15" s="98"/>
      <c r="K15" s="49" t="s">
        <v>49</v>
      </c>
      <c r="L15" s="49" t="s">
        <v>239</v>
      </c>
      <c r="M15" s="98" t="s">
        <v>242</v>
      </c>
      <c r="N15" s="98"/>
      <c r="O15" s="98"/>
      <c r="P15" s="98"/>
      <c r="Q15" s="98"/>
    </row>
    <row r="16" spans="1:17" ht="29.25" customHeight="1">
      <c r="A16" s="44"/>
      <c r="B16" s="48"/>
      <c r="C16" s="46"/>
      <c r="D16" s="93"/>
      <c r="E16" s="93"/>
      <c r="F16" s="97" t="s">
        <v>50</v>
      </c>
      <c r="G16" s="97"/>
      <c r="H16" s="97"/>
      <c r="I16" s="98" t="s">
        <v>49</v>
      </c>
      <c r="J16" s="98"/>
      <c r="K16" s="49" t="s">
        <v>49</v>
      </c>
      <c r="L16" s="49" t="s">
        <v>49</v>
      </c>
      <c r="M16" s="98" t="s">
        <v>49</v>
      </c>
      <c r="N16" s="98"/>
      <c r="O16" s="98"/>
      <c r="P16" s="98"/>
      <c r="Q16" s="98"/>
    </row>
    <row r="17" spans="1:17" ht="29.25" customHeight="1">
      <c r="A17" s="44"/>
      <c r="B17" s="48"/>
      <c r="C17" s="48"/>
      <c r="D17" s="99" t="s">
        <v>82</v>
      </c>
      <c r="E17" s="99"/>
      <c r="F17" s="97" t="s">
        <v>83</v>
      </c>
      <c r="G17" s="97"/>
      <c r="H17" s="97"/>
      <c r="I17" s="98" t="s">
        <v>243</v>
      </c>
      <c r="J17" s="98"/>
      <c r="K17" s="49" t="s">
        <v>49</v>
      </c>
      <c r="L17" s="49" t="s">
        <v>239</v>
      </c>
      <c r="M17" s="98" t="s">
        <v>244</v>
      </c>
      <c r="N17" s="98"/>
      <c r="O17" s="98"/>
      <c r="P17" s="98"/>
      <c r="Q17" s="98"/>
    </row>
    <row r="18" spans="1:17" ht="21" customHeight="1">
      <c r="A18" s="44"/>
      <c r="B18" s="95" t="s">
        <v>54</v>
      </c>
      <c r="C18" s="95"/>
      <c r="D18" s="95"/>
      <c r="E18" s="95"/>
      <c r="F18" s="95"/>
      <c r="G18" s="95"/>
      <c r="H18" s="50" t="s">
        <v>52</v>
      </c>
      <c r="I18" s="91" t="s">
        <v>245</v>
      </c>
      <c r="J18" s="91"/>
      <c r="K18" s="51" t="s">
        <v>232</v>
      </c>
      <c r="L18" s="51" t="s">
        <v>239</v>
      </c>
      <c r="M18" s="91" t="s">
        <v>246</v>
      </c>
      <c r="N18" s="91"/>
      <c r="O18" s="91"/>
      <c r="P18" s="91"/>
      <c r="Q18" s="91"/>
    </row>
    <row r="19" spans="1:17" ht="30" customHeight="1">
      <c r="A19" s="44"/>
      <c r="B19" s="96"/>
      <c r="C19" s="96"/>
      <c r="D19" s="96"/>
      <c r="E19" s="96"/>
      <c r="F19" s="106" t="s">
        <v>50</v>
      </c>
      <c r="G19" s="106"/>
      <c r="H19" s="106"/>
      <c r="I19" s="104" t="s">
        <v>84</v>
      </c>
      <c r="J19" s="104"/>
      <c r="K19" s="52" t="s">
        <v>49</v>
      </c>
      <c r="L19" s="52" t="s">
        <v>49</v>
      </c>
      <c r="M19" s="104" t="s">
        <v>84</v>
      </c>
      <c r="N19" s="104"/>
      <c r="O19" s="104"/>
      <c r="P19" s="104"/>
      <c r="Q19" s="104"/>
    </row>
    <row r="20" spans="1:17" ht="23.25" customHeight="1">
      <c r="A20" s="44"/>
      <c r="B20" s="94" t="s">
        <v>53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 ht="28.5" customHeight="1">
      <c r="B21" s="95" t="s">
        <v>53</v>
      </c>
      <c r="C21" s="95"/>
      <c r="D21" s="95"/>
      <c r="E21" s="95"/>
      <c r="F21" s="95"/>
      <c r="G21" s="95"/>
      <c r="H21" s="50" t="s">
        <v>52</v>
      </c>
      <c r="I21" s="91" t="s">
        <v>247</v>
      </c>
      <c r="J21" s="91"/>
      <c r="K21" s="51" t="s">
        <v>49</v>
      </c>
      <c r="L21" s="51" t="s">
        <v>49</v>
      </c>
      <c r="M21" s="91" t="s">
        <v>247</v>
      </c>
      <c r="N21" s="91"/>
      <c r="O21" s="91"/>
      <c r="P21" s="91"/>
      <c r="Q21" s="91"/>
    </row>
    <row r="22" spans="2:17" ht="30" customHeight="1">
      <c r="B22" s="96"/>
      <c r="C22" s="96"/>
      <c r="D22" s="96"/>
      <c r="E22" s="96"/>
      <c r="F22" s="106" t="s">
        <v>50</v>
      </c>
      <c r="G22" s="106"/>
      <c r="H22" s="106"/>
      <c r="I22" s="104" t="s">
        <v>62</v>
      </c>
      <c r="J22" s="104"/>
      <c r="K22" s="52" t="s">
        <v>49</v>
      </c>
      <c r="L22" s="52" t="s">
        <v>49</v>
      </c>
      <c r="M22" s="104" t="s">
        <v>62</v>
      </c>
      <c r="N22" s="104"/>
      <c r="O22" s="104"/>
      <c r="P22" s="104"/>
      <c r="Q22" s="104"/>
    </row>
    <row r="23" spans="2:17" ht="19.5" customHeight="1">
      <c r="B23" s="94" t="s">
        <v>51</v>
      </c>
      <c r="C23" s="94"/>
      <c r="D23" s="94"/>
      <c r="E23" s="94"/>
      <c r="F23" s="94"/>
      <c r="G23" s="94"/>
      <c r="H23" s="94"/>
      <c r="I23" s="91" t="s">
        <v>248</v>
      </c>
      <c r="J23" s="91"/>
      <c r="K23" s="51" t="s">
        <v>232</v>
      </c>
      <c r="L23" s="51" t="s">
        <v>239</v>
      </c>
      <c r="M23" s="91" t="s">
        <v>249</v>
      </c>
      <c r="N23" s="91"/>
      <c r="O23" s="91"/>
      <c r="P23" s="91"/>
      <c r="Q23" s="91"/>
    </row>
    <row r="24" spans="2:17" ht="35.25" customHeight="1">
      <c r="B24" s="94"/>
      <c r="C24" s="94"/>
      <c r="D24" s="94"/>
      <c r="E24" s="94"/>
      <c r="F24" s="92" t="s">
        <v>50</v>
      </c>
      <c r="G24" s="92"/>
      <c r="H24" s="92"/>
      <c r="I24" s="105" t="s">
        <v>85</v>
      </c>
      <c r="J24" s="105"/>
      <c r="K24" s="53" t="s">
        <v>49</v>
      </c>
      <c r="L24" s="53" t="s">
        <v>49</v>
      </c>
      <c r="M24" s="105" t="s">
        <v>85</v>
      </c>
      <c r="N24" s="105"/>
      <c r="O24" s="105"/>
      <c r="P24" s="105"/>
      <c r="Q24" s="105"/>
    </row>
    <row r="25" spans="2:17" ht="23.25" customHeight="1">
      <c r="B25" s="89" t="s">
        <v>48</v>
      </c>
      <c r="C25" s="89"/>
      <c r="D25" s="89"/>
      <c r="E25" s="89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</sheetData>
  <sheetProtection/>
  <mergeCells count="76">
    <mergeCell ref="I24:J24"/>
    <mergeCell ref="M24:Q24"/>
    <mergeCell ref="F19:H19"/>
    <mergeCell ref="F22:H22"/>
    <mergeCell ref="I22:J22"/>
    <mergeCell ref="M22:Q22"/>
    <mergeCell ref="I23:J23"/>
    <mergeCell ref="M23:Q23"/>
    <mergeCell ref="B18:G18"/>
    <mergeCell ref="B19:E19"/>
    <mergeCell ref="D15:E15"/>
    <mergeCell ref="F15:H15"/>
    <mergeCell ref="I15:J15"/>
    <mergeCell ref="M15:Q15"/>
    <mergeCell ref="D16:E16"/>
    <mergeCell ref="F16:H16"/>
    <mergeCell ref="D17:E17"/>
    <mergeCell ref="M18:Q18"/>
    <mergeCell ref="D13:E13"/>
    <mergeCell ref="F13:H13"/>
    <mergeCell ref="I19:J19"/>
    <mergeCell ref="M19:Q19"/>
    <mergeCell ref="I18:J18"/>
    <mergeCell ref="F17:H17"/>
    <mergeCell ref="I17:J17"/>
    <mergeCell ref="M14:Q14"/>
    <mergeCell ref="F14:H14"/>
    <mergeCell ref="M16:Q16"/>
    <mergeCell ref="I6:J6"/>
    <mergeCell ref="I9:J9"/>
    <mergeCell ref="D8:E8"/>
    <mergeCell ref="I5:J5"/>
    <mergeCell ref="D6:E6"/>
    <mergeCell ref="F5:H5"/>
    <mergeCell ref="F6:H6"/>
    <mergeCell ref="B7:Q7"/>
    <mergeCell ref="M6:Q6"/>
    <mergeCell ref="M8:Q8"/>
    <mergeCell ref="F8:H8"/>
    <mergeCell ref="D9:E9"/>
    <mergeCell ref="F10:H10"/>
    <mergeCell ref="K1:P1"/>
    <mergeCell ref="A2:P2"/>
    <mergeCell ref="I8:J8"/>
    <mergeCell ref="D5:E5"/>
    <mergeCell ref="M5:Q5"/>
    <mergeCell ref="O3:P3"/>
    <mergeCell ref="F9:H9"/>
    <mergeCell ref="M13:Q13"/>
    <mergeCell ref="M12:Q12"/>
    <mergeCell ref="I11:J11"/>
    <mergeCell ref="I10:J10"/>
    <mergeCell ref="M9:Q9"/>
    <mergeCell ref="M11:Q11"/>
    <mergeCell ref="I12:J12"/>
    <mergeCell ref="M10:Q10"/>
    <mergeCell ref="B24:E24"/>
    <mergeCell ref="F11:H11"/>
    <mergeCell ref="D10:E10"/>
    <mergeCell ref="F12:H12"/>
    <mergeCell ref="M17:Q17"/>
    <mergeCell ref="I16:J16"/>
    <mergeCell ref="I14:J14"/>
    <mergeCell ref="D12:E12"/>
    <mergeCell ref="D14:E14"/>
    <mergeCell ref="I13:J13"/>
    <mergeCell ref="B25:F25"/>
    <mergeCell ref="G25:Q25"/>
    <mergeCell ref="I21:J21"/>
    <mergeCell ref="M21:Q21"/>
    <mergeCell ref="F24:H24"/>
    <mergeCell ref="D11:E11"/>
    <mergeCell ref="B20:Q20"/>
    <mergeCell ref="B21:G21"/>
    <mergeCell ref="B22:E22"/>
    <mergeCell ref="B23:H2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45" customWidth="1"/>
    <col min="2" max="2" width="7" style="45" customWidth="1"/>
    <col min="3" max="3" width="3.83203125" style="45" customWidth="1"/>
    <col min="4" max="4" width="9.33203125" style="45" customWidth="1"/>
    <col min="5" max="5" width="3.16015625" style="45" customWidth="1"/>
    <col min="6" max="6" width="5.83203125" style="45" customWidth="1"/>
    <col min="7" max="7" width="2" style="45" customWidth="1"/>
    <col min="8" max="8" width="10.33203125" style="45" customWidth="1"/>
    <col min="9" max="12" width="9.33203125" style="45" customWidth="1"/>
    <col min="13" max="13" width="8.66015625" style="45" customWidth="1"/>
    <col min="14" max="14" width="9.5" style="45" customWidth="1"/>
    <col min="15" max="15" width="8.5" style="45" customWidth="1"/>
    <col min="16" max="16" width="8" style="45" customWidth="1"/>
    <col min="17" max="17" width="7.33203125" style="45" customWidth="1"/>
    <col min="18" max="19" width="9.33203125" style="45" customWidth="1"/>
    <col min="20" max="20" width="3.83203125" style="45" customWidth="1"/>
    <col min="21" max="21" width="5" style="45" customWidth="1"/>
    <col min="22" max="22" width="8.66015625" style="45" customWidth="1"/>
    <col min="23" max="23" width="4.33203125" style="45" customWidth="1"/>
    <col min="24" max="16384" width="9.33203125" style="45" customWidth="1"/>
  </cols>
  <sheetData>
    <row r="1" spans="1:23" ht="36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14" t="s">
        <v>251</v>
      </c>
      <c r="P1" s="114"/>
      <c r="Q1" s="114"/>
      <c r="R1" s="114"/>
      <c r="S1" s="114"/>
      <c r="T1" s="114"/>
      <c r="U1" s="114"/>
      <c r="V1" s="114"/>
      <c r="W1" s="114"/>
    </row>
    <row r="2" spans="1:23" ht="9.75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9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5" spans="1:23" ht="12.75" customHeight="1">
      <c r="A5" s="112" t="s">
        <v>0</v>
      </c>
      <c r="B5" s="112" t="s">
        <v>1</v>
      </c>
      <c r="C5" s="112" t="s">
        <v>27</v>
      </c>
      <c r="D5" s="112" t="s">
        <v>2</v>
      </c>
      <c r="E5" s="112"/>
      <c r="F5" s="112"/>
      <c r="G5" s="112"/>
      <c r="H5" s="112" t="s">
        <v>3</v>
      </c>
      <c r="I5" s="112" t="s">
        <v>28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ht="12.75" customHeight="1">
      <c r="A6" s="112"/>
      <c r="B6" s="112"/>
      <c r="C6" s="112"/>
      <c r="D6" s="112"/>
      <c r="E6" s="112"/>
      <c r="F6" s="112"/>
      <c r="G6" s="112"/>
      <c r="H6" s="112"/>
      <c r="I6" s="112" t="s">
        <v>29</v>
      </c>
      <c r="J6" s="112" t="s">
        <v>4</v>
      </c>
      <c r="K6" s="112"/>
      <c r="L6" s="112"/>
      <c r="M6" s="112"/>
      <c r="N6" s="112"/>
      <c r="O6" s="112"/>
      <c r="P6" s="112"/>
      <c r="Q6" s="112"/>
      <c r="R6" s="112" t="s">
        <v>5</v>
      </c>
      <c r="S6" s="112" t="s">
        <v>4</v>
      </c>
      <c r="T6" s="112"/>
      <c r="U6" s="112"/>
      <c r="V6" s="112"/>
      <c r="W6" s="112"/>
    </row>
    <row r="7" spans="1:23" ht="12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 t="s">
        <v>30</v>
      </c>
      <c r="K7" s="112" t="s">
        <v>4</v>
      </c>
      <c r="L7" s="112"/>
      <c r="M7" s="112" t="s">
        <v>8</v>
      </c>
      <c r="N7" s="112" t="s">
        <v>9</v>
      </c>
      <c r="O7" s="112" t="s">
        <v>10</v>
      </c>
      <c r="P7" s="112" t="s">
        <v>31</v>
      </c>
      <c r="Q7" s="112" t="s">
        <v>32</v>
      </c>
      <c r="R7" s="112"/>
      <c r="S7" s="112" t="s">
        <v>6</v>
      </c>
      <c r="T7" s="112" t="s">
        <v>7</v>
      </c>
      <c r="U7" s="112"/>
      <c r="V7" s="112" t="s">
        <v>33</v>
      </c>
      <c r="W7" s="112" t="s">
        <v>34</v>
      </c>
    </row>
    <row r="8" spans="1:23" ht="56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82" t="s">
        <v>11</v>
      </c>
      <c r="L8" s="82" t="s">
        <v>12</v>
      </c>
      <c r="M8" s="112"/>
      <c r="N8" s="112"/>
      <c r="O8" s="112"/>
      <c r="P8" s="112"/>
      <c r="Q8" s="112"/>
      <c r="R8" s="112"/>
      <c r="S8" s="112"/>
      <c r="T8" s="112" t="s">
        <v>18</v>
      </c>
      <c r="U8" s="112"/>
      <c r="V8" s="112"/>
      <c r="W8" s="112"/>
    </row>
    <row r="9" spans="1:23" ht="12.75">
      <c r="A9" s="83" t="s">
        <v>26</v>
      </c>
      <c r="B9" s="83" t="s">
        <v>25</v>
      </c>
      <c r="C9" s="83" t="s">
        <v>24</v>
      </c>
      <c r="D9" s="113" t="s">
        <v>23</v>
      </c>
      <c r="E9" s="113"/>
      <c r="F9" s="113"/>
      <c r="G9" s="113"/>
      <c r="H9" s="83" t="s">
        <v>22</v>
      </c>
      <c r="I9" s="83" t="s">
        <v>21</v>
      </c>
      <c r="J9" s="83" t="s">
        <v>20</v>
      </c>
      <c r="K9" s="83" t="s">
        <v>19</v>
      </c>
      <c r="L9" s="83" t="s">
        <v>35</v>
      </c>
      <c r="M9" s="83" t="s">
        <v>36</v>
      </c>
      <c r="N9" s="83" t="s">
        <v>37</v>
      </c>
      <c r="O9" s="83" t="s">
        <v>38</v>
      </c>
      <c r="P9" s="83" t="s">
        <v>39</v>
      </c>
      <c r="Q9" s="83" t="s">
        <v>40</v>
      </c>
      <c r="R9" s="83" t="s">
        <v>41</v>
      </c>
      <c r="S9" s="83" t="s">
        <v>42</v>
      </c>
      <c r="T9" s="113" t="s">
        <v>43</v>
      </c>
      <c r="U9" s="113"/>
      <c r="V9" s="83" t="s">
        <v>44</v>
      </c>
      <c r="W9" s="83" t="s">
        <v>45</v>
      </c>
    </row>
    <row r="10" spans="1:23" ht="12.75" customHeight="1">
      <c r="A10" s="112" t="s">
        <v>80</v>
      </c>
      <c r="B10" s="112" t="s">
        <v>46</v>
      </c>
      <c r="C10" s="112" t="s">
        <v>46</v>
      </c>
      <c r="D10" s="108" t="s">
        <v>81</v>
      </c>
      <c r="E10" s="108"/>
      <c r="F10" s="108" t="s">
        <v>13</v>
      </c>
      <c r="G10" s="108"/>
      <c r="H10" s="81">
        <v>8154506</v>
      </c>
      <c r="I10" s="81">
        <v>3901164</v>
      </c>
      <c r="J10" s="81">
        <v>3824029</v>
      </c>
      <c r="K10" s="81">
        <v>1220750</v>
      </c>
      <c r="L10" s="81">
        <v>2603279</v>
      </c>
      <c r="M10" s="81">
        <v>43835</v>
      </c>
      <c r="N10" s="81">
        <v>33300</v>
      </c>
      <c r="O10" s="81">
        <v>0</v>
      </c>
      <c r="P10" s="81">
        <v>0</v>
      </c>
      <c r="Q10" s="81">
        <v>0</v>
      </c>
      <c r="R10" s="81">
        <v>4253342</v>
      </c>
      <c r="S10" s="81">
        <v>4253342</v>
      </c>
      <c r="T10" s="110">
        <v>0</v>
      </c>
      <c r="U10" s="110"/>
      <c r="V10" s="81">
        <v>0</v>
      </c>
      <c r="W10" s="81">
        <v>0</v>
      </c>
    </row>
    <row r="11" spans="1:23" ht="12.75" customHeight="1">
      <c r="A11" s="112"/>
      <c r="B11" s="112"/>
      <c r="C11" s="112"/>
      <c r="D11" s="108"/>
      <c r="E11" s="108"/>
      <c r="F11" s="108" t="s">
        <v>14</v>
      </c>
      <c r="G11" s="108"/>
      <c r="H11" s="81">
        <v>-634625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-634625</v>
      </c>
      <c r="S11" s="81">
        <v>-634625</v>
      </c>
      <c r="T11" s="110">
        <v>0</v>
      </c>
      <c r="U11" s="110"/>
      <c r="V11" s="81">
        <v>0</v>
      </c>
      <c r="W11" s="81">
        <v>0</v>
      </c>
    </row>
    <row r="12" spans="1:23" ht="12.75" customHeight="1">
      <c r="A12" s="112"/>
      <c r="B12" s="112"/>
      <c r="C12" s="112"/>
      <c r="D12" s="108"/>
      <c r="E12" s="108"/>
      <c r="F12" s="108" t="s">
        <v>15</v>
      </c>
      <c r="G12" s="108"/>
      <c r="H12" s="81">
        <v>634625</v>
      </c>
      <c r="I12" s="81">
        <v>634625</v>
      </c>
      <c r="J12" s="81">
        <v>634625</v>
      </c>
      <c r="K12" s="81">
        <v>0</v>
      </c>
      <c r="L12" s="81">
        <v>634625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110">
        <v>0</v>
      </c>
      <c r="U12" s="110"/>
      <c r="V12" s="81">
        <v>0</v>
      </c>
      <c r="W12" s="81">
        <v>0</v>
      </c>
    </row>
    <row r="13" spans="1:23" ht="12.75" customHeight="1">
      <c r="A13" s="112"/>
      <c r="B13" s="112"/>
      <c r="C13" s="112"/>
      <c r="D13" s="108"/>
      <c r="E13" s="108"/>
      <c r="F13" s="108" t="s">
        <v>16</v>
      </c>
      <c r="G13" s="108"/>
      <c r="H13" s="81">
        <v>8154506</v>
      </c>
      <c r="I13" s="81">
        <v>4535789</v>
      </c>
      <c r="J13" s="81">
        <v>4458654</v>
      </c>
      <c r="K13" s="81">
        <v>1220750</v>
      </c>
      <c r="L13" s="81">
        <v>3237904</v>
      </c>
      <c r="M13" s="81">
        <v>43835</v>
      </c>
      <c r="N13" s="81">
        <v>33300</v>
      </c>
      <c r="O13" s="81">
        <v>0</v>
      </c>
      <c r="P13" s="81">
        <v>0</v>
      </c>
      <c r="Q13" s="81">
        <v>0</v>
      </c>
      <c r="R13" s="81">
        <v>3618717</v>
      </c>
      <c r="S13" s="81">
        <v>3618717</v>
      </c>
      <c r="T13" s="110">
        <v>0</v>
      </c>
      <c r="U13" s="110"/>
      <c r="V13" s="81">
        <v>0</v>
      </c>
      <c r="W13" s="81">
        <v>0</v>
      </c>
    </row>
    <row r="14" spans="1:23" ht="12.75" customHeight="1">
      <c r="A14" s="112" t="s">
        <v>46</v>
      </c>
      <c r="B14" s="112" t="s">
        <v>86</v>
      </c>
      <c r="C14" s="112" t="s">
        <v>46</v>
      </c>
      <c r="D14" s="108" t="s">
        <v>87</v>
      </c>
      <c r="E14" s="108"/>
      <c r="F14" s="108" t="s">
        <v>13</v>
      </c>
      <c r="G14" s="108"/>
      <c r="H14" s="81">
        <v>7778493</v>
      </c>
      <c r="I14" s="81">
        <v>3525151</v>
      </c>
      <c r="J14" s="81">
        <v>3491851</v>
      </c>
      <c r="K14" s="81">
        <v>1219859</v>
      </c>
      <c r="L14" s="81">
        <v>2271992</v>
      </c>
      <c r="M14" s="81">
        <v>0</v>
      </c>
      <c r="N14" s="81">
        <v>33300</v>
      </c>
      <c r="O14" s="81">
        <v>0</v>
      </c>
      <c r="P14" s="81">
        <v>0</v>
      </c>
      <c r="Q14" s="81">
        <v>0</v>
      </c>
      <c r="R14" s="81">
        <v>4253342</v>
      </c>
      <c r="S14" s="81">
        <v>4253342</v>
      </c>
      <c r="T14" s="110">
        <v>0</v>
      </c>
      <c r="U14" s="110"/>
      <c r="V14" s="81">
        <v>0</v>
      </c>
      <c r="W14" s="81">
        <v>0</v>
      </c>
    </row>
    <row r="15" spans="1:23" ht="12.75" customHeight="1">
      <c r="A15" s="112"/>
      <c r="B15" s="112"/>
      <c r="C15" s="112"/>
      <c r="D15" s="108"/>
      <c r="E15" s="108"/>
      <c r="F15" s="108" t="s">
        <v>14</v>
      </c>
      <c r="G15" s="108"/>
      <c r="H15" s="81">
        <v>-634625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-634625</v>
      </c>
      <c r="S15" s="81">
        <v>-634625</v>
      </c>
      <c r="T15" s="110">
        <v>0</v>
      </c>
      <c r="U15" s="110"/>
      <c r="V15" s="81">
        <v>0</v>
      </c>
      <c r="W15" s="81">
        <v>0</v>
      </c>
    </row>
    <row r="16" spans="1:23" ht="12.75" customHeight="1">
      <c r="A16" s="112"/>
      <c r="B16" s="112"/>
      <c r="C16" s="112"/>
      <c r="D16" s="108"/>
      <c r="E16" s="108"/>
      <c r="F16" s="108" t="s">
        <v>15</v>
      </c>
      <c r="G16" s="108"/>
      <c r="H16" s="81">
        <v>634625</v>
      </c>
      <c r="I16" s="81">
        <v>634625</v>
      </c>
      <c r="J16" s="81">
        <v>634625</v>
      </c>
      <c r="K16" s="81">
        <v>0</v>
      </c>
      <c r="L16" s="81">
        <v>634625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110">
        <v>0</v>
      </c>
      <c r="U16" s="110"/>
      <c r="V16" s="81">
        <v>0</v>
      </c>
      <c r="W16" s="81">
        <v>0</v>
      </c>
    </row>
    <row r="17" spans="1:23" ht="12.75" customHeight="1">
      <c r="A17" s="112"/>
      <c r="B17" s="112"/>
      <c r="C17" s="112"/>
      <c r="D17" s="108"/>
      <c r="E17" s="108"/>
      <c r="F17" s="108" t="s">
        <v>16</v>
      </c>
      <c r="G17" s="108"/>
      <c r="H17" s="81">
        <v>7778493</v>
      </c>
      <c r="I17" s="81">
        <v>4159776</v>
      </c>
      <c r="J17" s="81">
        <v>4126476</v>
      </c>
      <c r="K17" s="81">
        <v>1219859</v>
      </c>
      <c r="L17" s="81">
        <v>2906617</v>
      </c>
      <c r="M17" s="81">
        <v>0</v>
      </c>
      <c r="N17" s="81">
        <v>33300</v>
      </c>
      <c r="O17" s="81">
        <v>0</v>
      </c>
      <c r="P17" s="81">
        <v>0</v>
      </c>
      <c r="Q17" s="81">
        <v>0</v>
      </c>
      <c r="R17" s="81">
        <v>3618717</v>
      </c>
      <c r="S17" s="81">
        <v>3618717</v>
      </c>
      <c r="T17" s="110">
        <v>0</v>
      </c>
      <c r="U17" s="110"/>
      <c r="V17" s="81">
        <v>0</v>
      </c>
      <c r="W17" s="81">
        <v>0</v>
      </c>
    </row>
    <row r="18" spans="1:23" ht="12.75" customHeight="1">
      <c r="A18" s="112" t="s">
        <v>229</v>
      </c>
      <c r="B18" s="112" t="s">
        <v>46</v>
      </c>
      <c r="C18" s="112" t="s">
        <v>46</v>
      </c>
      <c r="D18" s="108" t="s">
        <v>230</v>
      </c>
      <c r="E18" s="108"/>
      <c r="F18" s="108" t="s">
        <v>13</v>
      </c>
      <c r="G18" s="108"/>
      <c r="H18" s="81">
        <v>11875434</v>
      </c>
      <c r="I18" s="81">
        <v>5203860</v>
      </c>
      <c r="J18" s="81">
        <v>4835113</v>
      </c>
      <c r="K18" s="81">
        <v>0</v>
      </c>
      <c r="L18" s="81">
        <v>4835113</v>
      </c>
      <c r="M18" s="81">
        <v>368747</v>
      </c>
      <c r="N18" s="81">
        <v>0</v>
      </c>
      <c r="O18" s="81">
        <v>0</v>
      </c>
      <c r="P18" s="81">
        <v>0</v>
      </c>
      <c r="Q18" s="81">
        <v>0</v>
      </c>
      <c r="R18" s="81">
        <v>6671574</v>
      </c>
      <c r="S18" s="81">
        <v>3671574</v>
      </c>
      <c r="T18" s="110">
        <v>0</v>
      </c>
      <c r="U18" s="110"/>
      <c r="V18" s="81">
        <v>3000000</v>
      </c>
      <c r="W18" s="81">
        <v>0</v>
      </c>
    </row>
    <row r="19" spans="1:23" ht="12.75" customHeight="1">
      <c r="A19" s="112"/>
      <c r="B19" s="112"/>
      <c r="C19" s="112"/>
      <c r="D19" s="108"/>
      <c r="E19" s="108"/>
      <c r="F19" s="108" t="s">
        <v>14</v>
      </c>
      <c r="G19" s="108"/>
      <c r="H19" s="81">
        <v>-40000</v>
      </c>
      <c r="I19" s="81">
        <v>-40000</v>
      </c>
      <c r="J19" s="81">
        <v>-40000</v>
      </c>
      <c r="K19" s="81">
        <v>0</v>
      </c>
      <c r="L19" s="81">
        <v>-40000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110">
        <v>0</v>
      </c>
      <c r="U19" s="110"/>
      <c r="V19" s="81">
        <v>0</v>
      </c>
      <c r="W19" s="81">
        <v>0</v>
      </c>
    </row>
    <row r="20" spans="1:23" ht="12.75" customHeight="1">
      <c r="A20" s="112"/>
      <c r="B20" s="112"/>
      <c r="C20" s="112"/>
      <c r="D20" s="108"/>
      <c r="E20" s="108"/>
      <c r="F20" s="108" t="s">
        <v>15</v>
      </c>
      <c r="G20" s="108"/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110">
        <v>0</v>
      </c>
      <c r="U20" s="110"/>
      <c r="V20" s="81">
        <v>0</v>
      </c>
      <c r="W20" s="81">
        <v>0</v>
      </c>
    </row>
    <row r="21" spans="1:23" ht="12.75" customHeight="1">
      <c r="A21" s="112"/>
      <c r="B21" s="112"/>
      <c r="C21" s="112"/>
      <c r="D21" s="108"/>
      <c r="E21" s="108"/>
      <c r="F21" s="108" t="s">
        <v>16</v>
      </c>
      <c r="G21" s="108"/>
      <c r="H21" s="81">
        <v>11835434</v>
      </c>
      <c r="I21" s="81">
        <v>5163860</v>
      </c>
      <c r="J21" s="81">
        <v>4795113</v>
      </c>
      <c r="K21" s="81">
        <v>0</v>
      </c>
      <c r="L21" s="81">
        <v>4795113</v>
      </c>
      <c r="M21" s="81">
        <v>368747</v>
      </c>
      <c r="N21" s="81">
        <v>0</v>
      </c>
      <c r="O21" s="81">
        <v>0</v>
      </c>
      <c r="P21" s="81">
        <v>0</v>
      </c>
      <c r="Q21" s="81">
        <v>0</v>
      </c>
      <c r="R21" s="81">
        <v>6671574</v>
      </c>
      <c r="S21" s="81">
        <v>3671574</v>
      </c>
      <c r="T21" s="110">
        <v>0</v>
      </c>
      <c r="U21" s="110"/>
      <c r="V21" s="81">
        <v>3000000</v>
      </c>
      <c r="W21" s="81">
        <v>0</v>
      </c>
    </row>
    <row r="22" spans="1:23" ht="18.75" customHeight="1">
      <c r="A22" s="112" t="s">
        <v>46</v>
      </c>
      <c r="B22" s="112" t="s">
        <v>234</v>
      </c>
      <c r="C22" s="112" t="s">
        <v>46</v>
      </c>
      <c r="D22" s="108" t="s">
        <v>235</v>
      </c>
      <c r="E22" s="108"/>
      <c r="F22" s="108" t="s">
        <v>13</v>
      </c>
      <c r="G22" s="108"/>
      <c r="H22" s="81">
        <v>2039947</v>
      </c>
      <c r="I22" s="81">
        <v>2039947</v>
      </c>
      <c r="J22" s="81">
        <v>2039947</v>
      </c>
      <c r="K22" s="81">
        <v>0</v>
      </c>
      <c r="L22" s="81">
        <v>2039947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110">
        <v>0</v>
      </c>
      <c r="U22" s="110"/>
      <c r="V22" s="81">
        <v>0</v>
      </c>
      <c r="W22" s="81">
        <v>0</v>
      </c>
    </row>
    <row r="23" spans="1:23" ht="16.5" customHeight="1">
      <c r="A23" s="112"/>
      <c r="B23" s="112"/>
      <c r="C23" s="112"/>
      <c r="D23" s="108"/>
      <c r="E23" s="108"/>
      <c r="F23" s="108" t="s">
        <v>14</v>
      </c>
      <c r="G23" s="108"/>
      <c r="H23" s="81">
        <v>-40000</v>
      </c>
      <c r="I23" s="81">
        <v>-40000</v>
      </c>
      <c r="J23" s="81">
        <v>-40000</v>
      </c>
      <c r="K23" s="81">
        <v>0</v>
      </c>
      <c r="L23" s="81">
        <v>-40000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110">
        <v>0</v>
      </c>
      <c r="U23" s="110"/>
      <c r="V23" s="81">
        <v>0</v>
      </c>
      <c r="W23" s="81">
        <v>0</v>
      </c>
    </row>
    <row r="24" spans="1:23" ht="13.5" customHeight="1">
      <c r="A24" s="112"/>
      <c r="B24" s="112"/>
      <c r="C24" s="112"/>
      <c r="D24" s="108"/>
      <c r="E24" s="108"/>
      <c r="F24" s="108" t="s">
        <v>15</v>
      </c>
      <c r="G24" s="108"/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110">
        <v>0</v>
      </c>
      <c r="U24" s="110"/>
      <c r="V24" s="81">
        <v>0</v>
      </c>
      <c r="W24" s="81">
        <v>0</v>
      </c>
    </row>
    <row r="25" spans="1:23" ht="18.75" customHeight="1">
      <c r="A25" s="112"/>
      <c r="B25" s="112"/>
      <c r="C25" s="112"/>
      <c r="D25" s="108"/>
      <c r="E25" s="108"/>
      <c r="F25" s="108" t="s">
        <v>16</v>
      </c>
      <c r="G25" s="108"/>
      <c r="H25" s="81">
        <v>1999947</v>
      </c>
      <c r="I25" s="81">
        <v>1999947</v>
      </c>
      <c r="J25" s="81">
        <v>1999947</v>
      </c>
      <c r="K25" s="81">
        <v>0</v>
      </c>
      <c r="L25" s="81">
        <v>1999947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110">
        <v>0</v>
      </c>
      <c r="U25" s="110"/>
      <c r="V25" s="81">
        <v>0</v>
      </c>
      <c r="W25" s="81">
        <v>0</v>
      </c>
    </row>
    <row r="26" spans="1:23" ht="12.75" customHeight="1">
      <c r="A26" s="112" t="s">
        <v>88</v>
      </c>
      <c r="B26" s="112" t="s">
        <v>46</v>
      </c>
      <c r="C26" s="112" t="s">
        <v>46</v>
      </c>
      <c r="D26" s="108" t="s">
        <v>89</v>
      </c>
      <c r="E26" s="108"/>
      <c r="F26" s="108" t="s">
        <v>13</v>
      </c>
      <c r="G26" s="108"/>
      <c r="H26" s="81">
        <v>22864968</v>
      </c>
      <c r="I26" s="81">
        <v>22135547</v>
      </c>
      <c r="J26" s="81">
        <v>22070292</v>
      </c>
      <c r="K26" s="81">
        <v>15570367</v>
      </c>
      <c r="L26" s="81">
        <v>6499925</v>
      </c>
      <c r="M26" s="81">
        <v>0</v>
      </c>
      <c r="N26" s="81">
        <v>65255</v>
      </c>
      <c r="O26" s="81">
        <v>0</v>
      </c>
      <c r="P26" s="81">
        <v>0</v>
      </c>
      <c r="Q26" s="81">
        <v>0</v>
      </c>
      <c r="R26" s="81">
        <v>729421</v>
      </c>
      <c r="S26" s="81">
        <v>729421</v>
      </c>
      <c r="T26" s="110">
        <v>0</v>
      </c>
      <c r="U26" s="110"/>
      <c r="V26" s="81">
        <v>0</v>
      </c>
      <c r="W26" s="81">
        <v>0</v>
      </c>
    </row>
    <row r="27" spans="1:23" ht="12.75" customHeight="1">
      <c r="A27" s="112"/>
      <c r="B27" s="112"/>
      <c r="C27" s="112"/>
      <c r="D27" s="108"/>
      <c r="E27" s="108"/>
      <c r="F27" s="108" t="s">
        <v>14</v>
      </c>
      <c r="G27" s="108"/>
      <c r="H27" s="81">
        <v>-18952</v>
      </c>
      <c r="I27" s="81">
        <v>-18952</v>
      </c>
      <c r="J27" s="81">
        <v>-14952</v>
      </c>
      <c r="K27" s="81">
        <v>0</v>
      </c>
      <c r="L27" s="81">
        <v>-14952</v>
      </c>
      <c r="M27" s="81">
        <v>0</v>
      </c>
      <c r="N27" s="81">
        <v>-4000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110">
        <v>0</v>
      </c>
      <c r="U27" s="110"/>
      <c r="V27" s="81">
        <v>0</v>
      </c>
      <c r="W27" s="81">
        <v>0</v>
      </c>
    </row>
    <row r="28" spans="1:23" ht="12.75" customHeight="1">
      <c r="A28" s="112"/>
      <c r="B28" s="112"/>
      <c r="C28" s="112"/>
      <c r="D28" s="108"/>
      <c r="E28" s="108"/>
      <c r="F28" s="108" t="s">
        <v>15</v>
      </c>
      <c r="G28" s="108"/>
      <c r="H28" s="81">
        <v>363250</v>
      </c>
      <c r="I28" s="81">
        <v>363250</v>
      </c>
      <c r="J28" s="81">
        <v>363250</v>
      </c>
      <c r="K28" s="81">
        <v>279037</v>
      </c>
      <c r="L28" s="81">
        <v>84213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110">
        <v>0</v>
      </c>
      <c r="U28" s="110"/>
      <c r="V28" s="81">
        <v>0</v>
      </c>
      <c r="W28" s="81">
        <v>0</v>
      </c>
    </row>
    <row r="29" spans="1:23" ht="12.75" customHeight="1">
      <c r="A29" s="112"/>
      <c r="B29" s="112"/>
      <c r="C29" s="112"/>
      <c r="D29" s="108"/>
      <c r="E29" s="108"/>
      <c r="F29" s="108" t="s">
        <v>16</v>
      </c>
      <c r="G29" s="108"/>
      <c r="H29" s="81">
        <v>23209266</v>
      </c>
      <c r="I29" s="81">
        <v>22479845</v>
      </c>
      <c r="J29" s="81">
        <v>22418590</v>
      </c>
      <c r="K29" s="81">
        <v>15849404</v>
      </c>
      <c r="L29" s="81">
        <v>6569186</v>
      </c>
      <c r="M29" s="81">
        <v>0</v>
      </c>
      <c r="N29" s="81">
        <v>61255</v>
      </c>
      <c r="O29" s="81">
        <v>0</v>
      </c>
      <c r="P29" s="81">
        <v>0</v>
      </c>
      <c r="Q29" s="81">
        <v>0</v>
      </c>
      <c r="R29" s="81">
        <v>729421</v>
      </c>
      <c r="S29" s="81">
        <v>729421</v>
      </c>
      <c r="T29" s="110">
        <v>0</v>
      </c>
      <c r="U29" s="110"/>
      <c r="V29" s="81">
        <v>0</v>
      </c>
      <c r="W29" s="81">
        <v>0</v>
      </c>
    </row>
    <row r="30" spans="1:23" ht="12.75" customHeight="1">
      <c r="A30" s="112" t="s">
        <v>46</v>
      </c>
      <c r="B30" s="112" t="s">
        <v>90</v>
      </c>
      <c r="C30" s="112" t="s">
        <v>46</v>
      </c>
      <c r="D30" s="108" t="s">
        <v>91</v>
      </c>
      <c r="E30" s="108"/>
      <c r="F30" s="108" t="s">
        <v>13</v>
      </c>
      <c r="G30" s="108"/>
      <c r="H30" s="81">
        <v>21317021</v>
      </c>
      <c r="I30" s="81">
        <v>20724048</v>
      </c>
      <c r="J30" s="81">
        <v>20660448</v>
      </c>
      <c r="K30" s="81">
        <v>14642928</v>
      </c>
      <c r="L30" s="81">
        <v>6017520</v>
      </c>
      <c r="M30" s="81">
        <v>0</v>
      </c>
      <c r="N30" s="81">
        <v>63600</v>
      </c>
      <c r="O30" s="81">
        <v>0</v>
      </c>
      <c r="P30" s="81">
        <v>0</v>
      </c>
      <c r="Q30" s="81">
        <v>0</v>
      </c>
      <c r="R30" s="81">
        <v>592973</v>
      </c>
      <c r="S30" s="81">
        <v>592973</v>
      </c>
      <c r="T30" s="110">
        <v>0</v>
      </c>
      <c r="U30" s="110"/>
      <c r="V30" s="81">
        <v>0</v>
      </c>
      <c r="W30" s="81">
        <v>0</v>
      </c>
    </row>
    <row r="31" spans="1:23" ht="12.75" customHeight="1">
      <c r="A31" s="112"/>
      <c r="B31" s="112"/>
      <c r="C31" s="112"/>
      <c r="D31" s="108"/>
      <c r="E31" s="108"/>
      <c r="F31" s="108" t="s">
        <v>14</v>
      </c>
      <c r="G31" s="108"/>
      <c r="H31" s="81">
        <v>-18952</v>
      </c>
      <c r="I31" s="81">
        <v>-18952</v>
      </c>
      <c r="J31" s="81">
        <v>-14952</v>
      </c>
      <c r="K31" s="81">
        <v>0</v>
      </c>
      <c r="L31" s="81">
        <v>-14952</v>
      </c>
      <c r="M31" s="81">
        <v>0</v>
      </c>
      <c r="N31" s="81">
        <v>-4000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110">
        <v>0</v>
      </c>
      <c r="U31" s="110"/>
      <c r="V31" s="81">
        <v>0</v>
      </c>
      <c r="W31" s="81">
        <v>0</v>
      </c>
    </row>
    <row r="32" spans="1:23" ht="12.75" customHeight="1">
      <c r="A32" s="112"/>
      <c r="B32" s="112"/>
      <c r="C32" s="112"/>
      <c r="D32" s="108"/>
      <c r="E32" s="108"/>
      <c r="F32" s="108" t="s">
        <v>15</v>
      </c>
      <c r="G32" s="108"/>
      <c r="H32" s="81">
        <v>363250</v>
      </c>
      <c r="I32" s="81">
        <v>363250</v>
      </c>
      <c r="J32" s="81">
        <v>363250</v>
      </c>
      <c r="K32" s="81">
        <v>279037</v>
      </c>
      <c r="L32" s="81">
        <v>84213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110">
        <v>0</v>
      </c>
      <c r="U32" s="110"/>
      <c r="V32" s="81">
        <v>0</v>
      </c>
      <c r="W32" s="81">
        <v>0</v>
      </c>
    </row>
    <row r="33" spans="1:23" ht="12.75" customHeight="1">
      <c r="A33" s="112"/>
      <c r="B33" s="112"/>
      <c r="C33" s="112"/>
      <c r="D33" s="108"/>
      <c r="E33" s="108"/>
      <c r="F33" s="108" t="s">
        <v>16</v>
      </c>
      <c r="G33" s="108"/>
      <c r="H33" s="81">
        <v>21661319</v>
      </c>
      <c r="I33" s="81">
        <v>21068346</v>
      </c>
      <c r="J33" s="81">
        <v>21008746</v>
      </c>
      <c r="K33" s="81">
        <v>14921965</v>
      </c>
      <c r="L33" s="81">
        <v>6086781</v>
      </c>
      <c r="M33" s="81">
        <v>0</v>
      </c>
      <c r="N33" s="81">
        <v>59600</v>
      </c>
      <c r="O33" s="81">
        <v>0</v>
      </c>
      <c r="P33" s="81">
        <v>0</v>
      </c>
      <c r="Q33" s="81">
        <v>0</v>
      </c>
      <c r="R33" s="81">
        <v>592973</v>
      </c>
      <c r="S33" s="81">
        <v>592973</v>
      </c>
      <c r="T33" s="110">
        <v>0</v>
      </c>
      <c r="U33" s="110"/>
      <c r="V33" s="81">
        <v>0</v>
      </c>
      <c r="W33" s="81">
        <v>0</v>
      </c>
    </row>
    <row r="34" spans="1:23" ht="18" customHeight="1">
      <c r="A34" s="107" t="s">
        <v>17</v>
      </c>
      <c r="B34" s="107"/>
      <c r="C34" s="107"/>
      <c r="D34" s="107"/>
      <c r="E34" s="107"/>
      <c r="F34" s="108" t="s">
        <v>13</v>
      </c>
      <c r="G34" s="108"/>
      <c r="H34" s="84">
        <v>117527321.64</v>
      </c>
      <c r="I34" s="84">
        <v>92351878.17</v>
      </c>
      <c r="J34" s="84">
        <v>83446159.17</v>
      </c>
      <c r="K34" s="84">
        <v>57757328</v>
      </c>
      <c r="L34" s="84">
        <v>25688831.17</v>
      </c>
      <c r="M34" s="84">
        <v>2457061</v>
      </c>
      <c r="N34" s="84">
        <v>3116083</v>
      </c>
      <c r="O34" s="84">
        <v>2702172</v>
      </c>
      <c r="P34" s="84">
        <v>615403</v>
      </c>
      <c r="Q34" s="84">
        <v>15000</v>
      </c>
      <c r="R34" s="84">
        <v>25175443.47</v>
      </c>
      <c r="S34" s="84">
        <v>22175443.47</v>
      </c>
      <c r="T34" s="109">
        <v>7839464</v>
      </c>
      <c r="U34" s="109"/>
      <c r="V34" s="84">
        <v>3000000</v>
      </c>
      <c r="W34" s="81">
        <v>0</v>
      </c>
    </row>
    <row r="35" spans="1:23" ht="19.5" customHeight="1">
      <c r="A35" s="107"/>
      <c r="B35" s="107"/>
      <c r="C35" s="107"/>
      <c r="D35" s="107"/>
      <c r="E35" s="107"/>
      <c r="F35" s="108" t="s">
        <v>14</v>
      </c>
      <c r="G35" s="108"/>
      <c r="H35" s="84">
        <v>-693577</v>
      </c>
      <c r="I35" s="84">
        <v>-58952</v>
      </c>
      <c r="J35" s="84">
        <v>-54952</v>
      </c>
      <c r="K35" s="84">
        <v>0</v>
      </c>
      <c r="L35" s="84">
        <v>-54952</v>
      </c>
      <c r="M35" s="84">
        <v>0</v>
      </c>
      <c r="N35" s="84">
        <v>-4000</v>
      </c>
      <c r="O35" s="84">
        <v>0</v>
      </c>
      <c r="P35" s="84">
        <v>0</v>
      </c>
      <c r="Q35" s="84">
        <v>0</v>
      </c>
      <c r="R35" s="84">
        <v>-634625</v>
      </c>
      <c r="S35" s="84">
        <v>-634625</v>
      </c>
      <c r="T35" s="109">
        <v>0</v>
      </c>
      <c r="U35" s="109"/>
      <c r="V35" s="84">
        <v>0</v>
      </c>
      <c r="W35" s="81">
        <v>0</v>
      </c>
    </row>
    <row r="36" spans="1:23" ht="21" customHeight="1">
      <c r="A36" s="107"/>
      <c r="B36" s="107"/>
      <c r="C36" s="107"/>
      <c r="D36" s="107"/>
      <c r="E36" s="107"/>
      <c r="F36" s="108" t="s">
        <v>15</v>
      </c>
      <c r="G36" s="108"/>
      <c r="H36" s="84">
        <v>997875</v>
      </c>
      <c r="I36" s="84">
        <v>997875</v>
      </c>
      <c r="J36" s="84">
        <v>997875</v>
      </c>
      <c r="K36" s="84">
        <v>279037</v>
      </c>
      <c r="L36" s="84">
        <v>718838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09">
        <v>0</v>
      </c>
      <c r="U36" s="109"/>
      <c r="V36" s="84">
        <v>0</v>
      </c>
      <c r="W36" s="81">
        <v>0</v>
      </c>
    </row>
    <row r="37" spans="1:23" ht="20.25" customHeight="1">
      <c r="A37" s="107"/>
      <c r="B37" s="107"/>
      <c r="C37" s="107"/>
      <c r="D37" s="107"/>
      <c r="E37" s="107"/>
      <c r="F37" s="108" t="s">
        <v>16</v>
      </c>
      <c r="G37" s="108"/>
      <c r="H37" s="84">
        <v>117831619.64</v>
      </c>
      <c r="I37" s="84">
        <v>93290801.17</v>
      </c>
      <c r="J37" s="84">
        <v>84389082.17</v>
      </c>
      <c r="K37" s="84">
        <v>58036365</v>
      </c>
      <c r="L37" s="84">
        <v>26352717.17</v>
      </c>
      <c r="M37" s="84">
        <v>2457061</v>
      </c>
      <c r="N37" s="84">
        <v>3112083</v>
      </c>
      <c r="O37" s="84">
        <v>2702172</v>
      </c>
      <c r="P37" s="84">
        <v>615403</v>
      </c>
      <c r="Q37" s="84">
        <v>15000</v>
      </c>
      <c r="R37" s="84">
        <v>24540818.47</v>
      </c>
      <c r="S37" s="84">
        <v>21540818.47</v>
      </c>
      <c r="T37" s="109">
        <v>7839464</v>
      </c>
      <c r="U37" s="109"/>
      <c r="V37" s="84">
        <v>3000000</v>
      </c>
      <c r="W37" s="81">
        <v>0</v>
      </c>
    </row>
  </sheetData>
  <sheetProtection/>
  <mergeCells count="107">
    <mergeCell ref="F35:G35"/>
    <mergeCell ref="O1:W1"/>
    <mergeCell ref="A5:A8"/>
    <mergeCell ref="B5:B8"/>
    <mergeCell ref="C5:C8"/>
    <mergeCell ref="D5:G8"/>
    <mergeCell ref="H5:H8"/>
    <mergeCell ref="D9:G9"/>
    <mergeCell ref="A22:A25"/>
    <mergeCell ref="B22:B25"/>
    <mergeCell ref="C22:C25"/>
    <mergeCell ref="I5:W5"/>
    <mergeCell ref="I6:I8"/>
    <mergeCell ref="J6:Q6"/>
    <mergeCell ref="R6:R8"/>
    <mergeCell ref="S6:W6"/>
    <mergeCell ref="J7:J8"/>
    <mergeCell ref="K7:L7"/>
    <mergeCell ref="M7:M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A18:A21"/>
    <mergeCell ref="B18:B21"/>
    <mergeCell ref="C18:C21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T33:U33"/>
    <mergeCell ref="F29:G29"/>
    <mergeCell ref="A26:A29"/>
    <mergeCell ref="B26:B29"/>
    <mergeCell ref="C26:C29"/>
    <mergeCell ref="D26:E29"/>
    <mergeCell ref="F26:G26"/>
    <mergeCell ref="T26:U26"/>
    <mergeCell ref="F27:G27"/>
    <mergeCell ref="T29:U29"/>
    <mergeCell ref="F30:G30"/>
    <mergeCell ref="T30:U30"/>
    <mergeCell ref="F31:G31"/>
    <mergeCell ref="T24:U24"/>
    <mergeCell ref="F25:G25"/>
    <mergeCell ref="T25:U25"/>
    <mergeCell ref="F33:G33"/>
    <mergeCell ref="A2:W3"/>
    <mergeCell ref="T31:U31"/>
    <mergeCell ref="T27:U27"/>
    <mergeCell ref="F28:G28"/>
    <mergeCell ref="T28:U28"/>
    <mergeCell ref="A30:A33"/>
    <mergeCell ref="B30:B33"/>
    <mergeCell ref="C30:C33"/>
    <mergeCell ref="D30:E33"/>
    <mergeCell ref="A34:E37"/>
    <mergeCell ref="F36:G36"/>
    <mergeCell ref="T36:U36"/>
    <mergeCell ref="F37:G37"/>
    <mergeCell ref="T37:U37"/>
    <mergeCell ref="F32:G32"/>
    <mergeCell ref="T32:U32"/>
    <mergeCell ref="F34:G34"/>
    <mergeCell ref="T34:U34"/>
    <mergeCell ref="T35:U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8"/>
  <sheetViews>
    <sheetView view="pageLayout" workbookViewId="0" topLeftCell="A1">
      <selection activeCell="J10" sqref="J10"/>
    </sheetView>
  </sheetViews>
  <sheetFormatPr defaultColWidth="9.33203125" defaultRowHeight="12.75"/>
  <cols>
    <col min="1" max="1" width="5.16015625" style="8" customWidth="1"/>
    <col min="2" max="2" width="6.16015625" style="8" customWidth="1"/>
    <col min="3" max="3" width="8.66015625" style="8" customWidth="1"/>
    <col min="4" max="4" width="20.16015625" style="8" customWidth="1"/>
    <col min="5" max="5" width="13.83203125" style="8" customWidth="1"/>
    <col min="6" max="6" width="12.33203125" style="8" customWidth="1"/>
    <col min="7" max="7" width="8.83203125" style="8" customWidth="1"/>
    <col min="8" max="8" width="8.33203125" style="8" customWidth="1"/>
    <col min="9" max="9" width="13.33203125" style="8" customWidth="1"/>
    <col min="10" max="10" width="8.5" style="8" customWidth="1"/>
    <col min="11" max="11" width="12" style="8" customWidth="1"/>
    <col min="12" max="16384" width="9.33203125" style="8" customWidth="1"/>
  </cols>
  <sheetData>
    <row r="1" spans="1:11" ht="18">
      <c r="A1" s="115" t="s">
        <v>227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4" t="s">
        <v>60</v>
      </c>
    </row>
    <row r="3" spans="1:11" s="56" customFormat="1" ht="19.5" customHeight="1">
      <c r="A3" s="116" t="s">
        <v>226</v>
      </c>
      <c r="B3" s="116" t="s">
        <v>0</v>
      </c>
      <c r="C3" s="116" t="s">
        <v>225</v>
      </c>
      <c r="D3" s="117" t="s">
        <v>224</v>
      </c>
      <c r="E3" s="117" t="s">
        <v>223</v>
      </c>
      <c r="F3" s="117"/>
      <c r="G3" s="117"/>
      <c r="H3" s="117"/>
      <c r="I3" s="117"/>
      <c r="J3" s="117"/>
      <c r="K3" s="118" t="s">
        <v>222</v>
      </c>
    </row>
    <row r="4" spans="1:11" s="56" customFormat="1" ht="19.5" customHeight="1">
      <c r="A4" s="116"/>
      <c r="B4" s="116"/>
      <c r="C4" s="116"/>
      <c r="D4" s="117"/>
      <c r="E4" s="117" t="s">
        <v>221</v>
      </c>
      <c r="F4" s="117" t="s">
        <v>220</v>
      </c>
      <c r="G4" s="117"/>
      <c r="H4" s="117"/>
      <c r="I4" s="117"/>
      <c r="J4" s="117"/>
      <c r="K4" s="118"/>
    </row>
    <row r="5" spans="1:11" s="56" customFormat="1" ht="19.5" customHeight="1">
      <c r="A5" s="116"/>
      <c r="B5" s="116"/>
      <c r="C5" s="116"/>
      <c r="D5" s="117"/>
      <c r="E5" s="117"/>
      <c r="F5" s="125" t="s">
        <v>219</v>
      </c>
      <c r="G5" s="122" t="s">
        <v>218</v>
      </c>
      <c r="H5" s="73" t="s">
        <v>7</v>
      </c>
      <c r="I5" s="125" t="s">
        <v>217</v>
      </c>
      <c r="J5" s="122" t="s">
        <v>216</v>
      </c>
      <c r="K5" s="118"/>
    </row>
    <row r="6" spans="1:11" s="56" customFormat="1" ht="29.25" customHeight="1">
      <c r="A6" s="116"/>
      <c r="B6" s="116"/>
      <c r="C6" s="116"/>
      <c r="D6" s="117"/>
      <c r="E6" s="117"/>
      <c r="F6" s="126"/>
      <c r="G6" s="123"/>
      <c r="H6" s="128" t="s">
        <v>215</v>
      </c>
      <c r="I6" s="126"/>
      <c r="J6" s="123"/>
      <c r="K6" s="118"/>
    </row>
    <row r="7" spans="1:11" s="56" customFormat="1" ht="19.5" customHeight="1">
      <c r="A7" s="116"/>
      <c r="B7" s="116"/>
      <c r="C7" s="116"/>
      <c r="D7" s="117"/>
      <c r="E7" s="117"/>
      <c r="F7" s="126"/>
      <c r="G7" s="123"/>
      <c r="H7" s="128"/>
      <c r="I7" s="126"/>
      <c r="J7" s="123"/>
      <c r="K7" s="118"/>
    </row>
    <row r="8" spans="1:11" s="56" customFormat="1" ht="12.75" customHeight="1">
      <c r="A8" s="116"/>
      <c r="B8" s="116"/>
      <c r="C8" s="116"/>
      <c r="D8" s="117"/>
      <c r="E8" s="117"/>
      <c r="F8" s="127"/>
      <c r="G8" s="124"/>
      <c r="H8" s="128"/>
      <c r="I8" s="127"/>
      <c r="J8" s="124"/>
      <c r="K8" s="118"/>
    </row>
    <row r="9" spans="1:11" ht="7.5" customHeight="1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1">
        <v>11</v>
      </c>
    </row>
    <row r="10" spans="1:11" ht="57" customHeight="1">
      <c r="A10" s="67" t="s">
        <v>214</v>
      </c>
      <c r="B10" s="67">
        <v>600</v>
      </c>
      <c r="C10" s="67">
        <v>60014</v>
      </c>
      <c r="D10" s="66" t="s">
        <v>213</v>
      </c>
      <c r="E10" s="65">
        <v>92970</v>
      </c>
      <c r="F10" s="65">
        <v>92970</v>
      </c>
      <c r="G10" s="65">
        <v>0</v>
      </c>
      <c r="H10" s="65">
        <v>0</v>
      </c>
      <c r="I10" s="64" t="s">
        <v>106</v>
      </c>
      <c r="J10" s="63">
        <v>0</v>
      </c>
      <c r="K10" s="62" t="s">
        <v>178</v>
      </c>
    </row>
    <row r="11" spans="1:11" ht="51" customHeight="1">
      <c r="A11" s="67" t="s">
        <v>212</v>
      </c>
      <c r="B11" s="67">
        <v>600</v>
      </c>
      <c r="C11" s="67">
        <v>60014</v>
      </c>
      <c r="D11" s="66" t="s">
        <v>211</v>
      </c>
      <c r="E11" s="65">
        <v>110700</v>
      </c>
      <c r="F11" s="65">
        <v>110700</v>
      </c>
      <c r="G11" s="65">
        <v>0</v>
      </c>
      <c r="H11" s="65">
        <v>0</v>
      </c>
      <c r="I11" s="64" t="s">
        <v>106</v>
      </c>
      <c r="J11" s="63">
        <v>0</v>
      </c>
      <c r="K11" s="62" t="s">
        <v>178</v>
      </c>
    </row>
    <row r="12" spans="1:11" ht="57.75" customHeight="1">
      <c r="A12" s="67" t="s">
        <v>210</v>
      </c>
      <c r="B12" s="67">
        <v>600</v>
      </c>
      <c r="C12" s="67">
        <v>60014</v>
      </c>
      <c r="D12" s="69" t="s">
        <v>209</v>
      </c>
      <c r="E12" s="65">
        <v>691086</v>
      </c>
      <c r="F12" s="65">
        <v>691086</v>
      </c>
      <c r="G12" s="65">
        <v>0</v>
      </c>
      <c r="H12" s="65">
        <v>0</v>
      </c>
      <c r="I12" s="64" t="s">
        <v>106</v>
      </c>
      <c r="J12" s="63">
        <v>0</v>
      </c>
      <c r="K12" s="62" t="s">
        <v>178</v>
      </c>
    </row>
    <row r="13" spans="1:11" ht="64.5" customHeight="1">
      <c r="A13" s="67" t="s">
        <v>208</v>
      </c>
      <c r="B13" s="67">
        <v>600</v>
      </c>
      <c r="C13" s="67">
        <v>60014</v>
      </c>
      <c r="D13" s="69" t="s">
        <v>207</v>
      </c>
      <c r="E13" s="65">
        <v>59372</v>
      </c>
      <c r="F13" s="65">
        <v>33737</v>
      </c>
      <c r="G13" s="65">
        <v>0</v>
      </c>
      <c r="H13" s="65">
        <v>0</v>
      </c>
      <c r="I13" s="64" t="s">
        <v>206</v>
      </c>
      <c r="J13" s="63">
        <v>0</v>
      </c>
      <c r="K13" s="62" t="s">
        <v>178</v>
      </c>
    </row>
    <row r="14" spans="1:11" ht="63.75" customHeight="1">
      <c r="A14" s="67" t="s">
        <v>205</v>
      </c>
      <c r="B14" s="67">
        <v>600</v>
      </c>
      <c r="C14" s="67">
        <v>60014</v>
      </c>
      <c r="D14" s="69" t="s">
        <v>204</v>
      </c>
      <c r="E14" s="65">
        <v>293084</v>
      </c>
      <c r="F14" s="65">
        <v>70618</v>
      </c>
      <c r="G14" s="65">
        <v>0</v>
      </c>
      <c r="H14" s="65">
        <v>0</v>
      </c>
      <c r="I14" s="64" t="s">
        <v>203</v>
      </c>
      <c r="J14" s="63">
        <v>0</v>
      </c>
      <c r="K14" s="62" t="s">
        <v>178</v>
      </c>
    </row>
    <row r="15" spans="1:11" ht="51.75" customHeight="1">
      <c r="A15" s="67" t="s">
        <v>202</v>
      </c>
      <c r="B15" s="67">
        <v>600</v>
      </c>
      <c r="C15" s="67">
        <v>60014</v>
      </c>
      <c r="D15" s="69" t="s">
        <v>201</v>
      </c>
      <c r="E15" s="65">
        <v>72281</v>
      </c>
      <c r="F15" s="65">
        <v>20937</v>
      </c>
      <c r="G15" s="65">
        <v>0</v>
      </c>
      <c r="H15" s="65">
        <v>0</v>
      </c>
      <c r="I15" s="64" t="s">
        <v>200</v>
      </c>
      <c r="J15" s="63">
        <v>0</v>
      </c>
      <c r="K15" s="62" t="s">
        <v>178</v>
      </c>
    </row>
    <row r="16" spans="1:11" ht="97.5" customHeight="1">
      <c r="A16" s="67" t="s">
        <v>199</v>
      </c>
      <c r="B16" s="67">
        <v>600</v>
      </c>
      <c r="C16" s="67">
        <v>60014</v>
      </c>
      <c r="D16" s="69" t="s">
        <v>198</v>
      </c>
      <c r="E16" s="65">
        <v>214206</v>
      </c>
      <c r="F16" s="65">
        <v>51482</v>
      </c>
      <c r="G16" s="65">
        <v>0</v>
      </c>
      <c r="H16" s="65">
        <v>0</v>
      </c>
      <c r="I16" s="64" t="s">
        <v>197</v>
      </c>
      <c r="J16" s="63">
        <v>0</v>
      </c>
      <c r="K16" s="62" t="s">
        <v>178</v>
      </c>
    </row>
    <row r="17" spans="1:11" ht="69" customHeight="1">
      <c r="A17" s="67" t="s">
        <v>196</v>
      </c>
      <c r="B17" s="67">
        <v>600</v>
      </c>
      <c r="C17" s="67">
        <v>60014</v>
      </c>
      <c r="D17" s="69" t="s">
        <v>195</v>
      </c>
      <c r="E17" s="65">
        <v>1204059</v>
      </c>
      <c r="F17" s="65">
        <v>264813</v>
      </c>
      <c r="G17" s="65">
        <v>0</v>
      </c>
      <c r="H17" s="65">
        <v>0</v>
      </c>
      <c r="I17" s="64" t="s">
        <v>194</v>
      </c>
      <c r="J17" s="63">
        <v>0</v>
      </c>
      <c r="K17" s="62" t="s">
        <v>178</v>
      </c>
    </row>
    <row r="18" spans="1:11" ht="51.75" customHeight="1">
      <c r="A18" s="67" t="s">
        <v>193</v>
      </c>
      <c r="B18" s="67">
        <v>600</v>
      </c>
      <c r="C18" s="67">
        <v>60014</v>
      </c>
      <c r="D18" s="69" t="s">
        <v>192</v>
      </c>
      <c r="E18" s="65">
        <v>613221</v>
      </c>
      <c r="F18" s="65">
        <v>134453</v>
      </c>
      <c r="G18" s="65">
        <v>0</v>
      </c>
      <c r="H18" s="65">
        <v>0</v>
      </c>
      <c r="I18" s="64" t="s">
        <v>191</v>
      </c>
      <c r="J18" s="63">
        <v>0</v>
      </c>
      <c r="K18" s="62" t="s">
        <v>178</v>
      </c>
    </row>
    <row r="19" spans="1:11" ht="81.75" customHeight="1">
      <c r="A19" s="67" t="s">
        <v>190</v>
      </c>
      <c r="B19" s="67">
        <v>600</v>
      </c>
      <c r="C19" s="67">
        <v>60014</v>
      </c>
      <c r="D19" s="69" t="s">
        <v>189</v>
      </c>
      <c r="E19" s="65">
        <v>127738</v>
      </c>
      <c r="F19" s="65">
        <v>20065</v>
      </c>
      <c r="G19" s="65">
        <v>0</v>
      </c>
      <c r="H19" s="65">
        <v>0</v>
      </c>
      <c r="I19" s="64" t="s">
        <v>188</v>
      </c>
      <c r="J19" s="63">
        <v>0</v>
      </c>
      <c r="K19" s="62" t="s">
        <v>178</v>
      </c>
    </row>
    <row r="20" spans="1:11" ht="71.25" customHeight="1">
      <c r="A20" s="67" t="s">
        <v>187</v>
      </c>
      <c r="B20" s="67">
        <v>600</v>
      </c>
      <c r="C20" s="67">
        <v>60014</v>
      </c>
      <c r="D20" s="69" t="s">
        <v>186</v>
      </c>
      <c r="E20" s="65">
        <v>30000</v>
      </c>
      <c r="F20" s="65">
        <v>30000</v>
      </c>
      <c r="G20" s="65">
        <v>0</v>
      </c>
      <c r="H20" s="65">
        <v>0</v>
      </c>
      <c r="I20" s="64" t="s">
        <v>179</v>
      </c>
      <c r="J20" s="63">
        <v>0</v>
      </c>
      <c r="K20" s="62" t="s">
        <v>178</v>
      </c>
    </row>
    <row r="21" spans="1:11" ht="58.5" customHeight="1">
      <c r="A21" s="67" t="s">
        <v>185</v>
      </c>
      <c r="B21" s="67">
        <v>600</v>
      </c>
      <c r="C21" s="67">
        <v>60014</v>
      </c>
      <c r="D21" s="69" t="s">
        <v>184</v>
      </c>
      <c r="E21" s="65">
        <v>70000</v>
      </c>
      <c r="F21" s="65">
        <v>70000</v>
      </c>
      <c r="G21" s="65">
        <v>0</v>
      </c>
      <c r="H21" s="65">
        <v>0</v>
      </c>
      <c r="I21" s="64" t="s">
        <v>106</v>
      </c>
      <c r="J21" s="63">
        <v>0</v>
      </c>
      <c r="K21" s="62" t="s">
        <v>178</v>
      </c>
    </row>
    <row r="22" spans="1:11" ht="81.75" customHeight="1">
      <c r="A22" s="67" t="s">
        <v>183</v>
      </c>
      <c r="B22" s="67">
        <v>600</v>
      </c>
      <c r="C22" s="67">
        <v>60014</v>
      </c>
      <c r="D22" s="69" t="s">
        <v>182</v>
      </c>
      <c r="E22" s="65">
        <v>25000</v>
      </c>
      <c r="F22" s="65">
        <v>25000</v>
      </c>
      <c r="G22" s="65">
        <v>0</v>
      </c>
      <c r="H22" s="65">
        <v>0</v>
      </c>
      <c r="I22" s="64" t="s">
        <v>179</v>
      </c>
      <c r="J22" s="63">
        <v>0</v>
      </c>
      <c r="K22" s="62" t="s">
        <v>178</v>
      </c>
    </row>
    <row r="23" spans="1:11" ht="66.75" customHeight="1">
      <c r="A23" s="67" t="s">
        <v>181</v>
      </c>
      <c r="B23" s="67">
        <v>600</v>
      </c>
      <c r="C23" s="67">
        <v>60014</v>
      </c>
      <c r="D23" s="69" t="s">
        <v>180</v>
      </c>
      <c r="E23" s="65">
        <v>15000</v>
      </c>
      <c r="F23" s="65">
        <v>15000</v>
      </c>
      <c r="G23" s="65">
        <v>0</v>
      </c>
      <c r="H23" s="65">
        <v>0</v>
      </c>
      <c r="I23" s="64" t="s">
        <v>179</v>
      </c>
      <c r="J23" s="63">
        <v>0</v>
      </c>
      <c r="K23" s="62" t="s">
        <v>178</v>
      </c>
    </row>
    <row r="24" spans="1:11" ht="64.5" customHeight="1">
      <c r="A24" s="67" t="s">
        <v>177</v>
      </c>
      <c r="B24" s="67">
        <v>700</v>
      </c>
      <c r="C24" s="67">
        <v>70005</v>
      </c>
      <c r="D24" s="66" t="s">
        <v>176</v>
      </c>
      <c r="E24" s="65">
        <f>F24</f>
        <v>29520</v>
      </c>
      <c r="F24" s="65">
        <v>29520</v>
      </c>
      <c r="G24" s="65">
        <v>0</v>
      </c>
      <c r="H24" s="65">
        <v>0</v>
      </c>
      <c r="I24" s="64" t="s">
        <v>115</v>
      </c>
      <c r="J24" s="63">
        <v>0</v>
      </c>
      <c r="K24" s="62" t="s">
        <v>98</v>
      </c>
    </row>
    <row r="25" spans="1:11" ht="54" customHeight="1">
      <c r="A25" s="67" t="s">
        <v>175</v>
      </c>
      <c r="B25" s="67">
        <v>700</v>
      </c>
      <c r="C25" s="67">
        <v>70005</v>
      </c>
      <c r="D25" s="66" t="s">
        <v>174</v>
      </c>
      <c r="E25" s="65">
        <f>F25</f>
        <v>272197</v>
      </c>
      <c r="F25" s="65">
        <v>272197</v>
      </c>
      <c r="G25" s="65">
        <v>0</v>
      </c>
      <c r="H25" s="65">
        <v>0</v>
      </c>
      <c r="I25" s="64" t="s">
        <v>115</v>
      </c>
      <c r="J25" s="63">
        <v>0</v>
      </c>
      <c r="K25" s="62" t="s">
        <v>98</v>
      </c>
    </row>
    <row r="26" spans="1:11" ht="51" customHeight="1">
      <c r="A26" s="67" t="s">
        <v>173</v>
      </c>
      <c r="B26" s="67">
        <v>750</v>
      </c>
      <c r="C26" s="67">
        <v>75020</v>
      </c>
      <c r="D26" s="66" t="s">
        <v>172</v>
      </c>
      <c r="E26" s="65">
        <f>F26</f>
        <v>36000</v>
      </c>
      <c r="F26" s="65">
        <v>36000</v>
      </c>
      <c r="G26" s="65">
        <v>0</v>
      </c>
      <c r="H26" s="65">
        <v>0</v>
      </c>
      <c r="I26" s="64" t="s">
        <v>115</v>
      </c>
      <c r="J26" s="63">
        <v>0</v>
      </c>
      <c r="K26" s="62" t="s">
        <v>98</v>
      </c>
    </row>
    <row r="27" spans="1:11" ht="47.25" customHeight="1">
      <c r="A27" s="67" t="s">
        <v>171</v>
      </c>
      <c r="B27" s="67">
        <v>750</v>
      </c>
      <c r="C27" s="67">
        <v>75020</v>
      </c>
      <c r="D27" s="66" t="s">
        <v>170</v>
      </c>
      <c r="E27" s="65">
        <f>F27</f>
        <v>16000</v>
      </c>
      <c r="F27" s="65">
        <v>16000</v>
      </c>
      <c r="G27" s="65">
        <v>0</v>
      </c>
      <c r="H27" s="65">
        <v>0</v>
      </c>
      <c r="I27" s="64" t="s">
        <v>115</v>
      </c>
      <c r="J27" s="63">
        <v>0</v>
      </c>
      <c r="K27" s="62" t="s">
        <v>98</v>
      </c>
    </row>
    <row r="28" spans="1:11" ht="45">
      <c r="A28" s="67" t="s">
        <v>169</v>
      </c>
      <c r="B28" s="67">
        <v>750</v>
      </c>
      <c r="C28" s="67">
        <v>75020</v>
      </c>
      <c r="D28" s="66" t="s">
        <v>168</v>
      </c>
      <c r="E28" s="65">
        <v>30000</v>
      </c>
      <c r="F28" s="65">
        <v>30000</v>
      </c>
      <c r="G28" s="65">
        <v>0</v>
      </c>
      <c r="H28" s="65">
        <v>0</v>
      </c>
      <c r="I28" s="64" t="s">
        <v>115</v>
      </c>
      <c r="J28" s="63">
        <v>0</v>
      </c>
      <c r="K28" s="62" t="s">
        <v>98</v>
      </c>
    </row>
    <row r="29" spans="1:11" ht="66.75" customHeight="1">
      <c r="A29" s="67" t="s">
        <v>167</v>
      </c>
      <c r="B29" s="67">
        <v>755</v>
      </c>
      <c r="C29" s="67">
        <v>75501</v>
      </c>
      <c r="D29" s="66" t="s">
        <v>166</v>
      </c>
      <c r="E29" s="65">
        <v>220000</v>
      </c>
      <c r="F29" s="65">
        <v>70000</v>
      </c>
      <c r="G29" s="65">
        <v>0</v>
      </c>
      <c r="H29" s="65">
        <v>0</v>
      </c>
      <c r="I29" s="64" t="s">
        <v>165</v>
      </c>
      <c r="J29" s="63">
        <v>0</v>
      </c>
      <c r="K29" s="62" t="s">
        <v>98</v>
      </c>
    </row>
    <row r="30" spans="1:11" ht="58.5">
      <c r="A30" s="67" t="s">
        <v>164</v>
      </c>
      <c r="B30" s="67">
        <v>801</v>
      </c>
      <c r="C30" s="67">
        <v>80195</v>
      </c>
      <c r="D30" s="66" t="s">
        <v>163</v>
      </c>
      <c r="E30" s="65">
        <v>25200</v>
      </c>
      <c r="F30" s="65">
        <v>25200</v>
      </c>
      <c r="G30" s="65">
        <v>0</v>
      </c>
      <c r="H30" s="65">
        <v>0</v>
      </c>
      <c r="I30" s="64" t="s">
        <v>115</v>
      </c>
      <c r="J30" s="63">
        <v>0</v>
      </c>
      <c r="K30" s="62" t="s">
        <v>114</v>
      </c>
    </row>
    <row r="31" spans="1:11" ht="45">
      <c r="A31" s="67" t="s">
        <v>162</v>
      </c>
      <c r="B31" s="67">
        <v>801</v>
      </c>
      <c r="C31" s="67">
        <v>80195</v>
      </c>
      <c r="D31" s="66" t="s">
        <v>161</v>
      </c>
      <c r="E31" s="65">
        <v>104298</v>
      </c>
      <c r="F31" s="65">
        <v>104298</v>
      </c>
      <c r="G31" s="65">
        <v>0</v>
      </c>
      <c r="H31" s="65">
        <v>0</v>
      </c>
      <c r="I31" s="64" t="s">
        <v>160</v>
      </c>
      <c r="J31" s="63">
        <v>0</v>
      </c>
      <c r="K31" s="62" t="s">
        <v>98</v>
      </c>
    </row>
    <row r="32" spans="1:11" ht="49.5" customHeight="1">
      <c r="A32" s="67" t="s">
        <v>159</v>
      </c>
      <c r="B32" s="67">
        <v>851</v>
      </c>
      <c r="C32" s="67">
        <v>85195</v>
      </c>
      <c r="D32" s="66" t="s">
        <v>158</v>
      </c>
      <c r="E32" s="65">
        <v>3000000</v>
      </c>
      <c r="F32" s="65">
        <v>3000000</v>
      </c>
      <c r="G32" s="65">
        <v>0</v>
      </c>
      <c r="H32" s="65">
        <v>0</v>
      </c>
      <c r="I32" s="64" t="s">
        <v>115</v>
      </c>
      <c r="J32" s="63">
        <v>0</v>
      </c>
      <c r="K32" s="62" t="s">
        <v>98</v>
      </c>
    </row>
    <row r="33" spans="1:11" ht="45">
      <c r="A33" s="67" t="s">
        <v>157</v>
      </c>
      <c r="B33" s="67">
        <v>852</v>
      </c>
      <c r="C33" s="67">
        <v>85202</v>
      </c>
      <c r="D33" s="66" t="s">
        <v>134</v>
      </c>
      <c r="E33" s="65">
        <v>141573</v>
      </c>
      <c r="F33" s="65">
        <v>61573</v>
      </c>
      <c r="G33" s="65">
        <v>0</v>
      </c>
      <c r="H33" s="65">
        <v>0</v>
      </c>
      <c r="I33" s="64" t="s">
        <v>133</v>
      </c>
      <c r="J33" s="63">
        <v>0</v>
      </c>
      <c r="K33" s="62" t="s">
        <v>151</v>
      </c>
    </row>
    <row r="34" spans="1:11" ht="48.75">
      <c r="A34" s="67" t="s">
        <v>156</v>
      </c>
      <c r="B34" s="67">
        <v>852</v>
      </c>
      <c r="C34" s="67">
        <v>85202</v>
      </c>
      <c r="D34" s="66" t="s">
        <v>136</v>
      </c>
      <c r="E34" s="65">
        <v>80000</v>
      </c>
      <c r="F34" s="65">
        <v>0</v>
      </c>
      <c r="G34" s="65">
        <v>0</v>
      </c>
      <c r="H34" s="65">
        <v>0</v>
      </c>
      <c r="I34" s="64" t="s">
        <v>133</v>
      </c>
      <c r="J34" s="63">
        <v>0</v>
      </c>
      <c r="K34" s="62" t="s">
        <v>151</v>
      </c>
    </row>
    <row r="35" spans="1:11" ht="45">
      <c r="A35" s="67" t="s">
        <v>155</v>
      </c>
      <c r="B35" s="67">
        <v>852</v>
      </c>
      <c r="C35" s="67">
        <v>85202</v>
      </c>
      <c r="D35" s="66" t="s">
        <v>154</v>
      </c>
      <c r="E35" s="65">
        <v>30980</v>
      </c>
      <c r="F35" s="65">
        <v>30980</v>
      </c>
      <c r="G35" s="65">
        <v>0</v>
      </c>
      <c r="H35" s="65">
        <v>0</v>
      </c>
      <c r="I35" s="64" t="s">
        <v>127</v>
      </c>
      <c r="J35" s="63">
        <v>0</v>
      </c>
      <c r="K35" s="62" t="s">
        <v>151</v>
      </c>
    </row>
    <row r="36" spans="1:11" ht="45">
      <c r="A36" s="67" t="s">
        <v>153</v>
      </c>
      <c r="B36" s="67">
        <v>852</v>
      </c>
      <c r="C36" s="67">
        <v>85202</v>
      </c>
      <c r="D36" s="66" t="s">
        <v>152</v>
      </c>
      <c r="E36" s="65">
        <v>36504</v>
      </c>
      <c r="F36" s="65">
        <v>36504</v>
      </c>
      <c r="G36" s="65">
        <v>0</v>
      </c>
      <c r="H36" s="65">
        <v>0</v>
      </c>
      <c r="I36" s="64" t="s">
        <v>127</v>
      </c>
      <c r="J36" s="63">
        <v>0</v>
      </c>
      <c r="K36" s="62" t="s">
        <v>151</v>
      </c>
    </row>
    <row r="37" spans="1:11" ht="45">
      <c r="A37" s="67" t="s">
        <v>150</v>
      </c>
      <c r="B37" s="67">
        <v>852</v>
      </c>
      <c r="C37" s="67">
        <v>85202</v>
      </c>
      <c r="D37" s="66" t="s">
        <v>149</v>
      </c>
      <c r="E37" s="65">
        <v>86500</v>
      </c>
      <c r="F37" s="65">
        <v>86500</v>
      </c>
      <c r="G37" s="65">
        <v>0</v>
      </c>
      <c r="H37" s="65">
        <v>0</v>
      </c>
      <c r="I37" s="64" t="s">
        <v>127</v>
      </c>
      <c r="J37" s="63">
        <v>0</v>
      </c>
      <c r="K37" s="62" t="s">
        <v>145</v>
      </c>
    </row>
    <row r="38" spans="1:11" ht="45">
      <c r="A38" s="67" t="s">
        <v>148</v>
      </c>
      <c r="B38" s="67">
        <v>852</v>
      </c>
      <c r="C38" s="67">
        <v>85202</v>
      </c>
      <c r="D38" s="66" t="s">
        <v>138</v>
      </c>
      <c r="E38" s="65">
        <v>97000</v>
      </c>
      <c r="F38" s="65">
        <v>17000</v>
      </c>
      <c r="G38" s="65">
        <v>0</v>
      </c>
      <c r="H38" s="65">
        <v>0</v>
      </c>
      <c r="I38" s="64" t="s">
        <v>133</v>
      </c>
      <c r="J38" s="63">
        <v>0</v>
      </c>
      <c r="K38" s="62" t="s">
        <v>145</v>
      </c>
    </row>
    <row r="39" spans="1:11" ht="45">
      <c r="A39" s="67" t="s">
        <v>147</v>
      </c>
      <c r="B39" s="67">
        <v>852</v>
      </c>
      <c r="C39" s="67">
        <v>85202</v>
      </c>
      <c r="D39" s="66" t="s">
        <v>146</v>
      </c>
      <c r="E39" s="65">
        <v>80000</v>
      </c>
      <c r="F39" s="65">
        <v>80000</v>
      </c>
      <c r="G39" s="65">
        <v>0</v>
      </c>
      <c r="H39" s="65">
        <v>0</v>
      </c>
      <c r="I39" s="64" t="s">
        <v>127</v>
      </c>
      <c r="J39" s="63">
        <v>0</v>
      </c>
      <c r="K39" s="62" t="s">
        <v>145</v>
      </c>
    </row>
    <row r="40" spans="1:11" ht="45">
      <c r="A40" s="67" t="s">
        <v>144</v>
      </c>
      <c r="B40" s="67">
        <v>852</v>
      </c>
      <c r="C40" s="67">
        <v>85202</v>
      </c>
      <c r="D40" s="66" t="s">
        <v>143</v>
      </c>
      <c r="E40" s="65">
        <v>28362</v>
      </c>
      <c r="F40" s="65">
        <v>28362</v>
      </c>
      <c r="G40" s="65">
        <v>0</v>
      </c>
      <c r="H40" s="65">
        <v>0</v>
      </c>
      <c r="I40" s="64" t="s">
        <v>127</v>
      </c>
      <c r="J40" s="63">
        <v>0</v>
      </c>
      <c r="K40" s="62" t="s">
        <v>142</v>
      </c>
    </row>
    <row r="41" spans="1:11" ht="59.25" customHeight="1">
      <c r="A41" s="67" t="s">
        <v>141</v>
      </c>
      <c r="B41" s="67">
        <v>852</v>
      </c>
      <c r="C41" s="67">
        <v>85203</v>
      </c>
      <c r="D41" s="69" t="s">
        <v>140</v>
      </c>
      <c r="E41" s="65">
        <v>136448</v>
      </c>
      <c r="F41" s="65">
        <v>136448</v>
      </c>
      <c r="G41" s="65">
        <v>0</v>
      </c>
      <c r="H41" s="65">
        <v>0</v>
      </c>
      <c r="I41" s="64" t="s">
        <v>127</v>
      </c>
      <c r="J41" s="63">
        <v>0</v>
      </c>
      <c r="K41" s="62" t="s">
        <v>98</v>
      </c>
    </row>
    <row r="42" spans="1:11" ht="45">
      <c r="A42" s="67" t="s">
        <v>139</v>
      </c>
      <c r="B42" s="67">
        <v>853</v>
      </c>
      <c r="C42" s="67">
        <v>85311</v>
      </c>
      <c r="D42" s="66" t="s">
        <v>138</v>
      </c>
      <c r="E42" s="65">
        <v>40000</v>
      </c>
      <c r="F42" s="65">
        <v>40000</v>
      </c>
      <c r="G42" s="65">
        <v>0</v>
      </c>
      <c r="H42" s="65">
        <v>0</v>
      </c>
      <c r="I42" s="64" t="s">
        <v>127</v>
      </c>
      <c r="J42" s="63">
        <v>0</v>
      </c>
      <c r="K42" s="62" t="s">
        <v>98</v>
      </c>
    </row>
    <row r="43" spans="1:11" ht="49.5" customHeight="1">
      <c r="A43" s="67" t="s">
        <v>137</v>
      </c>
      <c r="B43" s="67">
        <v>853</v>
      </c>
      <c r="C43" s="67">
        <v>85311</v>
      </c>
      <c r="D43" s="66" t="s">
        <v>136</v>
      </c>
      <c r="E43" s="65">
        <v>61573</v>
      </c>
      <c r="F43" s="65">
        <v>61573</v>
      </c>
      <c r="G43" s="65">
        <v>0</v>
      </c>
      <c r="H43" s="65">
        <v>0</v>
      </c>
      <c r="I43" s="64" t="s">
        <v>127</v>
      </c>
      <c r="J43" s="63">
        <v>0</v>
      </c>
      <c r="K43" s="62" t="s">
        <v>98</v>
      </c>
    </row>
    <row r="44" spans="1:11" ht="54" customHeight="1">
      <c r="A44" s="67" t="s">
        <v>135</v>
      </c>
      <c r="B44" s="67">
        <v>854</v>
      </c>
      <c r="C44" s="67">
        <v>85403</v>
      </c>
      <c r="D44" s="66" t="s">
        <v>134</v>
      </c>
      <c r="E44" s="65">
        <v>145000</v>
      </c>
      <c r="F44" s="65">
        <v>65000</v>
      </c>
      <c r="G44" s="65">
        <v>0</v>
      </c>
      <c r="H44" s="65">
        <v>0</v>
      </c>
      <c r="I44" s="64" t="s">
        <v>133</v>
      </c>
      <c r="J44" s="63">
        <v>0</v>
      </c>
      <c r="K44" s="62" t="s">
        <v>130</v>
      </c>
    </row>
    <row r="45" spans="1:11" ht="54" customHeight="1">
      <c r="A45" s="67" t="s">
        <v>132</v>
      </c>
      <c r="B45" s="67">
        <v>854</v>
      </c>
      <c r="C45" s="67">
        <v>85403</v>
      </c>
      <c r="D45" s="69" t="s">
        <v>131</v>
      </c>
      <c r="E45" s="65">
        <v>12300</v>
      </c>
      <c r="F45" s="65">
        <v>12300</v>
      </c>
      <c r="G45" s="65">
        <v>0</v>
      </c>
      <c r="H45" s="65">
        <v>0</v>
      </c>
      <c r="I45" s="64" t="s">
        <v>115</v>
      </c>
      <c r="J45" s="63">
        <v>0</v>
      </c>
      <c r="K45" s="62" t="s">
        <v>130</v>
      </c>
    </row>
    <row r="46" spans="1:11" ht="54" customHeight="1">
      <c r="A46" s="67" t="s">
        <v>129</v>
      </c>
      <c r="B46" s="67">
        <v>854</v>
      </c>
      <c r="C46" s="67">
        <v>85403</v>
      </c>
      <c r="D46" s="66" t="s">
        <v>128</v>
      </c>
      <c r="E46" s="65">
        <v>134500</v>
      </c>
      <c r="F46" s="65">
        <v>134500</v>
      </c>
      <c r="G46" s="65">
        <v>0</v>
      </c>
      <c r="H46" s="65">
        <v>0</v>
      </c>
      <c r="I46" s="64" t="s">
        <v>127</v>
      </c>
      <c r="J46" s="63">
        <v>0</v>
      </c>
      <c r="K46" s="62" t="s">
        <v>126</v>
      </c>
    </row>
    <row r="47" spans="1:11" ht="71.25" customHeight="1">
      <c r="A47" s="67" t="s">
        <v>125</v>
      </c>
      <c r="B47" s="67">
        <v>854</v>
      </c>
      <c r="C47" s="67">
        <v>85403</v>
      </c>
      <c r="D47" s="66" t="s">
        <v>124</v>
      </c>
      <c r="E47" s="65">
        <v>16301</v>
      </c>
      <c r="F47" s="65">
        <v>16301</v>
      </c>
      <c r="G47" s="65">
        <v>0</v>
      </c>
      <c r="H47" s="65">
        <v>0</v>
      </c>
      <c r="I47" s="64" t="s">
        <v>106</v>
      </c>
      <c r="J47" s="63">
        <v>0</v>
      </c>
      <c r="K47" s="70" t="s">
        <v>121</v>
      </c>
    </row>
    <row r="48" spans="1:11" ht="69.75" customHeight="1">
      <c r="A48" s="67" t="s">
        <v>123</v>
      </c>
      <c r="B48" s="67">
        <v>854</v>
      </c>
      <c r="C48" s="67">
        <v>85403</v>
      </c>
      <c r="D48" s="69" t="s">
        <v>122</v>
      </c>
      <c r="E48" s="65">
        <v>24958</v>
      </c>
      <c r="F48" s="65">
        <v>24958</v>
      </c>
      <c r="G48" s="65">
        <v>0</v>
      </c>
      <c r="H48" s="65">
        <v>0</v>
      </c>
      <c r="I48" s="64" t="s">
        <v>106</v>
      </c>
      <c r="J48" s="63">
        <v>0</v>
      </c>
      <c r="K48" s="70" t="s">
        <v>121</v>
      </c>
    </row>
    <row r="49" spans="1:11" ht="48" customHeight="1">
      <c r="A49" s="67" t="s">
        <v>120</v>
      </c>
      <c r="B49" s="67">
        <v>854</v>
      </c>
      <c r="C49" s="67">
        <v>85403</v>
      </c>
      <c r="D49" s="66" t="s">
        <v>119</v>
      </c>
      <c r="E49" s="68">
        <v>214065.04</v>
      </c>
      <c r="F49" s="65">
        <v>107033</v>
      </c>
      <c r="G49" s="65">
        <v>0</v>
      </c>
      <c r="H49" s="65">
        <v>0</v>
      </c>
      <c r="I49" s="64" t="s">
        <v>118</v>
      </c>
      <c r="J49" s="63">
        <v>0</v>
      </c>
      <c r="K49" s="62" t="s">
        <v>98</v>
      </c>
    </row>
    <row r="50" spans="1:11" ht="79.5" customHeight="1">
      <c r="A50" s="67" t="s">
        <v>117</v>
      </c>
      <c r="B50" s="67">
        <v>854</v>
      </c>
      <c r="C50" s="67">
        <v>85410</v>
      </c>
      <c r="D50" s="69" t="s">
        <v>116</v>
      </c>
      <c r="E50" s="65">
        <v>74800</v>
      </c>
      <c r="F50" s="65">
        <v>74800</v>
      </c>
      <c r="G50" s="65">
        <v>0</v>
      </c>
      <c r="H50" s="65">
        <v>0</v>
      </c>
      <c r="I50" s="64" t="s">
        <v>115</v>
      </c>
      <c r="J50" s="63">
        <v>0</v>
      </c>
      <c r="K50" s="62" t="s">
        <v>114</v>
      </c>
    </row>
    <row r="51" spans="1:11" ht="53.25" customHeight="1">
      <c r="A51" s="67" t="s">
        <v>113</v>
      </c>
      <c r="B51" s="67">
        <v>854</v>
      </c>
      <c r="C51" s="67">
        <v>85410</v>
      </c>
      <c r="D51" s="66" t="s">
        <v>112</v>
      </c>
      <c r="E51" s="68">
        <v>1876004.43</v>
      </c>
      <c r="F51" s="65">
        <v>1029010</v>
      </c>
      <c r="G51" s="65">
        <v>0</v>
      </c>
      <c r="H51" s="65">
        <v>0</v>
      </c>
      <c r="I51" s="64" t="s">
        <v>111</v>
      </c>
      <c r="J51" s="63">
        <v>0</v>
      </c>
      <c r="K51" s="62" t="s">
        <v>98</v>
      </c>
    </row>
    <row r="52" spans="1:11" ht="54" customHeight="1">
      <c r="A52" s="67" t="s">
        <v>110</v>
      </c>
      <c r="B52" s="67">
        <v>855</v>
      </c>
      <c r="C52" s="67">
        <v>85510</v>
      </c>
      <c r="D52" s="66" t="s">
        <v>107</v>
      </c>
      <c r="E52" s="65">
        <v>50000</v>
      </c>
      <c r="F52" s="65">
        <v>50000</v>
      </c>
      <c r="G52" s="65">
        <v>0</v>
      </c>
      <c r="H52" s="65">
        <v>0</v>
      </c>
      <c r="I52" s="64" t="s">
        <v>106</v>
      </c>
      <c r="J52" s="63">
        <v>0</v>
      </c>
      <c r="K52" s="62" t="s">
        <v>109</v>
      </c>
    </row>
    <row r="53" spans="1:11" ht="54" customHeight="1">
      <c r="A53" s="67" t="s">
        <v>108</v>
      </c>
      <c r="B53" s="67">
        <v>855</v>
      </c>
      <c r="C53" s="67">
        <v>85510</v>
      </c>
      <c r="D53" s="66" t="s">
        <v>107</v>
      </c>
      <c r="E53" s="65">
        <v>50000</v>
      </c>
      <c r="F53" s="65">
        <v>50000</v>
      </c>
      <c r="G53" s="65">
        <v>0</v>
      </c>
      <c r="H53" s="65">
        <v>0</v>
      </c>
      <c r="I53" s="64" t="s">
        <v>106</v>
      </c>
      <c r="J53" s="63">
        <v>0</v>
      </c>
      <c r="K53" s="62" t="s">
        <v>105</v>
      </c>
    </row>
    <row r="54" spans="1:11" ht="54" customHeight="1">
      <c r="A54" s="67" t="s">
        <v>104</v>
      </c>
      <c r="B54" s="67">
        <v>926</v>
      </c>
      <c r="C54" s="67">
        <v>92695</v>
      </c>
      <c r="D54" s="66" t="s">
        <v>103</v>
      </c>
      <c r="E54" s="65">
        <v>54123</v>
      </c>
      <c r="F54" s="65">
        <v>29423</v>
      </c>
      <c r="G54" s="65">
        <v>0</v>
      </c>
      <c r="H54" s="65">
        <v>0</v>
      </c>
      <c r="I54" s="64" t="s">
        <v>102</v>
      </c>
      <c r="J54" s="63">
        <v>0</v>
      </c>
      <c r="K54" s="62" t="s">
        <v>98</v>
      </c>
    </row>
    <row r="55" spans="1:11" ht="54" customHeight="1">
      <c r="A55" s="67" t="s">
        <v>101</v>
      </c>
      <c r="B55" s="67">
        <v>926</v>
      </c>
      <c r="C55" s="67">
        <v>92695</v>
      </c>
      <c r="D55" s="66" t="s">
        <v>100</v>
      </c>
      <c r="E55" s="65">
        <v>88464</v>
      </c>
      <c r="F55" s="65">
        <v>53764</v>
      </c>
      <c r="G55" s="65">
        <v>0</v>
      </c>
      <c r="H55" s="65">
        <v>0</v>
      </c>
      <c r="I55" s="64" t="s">
        <v>99</v>
      </c>
      <c r="J55" s="63">
        <v>0</v>
      </c>
      <c r="K55" s="62" t="s">
        <v>98</v>
      </c>
    </row>
    <row r="56" spans="1:11" ht="33.75" customHeight="1">
      <c r="A56" s="119" t="s">
        <v>63</v>
      </c>
      <c r="B56" s="120"/>
      <c r="C56" s="120"/>
      <c r="D56" s="121"/>
      <c r="E56" s="60">
        <f>SUM(E10:E55)</f>
        <v>10911387.469999999</v>
      </c>
      <c r="F56" s="60">
        <f>SUM(F10:F55)</f>
        <v>7440105</v>
      </c>
      <c r="G56" s="60">
        <f>SUM(G10:G55)</f>
        <v>0</v>
      </c>
      <c r="H56" s="60">
        <f>SUM(H10:H55)</f>
        <v>0</v>
      </c>
      <c r="I56" s="61">
        <v>3471282.47</v>
      </c>
      <c r="J56" s="60">
        <f>SUM(J10:J55)</f>
        <v>0</v>
      </c>
      <c r="K56" s="59" t="s">
        <v>97</v>
      </c>
    </row>
    <row r="57" spans="1:1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 t="s">
        <v>96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2.75">
      <c r="A59" s="58" t="s">
        <v>95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2.75">
      <c r="A60" s="58" t="s">
        <v>94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2.75">
      <c r="A61" s="56" t="s">
        <v>93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>
      <c r="A62" s="56" t="s">
        <v>92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6"/>
    </row>
    <row r="67" spans="1:11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9" ht="12.75">
      <c r="A68" s="56"/>
      <c r="B68" s="56"/>
      <c r="C68" s="56"/>
      <c r="D68" s="56"/>
      <c r="E68" s="56"/>
      <c r="F68" s="56"/>
      <c r="G68" s="56"/>
      <c r="H68" s="56"/>
      <c r="I68" s="56"/>
    </row>
  </sheetData>
  <sheetProtection/>
  <mergeCells count="15">
    <mergeCell ref="A56:D56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55.170.2019
z dnia 4 grudnia 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view="pageLayout" zoomScale="90" zoomScalePageLayoutView="90" workbookViewId="0" topLeftCell="A1">
      <selection activeCell="F40" sqref="F40:F41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7" width="15.66015625" style="8" customWidth="1"/>
    <col min="8" max="8" width="15.83203125" style="8" customWidth="1"/>
    <col min="9" max="9" width="11.33203125" style="8" customWidth="1"/>
    <col min="10" max="10" width="13.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139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34"/>
    </row>
    <row r="2" spans="1:16" s="25" customFormat="1" ht="9.7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70</v>
      </c>
    </row>
    <row r="3" spans="1:16" s="25" customFormat="1" ht="12.75">
      <c r="A3" s="140" t="s">
        <v>0</v>
      </c>
      <c r="B3" s="140" t="s">
        <v>1</v>
      </c>
      <c r="C3" s="140" t="s">
        <v>59</v>
      </c>
      <c r="D3" s="140" t="s">
        <v>76</v>
      </c>
      <c r="E3" s="129" t="s">
        <v>75</v>
      </c>
      <c r="F3" s="135" t="s">
        <v>4</v>
      </c>
      <c r="G3" s="143"/>
      <c r="H3" s="143"/>
      <c r="I3" s="143"/>
      <c r="J3" s="143"/>
      <c r="K3" s="143"/>
      <c r="L3" s="143"/>
      <c r="M3" s="143"/>
      <c r="N3" s="143"/>
      <c r="O3" s="143"/>
      <c r="P3" s="136"/>
    </row>
    <row r="4" spans="1:16" s="25" customFormat="1" ht="12.75">
      <c r="A4" s="141"/>
      <c r="B4" s="141"/>
      <c r="C4" s="141"/>
      <c r="D4" s="141"/>
      <c r="E4" s="130"/>
      <c r="F4" s="129" t="s">
        <v>29</v>
      </c>
      <c r="G4" s="137" t="s">
        <v>4</v>
      </c>
      <c r="H4" s="137"/>
      <c r="I4" s="137"/>
      <c r="J4" s="137"/>
      <c r="K4" s="137"/>
      <c r="L4" s="129" t="s">
        <v>69</v>
      </c>
      <c r="M4" s="132" t="s">
        <v>4</v>
      </c>
      <c r="N4" s="133"/>
      <c r="O4" s="133"/>
      <c r="P4" s="134"/>
    </row>
    <row r="5" spans="1:16" s="25" customFormat="1" ht="15.75" customHeight="1">
      <c r="A5" s="141"/>
      <c r="B5" s="141"/>
      <c r="C5" s="141"/>
      <c r="D5" s="141"/>
      <c r="E5" s="130"/>
      <c r="F5" s="130"/>
      <c r="G5" s="135" t="s">
        <v>68</v>
      </c>
      <c r="H5" s="136"/>
      <c r="I5" s="129" t="s">
        <v>67</v>
      </c>
      <c r="J5" s="129" t="s">
        <v>66</v>
      </c>
      <c r="K5" s="129" t="s">
        <v>65</v>
      </c>
      <c r="L5" s="130"/>
      <c r="M5" s="135" t="s">
        <v>6</v>
      </c>
      <c r="N5" s="33" t="s">
        <v>7</v>
      </c>
      <c r="O5" s="137" t="s">
        <v>33</v>
      </c>
      <c r="P5" s="137" t="s">
        <v>74</v>
      </c>
    </row>
    <row r="6" spans="1:16" s="25" customFormat="1" ht="76.5" customHeight="1">
      <c r="A6" s="142"/>
      <c r="B6" s="142"/>
      <c r="C6" s="142"/>
      <c r="D6" s="142"/>
      <c r="E6" s="131"/>
      <c r="F6" s="131"/>
      <c r="G6" s="6" t="s">
        <v>11</v>
      </c>
      <c r="H6" s="6" t="s">
        <v>64</v>
      </c>
      <c r="I6" s="131"/>
      <c r="J6" s="131"/>
      <c r="K6" s="131"/>
      <c r="L6" s="131"/>
      <c r="M6" s="137"/>
      <c r="N6" s="32" t="s">
        <v>10</v>
      </c>
      <c r="O6" s="137"/>
      <c r="P6" s="137"/>
    </row>
    <row r="7" spans="1:16" s="25" customFormat="1" ht="5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</row>
    <row r="8" spans="1:16" s="25" customFormat="1" ht="13.5">
      <c r="A8" s="28" t="s">
        <v>73</v>
      </c>
      <c r="B8" s="30"/>
      <c r="C8" s="18"/>
      <c r="D8" s="22">
        <f>SUM(D9:D9)</f>
        <v>3075</v>
      </c>
      <c r="E8" s="22">
        <f>SUM(E9:E9)</f>
        <v>3075</v>
      </c>
      <c r="F8" s="22">
        <f>SUM(F9:F9)</f>
        <v>3075</v>
      </c>
      <c r="G8" s="22">
        <f>SUM(G9:G9)</f>
        <v>0</v>
      </c>
      <c r="H8" s="22">
        <f>SUM(H9:H9)</f>
        <v>3075</v>
      </c>
      <c r="I8" s="85">
        <v>0</v>
      </c>
      <c r="J8" s="85">
        <v>0</v>
      </c>
      <c r="K8" s="85">
        <v>0</v>
      </c>
      <c r="L8" s="22">
        <f>SUM(L9:L9)</f>
        <v>0</v>
      </c>
      <c r="M8" s="22">
        <f>SUM(M9:M9)</f>
        <v>0</v>
      </c>
      <c r="N8" s="22">
        <f>SUM(N9:N9)</f>
        <v>0</v>
      </c>
      <c r="O8" s="22">
        <v>0</v>
      </c>
      <c r="P8" s="22">
        <v>0</v>
      </c>
    </row>
    <row r="9" spans="1:16" s="25" customFormat="1" ht="12.75">
      <c r="A9" s="29" t="s">
        <v>73</v>
      </c>
      <c r="B9" s="1" t="s">
        <v>72</v>
      </c>
      <c r="C9" s="14">
        <v>2110</v>
      </c>
      <c r="D9" s="13">
        <v>3075</v>
      </c>
      <c r="E9" s="13">
        <f>F9+L9</f>
        <v>3075</v>
      </c>
      <c r="F9" s="13">
        <f>H9</f>
        <v>3075</v>
      </c>
      <c r="G9" s="12">
        <v>0</v>
      </c>
      <c r="H9" s="12">
        <v>3075</v>
      </c>
      <c r="I9" s="86">
        <v>0</v>
      </c>
      <c r="J9" s="86">
        <v>0</v>
      </c>
      <c r="K9" s="86">
        <f>-T9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s="25" customFormat="1" ht="13.5">
      <c r="A10" s="20">
        <v>600</v>
      </c>
      <c r="B10" s="23"/>
      <c r="C10" s="18"/>
      <c r="D10" s="22">
        <f aca="true" t="shared" si="0" ref="D10:N10">SUM(D11:D11)</f>
        <v>891</v>
      </c>
      <c r="E10" s="22">
        <f t="shared" si="0"/>
        <v>891</v>
      </c>
      <c r="F10" s="22">
        <f t="shared" si="0"/>
        <v>891</v>
      </c>
      <c r="G10" s="22">
        <f t="shared" si="0"/>
        <v>891</v>
      </c>
      <c r="H10" s="22">
        <f t="shared" si="0"/>
        <v>0</v>
      </c>
      <c r="I10" s="85">
        <f t="shared" si="0"/>
        <v>0</v>
      </c>
      <c r="J10" s="85">
        <f t="shared" si="0"/>
        <v>0</v>
      </c>
      <c r="K10" s="85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>O12+O14</f>
        <v>0</v>
      </c>
      <c r="P10" s="22">
        <f>P12+P14</f>
        <v>0</v>
      </c>
    </row>
    <row r="11" spans="1:16" s="25" customFormat="1" ht="12.75">
      <c r="A11" s="16">
        <v>600</v>
      </c>
      <c r="B11" s="15">
        <v>60095</v>
      </c>
      <c r="C11" s="14">
        <v>2110</v>
      </c>
      <c r="D11" s="13">
        <v>891</v>
      </c>
      <c r="E11" s="13">
        <f>SUM(F11)</f>
        <v>891</v>
      </c>
      <c r="F11" s="13">
        <f>SUM(G11:H11)</f>
        <v>891</v>
      </c>
      <c r="G11" s="12">
        <v>891</v>
      </c>
      <c r="H11" s="12">
        <v>0</v>
      </c>
      <c r="I11" s="86">
        <v>0</v>
      </c>
      <c r="J11" s="86">
        <v>0</v>
      </c>
      <c r="K11" s="86">
        <v>0</v>
      </c>
      <c r="L11" s="12">
        <v>0</v>
      </c>
      <c r="M11" s="12">
        <v>0</v>
      </c>
      <c r="N11" s="12">
        <f>SUM(O11+Q11+R11)</f>
        <v>0</v>
      </c>
      <c r="O11" s="12">
        <v>0</v>
      </c>
      <c r="P11" s="12">
        <v>0</v>
      </c>
    </row>
    <row r="12" spans="1:16" s="25" customFormat="1" ht="13.5">
      <c r="A12" s="28" t="s">
        <v>71</v>
      </c>
      <c r="B12" s="27"/>
      <c r="C12" s="18"/>
      <c r="D12" s="22">
        <f aca="true" t="shared" si="1" ref="D12:M12">SUM(D13)</f>
        <v>62137</v>
      </c>
      <c r="E12" s="22">
        <f t="shared" si="1"/>
        <v>62137</v>
      </c>
      <c r="F12" s="22">
        <f t="shared" si="1"/>
        <v>62137</v>
      </c>
      <c r="G12" s="22">
        <f t="shared" si="1"/>
        <v>37952</v>
      </c>
      <c r="H12" s="22">
        <f t="shared" si="1"/>
        <v>24185</v>
      </c>
      <c r="I12" s="85">
        <f t="shared" si="1"/>
        <v>0</v>
      </c>
      <c r="J12" s="85">
        <f t="shared" si="1"/>
        <v>0</v>
      </c>
      <c r="K12" s="85">
        <f t="shared" si="1"/>
        <v>0</v>
      </c>
      <c r="L12" s="22">
        <f t="shared" si="1"/>
        <v>0</v>
      </c>
      <c r="M12" s="22">
        <f t="shared" si="1"/>
        <v>0</v>
      </c>
      <c r="N12" s="22">
        <v>0</v>
      </c>
      <c r="O12" s="22">
        <f>SUM(O13)</f>
        <v>0</v>
      </c>
      <c r="P12" s="22">
        <f>SUM(P13)</f>
        <v>0</v>
      </c>
    </row>
    <row r="13" spans="1:18" s="25" customFormat="1" ht="12.75">
      <c r="A13" s="16">
        <v>700</v>
      </c>
      <c r="B13" s="15">
        <v>70005</v>
      </c>
      <c r="C13" s="14">
        <v>2110</v>
      </c>
      <c r="D13" s="13">
        <v>62137</v>
      </c>
      <c r="E13" s="13">
        <f>SUM(F13)</f>
        <v>62137</v>
      </c>
      <c r="F13" s="13">
        <f>SUM(G13:H13)</f>
        <v>62137</v>
      </c>
      <c r="G13" s="12">
        <v>37952</v>
      </c>
      <c r="H13" s="12">
        <v>24185</v>
      </c>
      <c r="I13" s="86">
        <v>0</v>
      </c>
      <c r="J13" s="86">
        <v>0</v>
      </c>
      <c r="K13" s="86">
        <v>0</v>
      </c>
      <c r="L13" s="12">
        <v>0</v>
      </c>
      <c r="M13" s="12">
        <v>0</v>
      </c>
      <c r="N13" s="12">
        <f>SUM(O13+Q13+R13)</f>
        <v>0</v>
      </c>
      <c r="O13" s="12">
        <v>0</v>
      </c>
      <c r="P13" s="12">
        <v>0</v>
      </c>
      <c r="Q13" s="21"/>
      <c r="R13" s="21"/>
    </row>
    <row r="14" spans="1:18" s="25" customFormat="1" ht="13.5">
      <c r="A14" s="20">
        <v>710</v>
      </c>
      <c r="B14" s="23"/>
      <c r="C14" s="18"/>
      <c r="D14" s="22">
        <f aca="true" t="shared" si="2" ref="D14:P14">SUM(D15:D16)</f>
        <v>500232</v>
      </c>
      <c r="E14" s="22">
        <f t="shared" si="2"/>
        <v>500232</v>
      </c>
      <c r="F14" s="22">
        <f t="shared" si="2"/>
        <v>500232</v>
      </c>
      <c r="G14" s="22">
        <f t="shared" si="2"/>
        <v>463682</v>
      </c>
      <c r="H14" s="22">
        <f t="shared" si="2"/>
        <v>36550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6"/>
      <c r="R14" s="26"/>
    </row>
    <row r="15" spans="1:18" s="25" customFormat="1" ht="12.75">
      <c r="A15" s="16">
        <v>710</v>
      </c>
      <c r="B15" s="15">
        <v>71012</v>
      </c>
      <c r="C15" s="14">
        <v>2110</v>
      </c>
      <c r="D15" s="13">
        <v>204788</v>
      </c>
      <c r="E15" s="13">
        <f>SUM(N15+F15)</f>
        <v>204788</v>
      </c>
      <c r="F15" s="13">
        <f>SUM(G15:K15)</f>
        <v>204788</v>
      </c>
      <c r="G15" s="12">
        <v>204788</v>
      </c>
      <c r="H15" s="12">
        <v>0</v>
      </c>
      <c r="I15" s="86">
        <v>0</v>
      </c>
      <c r="J15" s="86">
        <v>0</v>
      </c>
      <c r="K15" s="86">
        <v>0</v>
      </c>
      <c r="L15" s="12">
        <v>0</v>
      </c>
      <c r="M15" s="12">
        <v>0</v>
      </c>
      <c r="N15" s="12">
        <f>SUM(O15+Q15+R15)</f>
        <v>0</v>
      </c>
      <c r="O15" s="12">
        <v>0</v>
      </c>
      <c r="P15" s="12">
        <v>0</v>
      </c>
      <c r="Q15" s="21"/>
      <c r="R15" s="21"/>
    </row>
    <row r="16" spans="1:16" s="25" customFormat="1" ht="12.75">
      <c r="A16" s="16">
        <v>710</v>
      </c>
      <c r="B16" s="15">
        <v>71015</v>
      </c>
      <c r="C16" s="14">
        <v>2110</v>
      </c>
      <c r="D16" s="13">
        <v>295444</v>
      </c>
      <c r="E16" s="13">
        <f>SUM(F16)</f>
        <v>295444</v>
      </c>
      <c r="F16" s="13">
        <f>SUM(G16:H16)</f>
        <v>295444</v>
      </c>
      <c r="G16" s="12">
        <v>258894</v>
      </c>
      <c r="H16" s="12">
        <v>36550</v>
      </c>
      <c r="I16" s="86">
        <v>0</v>
      </c>
      <c r="J16" s="86">
        <v>0</v>
      </c>
      <c r="K16" s="86">
        <v>0</v>
      </c>
      <c r="L16" s="12">
        <v>0</v>
      </c>
      <c r="M16" s="12">
        <v>0</v>
      </c>
      <c r="N16" s="12">
        <f>SUM(O16+Q16+R16)</f>
        <v>0</v>
      </c>
      <c r="O16" s="12">
        <v>0</v>
      </c>
      <c r="P16" s="12">
        <v>0</v>
      </c>
    </row>
    <row r="17" spans="1:16" s="25" customFormat="1" ht="13.5">
      <c r="A17" s="20">
        <v>750</v>
      </c>
      <c r="B17" s="23"/>
      <c r="C17" s="18"/>
      <c r="D17" s="22">
        <f aca="true" t="shared" si="3" ref="D17:P17">SUM(D18:D18)</f>
        <v>20518</v>
      </c>
      <c r="E17" s="22">
        <f t="shared" si="3"/>
        <v>20518</v>
      </c>
      <c r="F17" s="22">
        <f t="shared" si="3"/>
        <v>20518</v>
      </c>
      <c r="G17" s="22">
        <f t="shared" si="3"/>
        <v>13721</v>
      </c>
      <c r="H17" s="22">
        <f t="shared" si="3"/>
        <v>6797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</row>
    <row r="18" spans="1:16" s="25" customFormat="1" ht="12.75">
      <c r="A18" s="16">
        <v>750</v>
      </c>
      <c r="B18" s="15">
        <v>75045</v>
      </c>
      <c r="C18" s="14">
        <v>2110</v>
      </c>
      <c r="D18" s="13">
        <v>20518</v>
      </c>
      <c r="E18" s="13">
        <f>SUM(F18)</f>
        <v>20518</v>
      </c>
      <c r="F18" s="13">
        <f>SUM(G18:H18)</f>
        <v>20518</v>
      </c>
      <c r="G18" s="12">
        <v>13721</v>
      </c>
      <c r="H18" s="12">
        <v>6797</v>
      </c>
      <c r="I18" s="86">
        <v>0</v>
      </c>
      <c r="J18" s="86">
        <v>0</v>
      </c>
      <c r="K18" s="86">
        <v>0</v>
      </c>
      <c r="L18" s="12">
        <v>0</v>
      </c>
      <c r="M18" s="12">
        <v>0</v>
      </c>
      <c r="N18" s="12">
        <f>SUM(O18+Q18+R18)</f>
        <v>0</v>
      </c>
      <c r="O18" s="12">
        <v>0</v>
      </c>
      <c r="P18" s="12">
        <v>0</v>
      </c>
    </row>
    <row r="19" spans="1:16" s="25" customFormat="1" ht="13.5">
      <c r="A19" s="20">
        <v>752</v>
      </c>
      <c r="B19" s="23"/>
      <c r="C19" s="18"/>
      <c r="D19" s="22">
        <f>SUM(D20:D20)</f>
        <v>56400</v>
      </c>
      <c r="E19" s="22">
        <f>E20</f>
        <v>56400</v>
      </c>
      <c r="F19" s="22">
        <f aca="true" t="shared" si="4" ref="F19:K19">SUM(F20)</f>
        <v>56400</v>
      </c>
      <c r="G19" s="22">
        <f t="shared" si="4"/>
        <v>0</v>
      </c>
      <c r="H19" s="22">
        <f t="shared" si="4"/>
        <v>56400</v>
      </c>
      <c r="I19" s="85">
        <f t="shared" si="4"/>
        <v>0</v>
      </c>
      <c r="J19" s="85">
        <f t="shared" si="4"/>
        <v>0</v>
      </c>
      <c r="K19" s="85">
        <f t="shared" si="4"/>
        <v>0</v>
      </c>
      <c r="L19" s="22">
        <f>SUM(L20:L20)</f>
        <v>0</v>
      </c>
      <c r="M19" s="22">
        <f>SUM(M20:M20)</f>
        <v>0</v>
      </c>
      <c r="N19" s="22">
        <f>SUM(N20)</f>
        <v>0</v>
      </c>
      <c r="O19" s="22">
        <f>SUM(O20)</f>
        <v>0</v>
      </c>
      <c r="P19" s="22">
        <f>SUM(P20)</f>
        <v>0</v>
      </c>
    </row>
    <row r="20" spans="1:16" s="25" customFormat="1" ht="12.75">
      <c r="A20" s="16">
        <v>752</v>
      </c>
      <c r="B20" s="15">
        <v>75295</v>
      </c>
      <c r="C20" s="14">
        <v>2110</v>
      </c>
      <c r="D20" s="13">
        <v>56400</v>
      </c>
      <c r="E20" s="13">
        <f>SUM(F20)</f>
        <v>56400</v>
      </c>
      <c r="F20" s="13">
        <f>SUM(G20:J20)</f>
        <v>56400</v>
      </c>
      <c r="G20" s="12">
        <v>0</v>
      </c>
      <c r="H20" s="12">
        <v>56400</v>
      </c>
      <c r="I20" s="86">
        <v>0</v>
      </c>
      <c r="J20" s="86">
        <v>0</v>
      </c>
      <c r="K20" s="86">
        <v>0</v>
      </c>
      <c r="L20" s="12">
        <v>0</v>
      </c>
      <c r="M20" s="12">
        <v>0</v>
      </c>
      <c r="N20" s="12">
        <f>SUM(O20+Q20+R20)</f>
        <v>0</v>
      </c>
      <c r="O20" s="12">
        <v>0</v>
      </c>
      <c r="P20" s="12"/>
    </row>
    <row r="21" spans="1:16" s="24" customFormat="1" ht="14.25" customHeight="1">
      <c r="A21" s="20">
        <v>754</v>
      </c>
      <c r="B21" s="23"/>
      <c r="C21" s="18"/>
      <c r="D21" s="22">
        <f>SUM(D22:D22)</f>
        <v>4302762</v>
      </c>
      <c r="E21" s="22">
        <f>E22</f>
        <v>4302762</v>
      </c>
      <c r="F21" s="22">
        <f aca="true" t="shared" si="5" ref="F21:K21">SUM(F22)</f>
        <v>4302762</v>
      </c>
      <c r="G21" s="22">
        <f t="shared" si="5"/>
        <v>3740484</v>
      </c>
      <c r="H21" s="22">
        <f t="shared" si="5"/>
        <v>358278</v>
      </c>
      <c r="I21" s="85">
        <f t="shared" si="5"/>
        <v>0</v>
      </c>
      <c r="J21" s="85">
        <f t="shared" si="5"/>
        <v>204000</v>
      </c>
      <c r="K21" s="85">
        <f t="shared" si="5"/>
        <v>0</v>
      </c>
      <c r="L21" s="22">
        <f>SUM(L22:L22)</f>
        <v>0</v>
      </c>
      <c r="M21" s="22">
        <f>SUM(M22:M22)</f>
        <v>0</v>
      </c>
      <c r="N21" s="22">
        <f>SUM(N22)</f>
        <v>0</v>
      </c>
      <c r="O21" s="22">
        <f>SUM(O22)</f>
        <v>0</v>
      </c>
      <c r="P21" s="22">
        <f>SUM(P22)</f>
        <v>0</v>
      </c>
    </row>
    <row r="22" spans="1:16" ht="12.75" customHeight="1">
      <c r="A22" s="16">
        <v>754</v>
      </c>
      <c r="B22" s="15">
        <v>75411</v>
      </c>
      <c r="C22" s="14">
        <v>2110</v>
      </c>
      <c r="D22" s="13">
        <v>4302762</v>
      </c>
      <c r="E22" s="13">
        <f>SUM(F22)</f>
        <v>4302762</v>
      </c>
      <c r="F22" s="13">
        <f>SUM(G22:J22)</f>
        <v>4302762</v>
      </c>
      <c r="G22" s="12">
        <v>3740484</v>
      </c>
      <c r="H22" s="12">
        <v>358278</v>
      </c>
      <c r="I22" s="86">
        <v>0</v>
      </c>
      <c r="J22" s="86">
        <v>204000</v>
      </c>
      <c r="K22" s="86">
        <v>0</v>
      </c>
      <c r="L22" s="12">
        <v>0</v>
      </c>
      <c r="M22" s="12">
        <v>0</v>
      </c>
      <c r="N22" s="12">
        <f>SUM(O22+Q22+R22)</f>
        <v>0</v>
      </c>
      <c r="O22" s="12">
        <v>0</v>
      </c>
      <c r="P22" s="12"/>
    </row>
    <row r="23" spans="1:16" ht="12.75" customHeight="1">
      <c r="A23" s="20">
        <v>755</v>
      </c>
      <c r="B23" s="23"/>
      <c r="C23" s="18"/>
      <c r="D23" s="22">
        <f>SUM(D24:D24)</f>
        <v>132000</v>
      </c>
      <c r="E23" s="22">
        <f>E24</f>
        <v>132000</v>
      </c>
      <c r="F23" s="22">
        <f aca="true" t="shared" si="6" ref="F23:K23">SUM(F24)</f>
        <v>132000</v>
      </c>
      <c r="G23" s="22">
        <f t="shared" si="6"/>
        <v>0</v>
      </c>
      <c r="H23" s="22">
        <f t="shared" si="6"/>
        <v>128040</v>
      </c>
      <c r="I23" s="85">
        <f t="shared" si="6"/>
        <v>3960</v>
      </c>
      <c r="J23" s="85">
        <f t="shared" si="6"/>
        <v>0</v>
      </c>
      <c r="K23" s="85">
        <f t="shared" si="6"/>
        <v>0</v>
      </c>
      <c r="L23" s="22">
        <f>SUM(L24:L24)</f>
        <v>0</v>
      </c>
      <c r="M23" s="22">
        <f>SUM(M24:M24)</f>
        <v>0</v>
      </c>
      <c r="N23" s="22">
        <f>SUM(N24)</f>
        <v>0</v>
      </c>
      <c r="O23" s="22">
        <f>SUM(O24)</f>
        <v>0</v>
      </c>
      <c r="P23" s="22">
        <f>SUM(P24)</f>
        <v>0</v>
      </c>
    </row>
    <row r="24" spans="1:16" ht="12.75" customHeight="1">
      <c r="A24" s="16">
        <v>755</v>
      </c>
      <c r="B24" s="15">
        <v>75515</v>
      </c>
      <c r="C24" s="14">
        <v>2110</v>
      </c>
      <c r="D24" s="13">
        <v>132000</v>
      </c>
      <c r="E24" s="13">
        <f>SUM(F24)</f>
        <v>132000</v>
      </c>
      <c r="F24" s="13">
        <f>SUM(G24:J24)</f>
        <v>132000</v>
      </c>
      <c r="G24" s="12">
        <v>0</v>
      </c>
      <c r="H24" s="12">
        <v>128040</v>
      </c>
      <c r="I24" s="86">
        <v>3960</v>
      </c>
      <c r="J24" s="86">
        <v>0</v>
      </c>
      <c r="K24" s="86">
        <v>0</v>
      </c>
      <c r="L24" s="12">
        <v>0</v>
      </c>
      <c r="M24" s="12">
        <v>0</v>
      </c>
      <c r="N24" s="12">
        <f>SUM(O24+Q24+R24)</f>
        <v>0</v>
      </c>
      <c r="O24" s="12">
        <v>0</v>
      </c>
      <c r="P24" s="12"/>
    </row>
    <row r="25" spans="1:16" ht="12.75" customHeight="1">
      <c r="A25" s="20">
        <v>801</v>
      </c>
      <c r="B25" s="19"/>
      <c r="C25" s="18"/>
      <c r="D25" s="17">
        <f>D26</f>
        <v>11174</v>
      </c>
      <c r="E25" s="17">
        <f aca="true" t="shared" si="7" ref="E25:P25">SUM(E26)</f>
        <v>11174</v>
      </c>
      <c r="F25" s="17">
        <f t="shared" si="7"/>
        <v>11174</v>
      </c>
      <c r="G25" s="17">
        <f t="shared" si="7"/>
        <v>0</v>
      </c>
      <c r="H25" s="17">
        <f t="shared" si="7"/>
        <v>11174</v>
      </c>
      <c r="I25" s="85">
        <f t="shared" si="7"/>
        <v>0</v>
      </c>
      <c r="J25" s="85">
        <f t="shared" si="7"/>
        <v>0</v>
      </c>
      <c r="K25" s="85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</row>
    <row r="26" spans="1:16" ht="12.75" customHeight="1">
      <c r="A26" s="16">
        <v>801</v>
      </c>
      <c r="B26" s="15">
        <v>80153</v>
      </c>
      <c r="C26" s="14">
        <v>2110</v>
      </c>
      <c r="D26" s="12">
        <v>11174</v>
      </c>
      <c r="E26" s="13">
        <f>SUM(H26)</f>
        <v>11174</v>
      </c>
      <c r="F26" s="13">
        <f>SUM(H26)</f>
        <v>11174</v>
      </c>
      <c r="G26" s="12">
        <v>0</v>
      </c>
      <c r="H26" s="12">
        <v>11174</v>
      </c>
      <c r="I26" s="86">
        <v>0</v>
      </c>
      <c r="J26" s="86">
        <v>0</v>
      </c>
      <c r="K26" s="86">
        <v>0</v>
      </c>
      <c r="L26" s="12">
        <v>0</v>
      </c>
      <c r="M26" s="12">
        <v>0</v>
      </c>
      <c r="N26" s="12">
        <f>SUM(O26+Q26+R26)</f>
        <v>0</v>
      </c>
      <c r="O26" s="12">
        <v>0</v>
      </c>
      <c r="P26" s="12">
        <v>0</v>
      </c>
    </row>
    <row r="27" spans="1:16" ht="13.5">
      <c r="A27" s="20">
        <v>851</v>
      </c>
      <c r="B27" s="19"/>
      <c r="C27" s="18"/>
      <c r="D27" s="17">
        <f>D28</f>
        <v>1999947</v>
      </c>
      <c r="E27" s="17">
        <f aca="true" t="shared" si="8" ref="E27:P27">SUM(E28)</f>
        <v>1999947</v>
      </c>
      <c r="F27" s="17">
        <f t="shared" si="8"/>
        <v>1999947</v>
      </c>
      <c r="G27" s="17">
        <f t="shared" si="8"/>
        <v>0</v>
      </c>
      <c r="H27" s="17">
        <f t="shared" si="8"/>
        <v>1999947</v>
      </c>
      <c r="I27" s="85">
        <f t="shared" si="8"/>
        <v>0</v>
      </c>
      <c r="J27" s="85">
        <f t="shared" si="8"/>
        <v>0</v>
      </c>
      <c r="K27" s="85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</row>
    <row r="28" spans="1:17" ht="12.75">
      <c r="A28" s="16">
        <v>851</v>
      </c>
      <c r="B28" s="15">
        <v>85156</v>
      </c>
      <c r="C28" s="14">
        <v>2110</v>
      </c>
      <c r="D28" s="12">
        <v>1999947</v>
      </c>
      <c r="E28" s="13">
        <f>SUM(H28)</f>
        <v>1999947</v>
      </c>
      <c r="F28" s="13">
        <f>SUM(H28)</f>
        <v>1999947</v>
      </c>
      <c r="G28" s="12">
        <v>0</v>
      </c>
      <c r="H28" s="12">
        <v>1999947</v>
      </c>
      <c r="I28" s="86">
        <v>0</v>
      </c>
      <c r="J28" s="86">
        <v>0</v>
      </c>
      <c r="K28" s="86">
        <v>0</v>
      </c>
      <c r="L28" s="12">
        <v>0</v>
      </c>
      <c r="M28" s="12">
        <v>0</v>
      </c>
      <c r="N28" s="12">
        <f>SUM(O28+Q28+R28)</f>
        <v>0</v>
      </c>
      <c r="O28" s="12">
        <v>0</v>
      </c>
      <c r="P28" s="12">
        <v>0</v>
      </c>
      <c r="Q28" s="21"/>
    </row>
    <row r="29" spans="1:16" ht="13.5">
      <c r="A29" s="20">
        <v>853</v>
      </c>
      <c r="B29" s="19"/>
      <c r="C29" s="18"/>
      <c r="D29" s="38">
        <f>SUM(D30)</f>
        <v>628085.9</v>
      </c>
      <c r="E29" s="38">
        <f>E30</f>
        <v>628085.9</v>
      </c>
      <c r="F29" s="38">
        <f>F30</f>
        <v>628085.9</v>
      </c>
      <c r="G29" s="38">
        <f>G30</f>
        <v>502389</v>
      </c>
      <c r="H29" s="38">
        <f>H30</f>
        <v>125696.9</v>
      </c>
      <c r="I29" s="87">
        <f aca="true" t="shared" si="9" ref="I29:P29">SUM(I30)</f>
        <v>0</v>
      </c>
      <c r="J29" s="87">
        <f t="shared" si="9"/>
        <v>0</v>
      </c>
      <c r="K29" s="87">
        <f t="shared" si="9"/>
        <v>0</v>
      </c>
      <c r="L29" s="17">
        <f t="shared" si="9"/>
        <v>0</v>
      </c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</row>
    <row r="30" spans="1:16" ht="12.75">
      <c r="A30" s="16">
        <v>853</v>
      </c>
      <c r="B30" s="15">
        <v>85321</v>
      </c>
      <c r="C30" s="14">
        <v>2110</v>
      </c>
      <c r="D30" s="39">
        <v>628085.9</v>
      </c>
      <c r="E30" s="55">
        <f>SUM(H30+G30+E39)</f>
        <v>628085.9</v>
      </c>
      <c r="F30" s="39">
        <f>SUM(G30:K30)</f>
        <v>628085.9</v>
      </c>
      <c r="G30" s="39">
        <v>502389</v>
      </c>
      <c r="H30" s="39">
        <v>125696.9</v>
      </c>
      <c r="I30" s="88">
        <v>0</v>
      </c>
      <c r="J30" s="88">
        <v>0</v>
      </c>
      <c r="K30" s="88">
        <v>0</v>
      </c>
      <c r="L30" s="12">
        <v>0</v>
      </c>
      <c r="M30" s="12">
        <f>SUM(N30+P30+Q30)</f>
        <v>0</v>
      </c>
      <c r="N30" s="12">
        <v>0</v>
      </c>
      <c r="O30" s="12">
        <v>0</v>
      </c>
      <c r="P30" s="12">
        <v>0</v>
      </c>
    </row>
    <row r="31" spans="1:16" ht="13.5">
      <c r="A31" s="20">
        <v>855</v>
      </c>
      <c r="B31" s="19"/>
      <c r="C31" s="18"/>
      <c r="D31" s="17">
        <f aca="true" t="shared" si="10" ref="D31:P31">SUM(D32:D34)</f>
        <v>523156</v>
      </c>
      <c r="E31" s="17">
        <f t="shared" si="10"/>
        <v>523156</v>
      </c>
      <c r="F31" s="17">
        <f t="shared" si="10"/>
        <v>523156</v>
      </c>
      <c r="G31" s="17">
        <f t="shared" si="10"/>
        <v>5470</v>
      </c>
      <c r="H31" s="17">
        <f t="shared" si="10"/>
        <v>558</v>
      </c>
      <c r="I31" s="85">
        <f t="shared" si="10"/>
        <v>0</v>
      </c>
      <c r="J31" s="85">
        <f t="shared" si="10"/>
        <v>517128</v>
      </c>
      <c r="K31" s="85">
        <f t="shared" si="10"/>
        <v>0</v>
      </c>
      <c r="L31" s="17">
        <f t="shared" si="10"/>
        <v>0</v>
      </c>
      <c r="M31" s="17">
        <f t="shared" si="10"/>
        <v>0</v>
      </c>
      <c r="N31" s="17">
        <f t="shared" si="10"/>
        <v>0</v>
      </c>
      <c r="O31" s="17">
        <f t="shared" si="10"/>
        <v>0</v>
      </c>
      <c r="P31" s="17">
        <f t="shared" si="10"/>
        <v>0</v>
      </c>
    </row>
    <row r="32" spans="1:16" ht="12.75">
      <c r="A32" s="16">
        <v>855</v>
      </c>
      <c r="B32" s="15">
        <v>85504</v>
      </c>
      <c r="C32" s="14">
        <v>2110</v>
      </c>
      <c r="D32" s="12">
        <v>38130</v>
      </c>
      <c r="E32" s="13">
        <f>SUM(H32+G32+J32)</f>
        <v>38130</v>
      </c>
      <c r="F32" s="12">
        <f>SUM(G32:K32)</f>
        <v>38130</v>
      </c>
      <c r="G32" s="12">
        <v>1230</v>
      </c>
      <c r="H32" s="12">
        <v>0</v>
      </c>
      <c r="I32" s="86" t="s">
        <v>228</v>
      </c>
      <c r="J32" s="86">
        <v>36900</v>
      </c>
      <c r="K32" s="86">
        <v>0</v>
      </c>
      <c r="L32" s="12">
        <v>0</v>
      </c>
      <c r="M32" s="12">
        <f>SUM(N32+P32+Q32)</f>
        <v>0</v>
      </c>
      <c r="N32" s="12">
        <v>0</v>
      </c>
      <c r="O32" s="12">
        <v>0</v>
      </c>
      <c r="P32" s="12">
        <v>0</v>
      </c>
    </row>
    <row r="33" spans="1:16" ht="12.75">
      <c r="A33" s="16">
        <v>855</v>
      </c>
      <c r="B33" s="15">
        <v>85508</v>
      </c>
      <c r="C33" s="14">
        <v>2160</v>
      </c>
      <c r="D33" s="12">
        <v>258321</v>
      </c>
      <c r="E33" s="13">
        <f>SUM(H33+G33+J33)</f>
        <v>258321</v>
      </c>
      <c r="F33" s="12">
        <f>SUM(G33:K33)</f>
        <v>258321</v>
      </c>
      <c r="G33" s="12">
        <v>2000</v>
      </c>
      <c r="H33" s="12">
        <v>558</v>
      </c>
      <c r="I33" s="86">
        <v>0</v>
      </c>
      <c r="J33" s="86">
        <v>255763</v>
      </c>
      <c r="K33" s="86">
        <v>0</v>
      </c>
      <c r="L33" s="12">
        <v>0</v>
      </c>
      <c r="M33" s="12">
        <f>SUM(N33+P33+Q33)</f>
        <v>0</v>
      </c>
      <c r="N33" s="12">
        <v>0</v>
      </c>
      <c r="O33" s="12">
        <v>0</v>
      </c>
      <c r="P33" s="12">
        <v>0</v>
      </c>
    </row>
    <row r="34" spans="1:16" ht="12.75">
      <c r="A34" s="16">
        <v>855</v>
      </c>
      <c r="B34" s="15">
        <v>85510</v>
      </c>
      <c r="C34" s="14">
        <v>2160</v>
      </c>
      <c r="D34" s="12">
        <v>226705</v>
      </c>
      <c r="E34" s="13">
        <f>SUM(H34+G34+J34)</f>
        <v>226705</v>
      </c>
      <c r="F34" s="12">
        <f>SUM(G34:K34)</f>
        <v>226705</v>
      </c>
      <c r="G34" s="12">
        <v>2240</v>
      </c>
      <c r="H34" s="12">
        <v>0</v>
      </c>
      <c r="I34" s="86">
        <v>0</v>
      </c>
      <c r="J34" s="86">
        <v>224465</v>
      </c>
      <c r="K34" s="86">
        <v>0</v>
      </c>
      <c r="L34" s="12">
        <v>0</v>
      </c>
      <c r="M34" s="12">
        <f>SUM(N34+P34+Q34)</f>
        <v>0</v>
      </c>
      <c r="N34" s="12">
        <v>0</v>
      </c>
      <c r="O34" s="12">
        <v>0</v>
      </c>
      <c r="P34" s="12">
        <v>0</v>
      </c>
    </row>
    <row r="35" spans="1:16" ht="14.25">
      <c r="A35" s="138" t="s">
        <v>63</v>
      </c>
      <c r="B35" s="138"/>
      <c r="C35" s="138"/>
      <c r="D35" s="38">
        <f aca="true" t="shared" si="11" ref="D35:P35">SUM(D8+D10+D12+D14+D17+D19+D21+D23+D25+D27+D29+D31)</f>
        <v>8240377.9</v>
      </c>
      <c r="E35" s="38">
        <f t="shared" si="11"/>
        <v>8240377.9</v>
      </c>
      <c r="F35" s="38">
        <f t="shared" si="11"/>
        <v>8240377.9</v>
      </c>
      <c r="G35" s="38">
        <f t="shared" si="11"/>
        <v>4764589</v>
      </c>
      <c r="H35" s="38">
        <f t="shared" si="11"/>
        <v>2750700.9</v>
      </c>
      <c r="I35" s="87">
        <f t="shared" si="11"/>
        <v>3960</v>
      </c>
      <c r="J35" s="87">
        <f t="shared" si="11"/>
        <v>721128</v>
      </c>
      <c r="K35" s="87">
        <f t="shared" si="11"/>
        <v>0</v>
      </c>
      <c r="L35" s="17">
        <f t="shared" si="11"/>
        <v>0</v>
      </c>
      <c r="M35" s="17">
        <f t="shared" si="11"/>
        <v>0</v>
      </c>
      <c r="N35" s="17">
        <f t="shared" si="11"/>
        <v>0</v>
      </c>
      <c r="O35" s="17">
        <f t="shared" si="11"/>
        <v>0</v>
      </c>
      <c r="P35" s="17">
        <f t="shared" si="11"/>
        <v>0</v>
      </c>
    </row>
    <row r="36" spans="1:16" ht="7.5" customHeight="1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7"/>
      <c r="L36" s="37"/>
      <c r="M36" s="37"/>
      <c r="N36" s="37"/>
      <c r="O36" s="37"/>
      <c r="P36" s="37"/>
    </row>
    <row r="37" spans="1:16" ht="7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7"/>
      <c r="L37" s="37"/>
      <c r="M37" s="37"/>
      <c r="N37" s="37"/>
      <c r="O37" s="37"/>
      <c r="P37" s="37"/>
    </row>
    <row r="38" spans="1:16" ht="9.75" customHeight="1">
      <c r="A38" s="35"/>
      <c r="B38" s="35"/>
      <c r="C38" s="35"/>
      <c r="D38" s="35"/>
      <c r="E38" s="35"/>
      <c r="F38" s="35"/>
      <c r="G38" s="80"/>
      <c r="H38" s="80"/>
      <c r="I38" s="35"/>
      <c r="J38" s="35"/>
      <c r="K38" s="37"/>
      <c r="L38" s="11"/>
      <c r="M38" s="11"/>
      <c r="N38" s="11"/>
      <c r="O38" s="11"/>
      <c r="P38" s="11"/>
    </row>
    <row r="39" spans="1:16" ht="7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8"/>
      <c r="L39" s="10"/>
      <c r="M39" s="10"/>
      <c r="N39" s="10"/>
      <c r="O39" s="10"/>
      <c r="P39" s="10"/>
    </row>
    <row r="40" spans="1:11" ht="7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6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6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9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&amp;A
do uchwały Zarządu Powiatu w Opatowie Nr 55.170.2019
z dnia 4 grudnia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2019-12-04T10:35:09Z</cp:lastPrinted>
  <dcterms:modified xsi:type="dcterms:W3CDTF">2020-02-24T13:23:51Z</dcterms:modified>
  <cp:category/>
  <cp:version/>
  <cp:contentType/>
  <cp:contentStatus/>
</cp:coreProperties>
</file>