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0" windowWidth="12315" windowHeight="672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<sst xmlns="http://schemas.openxmlformats.org/spreadsheetml/2006/main" count="758" uniqueCount="354">
  <si>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</si>
  <si>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</si>
  <si>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</si>
  <si>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</si>
  <si>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</si>
  <si>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</si>
  <si>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</si>
  <si>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</si>
  <si>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</si>
  <si>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</si>
  <si>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</si>
  <si>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</si>
  <si>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</si>
  <si>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razem:</t>
  </si>
  <si>
    <t>majątkowe</t>
  </si>
  <si>
    <t>Ogółem:</t>
  </si>
  <si>
    <t>Wydatki razem:</t>
  </si>
  <si>
    <t>wydatki związane z realizacją ich statutowych zadań;</t>
  </si>
  <si>
    <t>wynagrodzenia i składki od nich naliczane</t>
  </si>
  <si>
    <t>na programy finansowane z udziałem środków, o których mowa w art. 5 ust. 1 pkt 2 i 3,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</si>
  <si>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</si>
  <si>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</si>
  <si>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</si>
  <si>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</si>
  <si>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 tym:</t>
  </si>
  <si>
    <t>inwestycje i zakupy inwestycyjne</t>
  </si>
  <si>
    <t>Wydatki 
majątkowe</t>
  </si>
  <si>
    <t>Plan</t>
  </si>
  <si>
    <t>Ogółem</t>
  </si>
  <si>
    <t>1.</t>
  </si>
  <si>
    <t>Lp.</t>
  </si>
  <si>
    <t>(* kol 2 do wykorzystania fakultatywnego)</t>
  </si>
  <si>
    <t>przed zmianą</t>
  </si>
  <si>
    <t>zmniejszenie</t>
  </si>
  <si>
    <t>zwiększenie</t>
  </si>
  <si>
    <t>po zmianach</t>
  </si>
  <si>
    <t>Plan przed zmianą</t>
  </si>
  <si>
    <t>Zmniejszenie</t>
  </si>
  <si>
    <t>Zwiększenie</t>
  </si>
  <si>
    <t>Plan po zmianach 
(5+6+7)</t>
  </si>
  <si>
    <t>6</t>
  </si>
  <si>
    <t>7</t>
  </si>
  <si>
    <t>8</t>
  </si>
  <si>
    <t>5 757 120,00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</si>
  <si>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</si>
  <si>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</si>
  <si>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</si>
  <si>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</si>
  <si>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</si>
  <si>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</si>
  <si>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</si>
  <si>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</si>
  <si>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</si>
  <si>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</si>
  <si>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</si>
  <si>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</si>
  <si>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</si>
  <si>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</si>
  <si>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</si>
  <si>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</si>
  <si>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</si>
  <si>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</si>
  <si>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</si>
  <si>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</si>
  <si>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Wydatki budżetu powiatu na 2019 rok</t>
  </si>
  <si>
    <t>Dochody budżetu powiatu na 2019 rok</t>
  </si>
  <si>
    <t>Zakres</t>
  </si>
  <si>
    <t>Nazwa jednostki otrzymującej dotacje</t>
  </si>
  <si>
    <t>Wyszczególnienie</t>
  </si>
  <si>
    <t>600</t>
  </si>
  <si>
    <t>Transport i łączność</t>
  </si>
  <si>
    <t>60004</t>
  </si>
  <si>
    <t>Lokalny transport zbiorowy</t>
  </si>
  <si>
    <t>Powiatowy Zakład Transportu w Opatowie</t>
  </si>
  <si>
    <t>wpłata do budżetu</t>
  </si>
  <si>
    <t>celowa na inwestycje</t>
  </si>
  <si>
    <t>celowa na zadania realizowane z udziałem środków UE</t>
  </si>
  <si>
    <t>na pierwsze wyposażenie</t>
  </si>
  <si>
    <t>przedmiotowa</t>
  </si>
  <si>
    <t xml:space="preserve">w tym: </t>
  </si>
  <si>
    <t>ogółem</t>
  </si>
  <si>
    <t>w tym: dotacja
z budżetu</t>
  </si>
  <si>
    <t>Koszty</t>
  </si>
  <si>
    <t>Przychody</t>
  </si>
  <si>
    <t>Plan przychodów i kosztów samorządowych zakładów budżetowych na 2019 r.</t>
  </si>
  <si>
    <t>I. Dotacje  dla jednostek  sektora finansów publicznych</t>
  </si>
  <si>
    <t xml:space="preserve"> Ogółem kwota dotacji</t>
  </si>
  <si>
    <t>Dotacje przedmiotowe w 2019 roku</t>
  </si>
  <si>
    <t>750</t>
  </si>
  <si>
    <t>Administracja publiczna</t>
  </si>
  <si>
    <t>149 489,00</t>
  </si>
  <si>
    <t>75020</t>
  </si>
  <si>
    <t>Starostwa powiatowe</t>
  </si>
  <si>
    <t>121 200,00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</si>
  <si>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</si>
  <si>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</si>
  <si>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100 000,00</t>
  </si>
  <si>
    <t>93 180 510,17</t>
  </si>
  <si>
    <t>2 610 744,00</t>
  </si>
  <si>
    <t>8 615 629,00</t>
  </si>
  <si>
    <t>101 796 139,17</t>
  </si>
  <si>
    <t>8 367 864,00</t>
  </si>
  <si>
    <t>Wykonywanie publicznego transportu zbiorowego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</si>
  <si>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</si>
  <si>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</si>
  <si>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</si>
  <si>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</si>
  <si>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</si>
  <si>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</si>
  <si>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Starostwo Powiatowe w Opatowie</t>
  </si>
  <si>
    <t xml:space="preserve">A. 34 700
B.
C. 
D. </t>
  </si>
  <si>
    <t>Otwarta Strefa Aktywności w Powiecie Opatowskim w miejscowości Sulejów</t>
  </si>
  <si>
    <t>42.</t>
  </si>
  <si>
    <t xml:space="preserve">A. 24 700
B.
C. 
D. </t>
  </si>
  <si>
    <t>Otwarta Strefa Aktywności w Powiecie Opatowskim w miejscowości Niemienice</t>
  </si>
  <si>
    <t>41.</t>
  </si>
  <si>
    <t>Placówka Opiekuńczo – Wychowawcza w Nieskurzowie Nowym</t>
  </si>
  <si>
    <t xml:space="preserve">A. 
B.
C. 
D. </t>
  </si>
  <si>
    <t>Zakup samochodu służbowego</t>
  </si>
  <si>
    <t>40.</t>
  </si>
  <si>
    <t>Placówka Opiekuńczo – Wychowawcza Nr 1 w Opatowie</t>
  </si>
  <si>
    <t>39.</t>
  </si>
  <si>
    <t xml:space="preserve">A.     
B.
C.
D. </t>
  </si>
  <si>
    <t>Przebudowa budynku internatu w Zespole Szkół Nr 1 w Opatowie</t>
  </si>
  <si>
    <t>38.</t>
  </si>
  <si>
    <t>Zespół Szkół Nr 1 w Opatowie</t>
  </si>
  <si>
    <t xml:space="preserve">A.      
B.
C.
D. </t>
  </si>
  <si>
    <t>Opracowanie dokumentacji projektowo - kosztorysowej zadania ,,Przebudowa budynku Internatu przy ZS Nr 1 w Opatowie w zakresie dostosowania do aktualnych przepisów p.poż., wymiany instalacji wodociągowej oraz instalacji sanitarnej</t>
  </si>
  <si>
    <t>37.</t>
  </si>
  <si>
    <t xml:space="preserve">A.    
B.
C.
D. </t>
  </si>
  <si>
    <t>Przebudowa budynku Specjalnego Ośrodka Szkolno - Wychowawczego w Niemienicach</t>
  </si>
  <si>
    <t>36.</t>
  </si>
  <si>
    <t>Specjalny Ośrodek Szkolno - Wychowawczy - Centrum Autyzmu i Całościowych Zaburzeń Rozwojowych w Niemienicach</t>
  </si>
  <si>
    <t>Dostosowanie pomieszczeń higieniczno - sanitarnych dla potrzeb niepełnosprawnych wychowanków SOSW w Niemienicach</t>
  </si>
  <si>
    <t>35.</t>
  </si>
  <si>
    <t xml:space="preserve">Montaż windy w budynku SOSW w Niemienicach </t>
  </si>
  <si>
    <t>34.</t>
  </si>
  <si>
    <t>Specjalny Ośrodek Szkolno - Wychowawczy w Sulejowie</t>
  </si>
  <si>
    <t xml:space="preserve">A.      
B. 
C.
D. </t>
  </si>
  <si>
    <t>Utwardzenie dróg wewnętrznych na terenie SOSW w Sulejowie</t>
  </si>
  <si>
    <t>33.</t>
  </si>
  <si>
    <t>Specjalny Ośrodek Szkolno - Wychowawczy w Dębnie</t>
  </si>
  <si>
    <t xml:space="preserve">A.      
B. 80 000
C.
D. </t>
  </si>
  <si>
    <t>Zakup samochodu do przewozu osób niepełnosprawnych</t>
  </si>
  <si>
    <t>32.</t>
  </si>
  <si>
    <t>Zakup samochodu do przewozu osób niepełnosprawnych dla WTZ przy DPS w Zochcinku</t>
  </si>
  <si>
    <t>31.</t>
  </si>
  <si>
    <t>Zakup samochodu do przewozu osób niepełnosprawnych dla WTZ przy DPS w Sobowie</t>
  </si>
  <si>
    <t>30.</t>
  </si>
  <si>
    <t>Opracowanie dokumentacji projektowej dla zadania ,,Adaptacja pomieszczeń celem utworzenia Środowiskowego Domu Samopomocy w Opatowie ul. Szpitalna 4''</t>
  </si>
  <si>
    <t>29.</t>
  </si>
  <si>
    <t>Dom Pomocy Społecznej w Czachowie</t>
  </si>
  <si>
    <t>Wykonanie wewnętrznej instalacji hydrantowej w budynku DPS Czachów</t>
  </si>
  <si>
    <t>28.</t>
  </si>
  <si>
    <t>Dom Pomocy Społecznej w Sobowie</t>
  </si>
  <si>
    <t>Utwardzenie terenu pod parkingi dla samochodów osobowych</t>
  </si>
  <si>
    <t>27.</t>
  </si>
  <si>
    <t>26.</t>
  </si>
  <si>
    <t>Wykonanie instalacji systemu przywoławczego w budynkach mieszkalnych DPS Sobów</t>
  </si>
  <si>
    <t>25.</t>
  </si>
  <si>
    <t>Dom Pomocy Społecznej w Zochcinku</t>
  </si>
  <si>
    <t>24.</t>
  </si>
  <si>
    <t>23.</t>
  </si>
  <si>
    <t>Objęcie udziałów TOP MEDICUS Sp. z o.o.</t>
  </si>
  <si>
    <t>22.</t>
  </si>
  <si>
    <t>Przebudowa Szpitala w Opatowie wraz z doposażeniem</t>
  </si>
  <si>
    <t>21.</t>
  </si>
  <si>
    <t>Przebudowa dróg wewnętrznych na terenie Zespołu Szkół Nr 1 w Opatowie</t>
  </si>
  <si>
    <t>20.</t>
  </si>
  <si>
    <t>Opracowanie dokumentacji projektowo - kosztorysowej zadania ,,Przebudowa drogi wewnętrznej oraz miejsc postojowych na terenie ZS Nr 1 w Opatowie''</t>
  </si>
  <si>
    <t>19.</t>
  </si>
  <si>
    <t>Zakup aparatu USG ze środków Funduszu Pomocy Pokrzywdzonym oraz Pomocy Postpenitencjarnej - Funduszu Sprawiedliwości</t>
  </si>
  <si>
    <t>18.</t>
  </si>
  <si>
    <t>Wymiana serwera głównego i urządzeń podtrzymania zasilania</t>
  </si>
  <si>
    <t>17.</t>
  </si>
  <si>
    <t>Zakup komputerów</t>
  </si>
  <si>
    <t>16.</t>
  </si>
  <si>
    <t>Zakup urządzeń wielofunkcyjnych</t>
  </si>
  <si>
    <t>15.</t>
  </si>
  <si>
    <t>Zarząd Dróg Powiatowych  w Opatowie</t>
  </si>
  <si>
    <t xml:space="preserve">A.
B.
C. 
D. </t>
  </si>
  <si>
    <t>Opracowanie dokumentacji projektowej na zadanie Budowa drogi wewnętrznej wraz z miejscami postojowymi, leżącej w obszarze usług publicznych na działce o nr ewid. 2058 przy ul. Szpitalnej w Opatowie</t>
  </si>
  <si>
    <t>14.</t>
  </si>
  <si>
    <t>Opracowanie dokumentacji projektowej na zadanie Przebudowa drogi powiatowej nr 0711T Dziewiątle – Ujazdek – Łagówka – Łagowica – Pipała – Jastrzębska Wola - Skolankowska Wola - Zielonka - Iwaniska w m. Iwaniska ul. Rakowska, polegająca na budowie chodnika na dł. ok. 0, 910 km</t>
  </si>
  <si>
    <t>13.</t>
  </si>
  <si>
    <t>Opracowanie dokumentacji projektowej na zadanie Przebudowa obiektu mostowego o nr ewid. (JNI) 30000631 w km 0+709 w ciągu DP nr 0716T Baćkowice - Baranówek - Zaldów - Iwaniska w m. Baćkowice</t>
  </si>
  <si>
    <t>12.</t>
  </si>
  <si>
    <t>Opracowanie dokumentacji projektowej na zadanie Przebudowa drogi powiatowej nr 0737T Gołębiów – Usarzów – Zdanów – Jugoszów – Krobielice – Nasławice w m. Gołębiów w km 0+000 – 0+853 odc. dł. 0, 853 km</t>
  </si>
  <si>
    <t>11.</t>
  </si>
  <si>
    <t xml:space="preserve">A. 63 869
B. 29 034
C. 
D. </t>
  </si>
  <si>
    <t>Przebudowa drogi powiatowej nr 0734T dr. woj. nr 755 Ługi – Mikułowice – Wojciechowice – Zacisze – Mierzanowice – Horochów – Kaliszany – Gierczyce – Nikisiałka Duża, polegająca na budowie chodnika w m. Gierczyce w km 7+497 – 7+737 na odcinku 0,240 km</t>
  </si>
  <si>
    <t>10.</t>
  </si>
  <si>
    <t xml:space="preserve">A. 306 610
B.
C. 
D. </t>
  </si>
  <si>
    <t>Przebudowa drogi wewnętrznej, leżącej w obszarze usług publicznych celem włączenia jej do drogi powiatowej ulicy A. Mickiewicza w Opatowie</t>
  </si>
  <si>
    <t>9.</t>
  </si>
  <si>
    <t xml:space="preserve">A. 605 129
B.
C. 
D. </t>
  </si>
  <si>
    <t>Przebudowa drogi powiatowej nr 0701T Sarnia Zwola – Mirogonowice – Nagórzyce – Janowice – Szczegło – Duklany – Kolonia Niemienice – Porudzie - Opatów, polegająca na budowie chodnika w km 11+301 – 12+745 odc. dł. 1,444 km</t>
  </si>
  <si>
    <t>8.</t>
  </si>
  <si>
    <t xml:space="preserve">A. 123 479
B.
C. 
D. </t>
  </si>
  <si>
    <t>Przebudowa drogi powiatowej nr 0720T Iwaniska – Tęcza – Krępa Dolna – Boduszów – Mydłów – Kaczyce – Grocholice – Włostów w km 13+753 – 13+868 odc. dł. 0,115 km oraz drogi powiatowej nr 0725T Włostów -  Malżyn – Słoptów – Antoniów – Goźlice w km 0+000 – 0+290 odc. dł. 0,290 km, polegająca na budowie dwóch odcinków chodnika w m. Włostów</t>
  </si>
  <si>
    <t>7.</t>
  </si>
  <si>
    <t xml:space="preserve">A. 36 140
B.
C. 
D. </t>
  </si>
  <si>
    <t>Przebudowa drogi powiatowej nr 0732T Męczennice – Słabuszewice – Gołębiów Szlachecki, polegająca na budowie chodnika w km 1+438 – 1+628  na odcinku dł. 0,190 km</t>
  </si>
  <si>
    <t>6.</t>
  </si>
  <si>
    <t xml:space="preserve">A. 148 442
B.
C. 
D. </t>
  </si>
  <si>
    <t>Przebudowa drogi powiatowej nr 0720T Iwaniska – Tęcza – Krępa Dolna – Boduszów – Mydłów – Kaczyce – Grocholice – Włostów w m. Iwaniska ul. Kolejowa, polegająca na budowie chodnika w km 0+000 – 0+493 odc. dł. 0,493 km</t>
  </si>
  <si>
    <t>5.</t>
  </si>
  <si>
    <t xml:space="preserve">A. 40 836
B.
C. 
D. </t>
  </si>
  <si>
    <t>Przebudowa drogi powiatowej nr 0707T Stara Słupia – Jeleniów – Wieś – Majdan – Podłazy – Piórków – Załącze – Komorniki – Wszachów, polegająca na budowie chodnika w m. Piórków w km 3+295 – 3+364 odc. dł. 0,069 km</t>
  </si>
  <si>
    <t>4.</t>
  </si>
  <si>
    <t>Zakup samochodu ciężarowego 3-osiowego i piaskarki</t>
  </si>
  <si>
    <t>3.</t>
  </si>
  <si>
    <t>Zakup ciągnika</t>
  </si>
  <si>
    <t>2.</t>
  </si>
  <si>
    <t xml:space="preserve">Zakup samochodu osobowo - dostawczego 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</si>
  <si>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</si>
  <si>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</si>
  <si>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</si>
  <si>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</si>
  <si>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</si>
  <si>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</si>
  <si>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rok budżetowy 2019 (7+8+9+10)</t>
  </si>
  <si>
    <t>Jednostka org. realizująca zadanie lub koordynująca program</t>
  </si>
  <si>
    <t>Planowane wydatki</t>
  </si>
  <si>
    <t>Nazwa zadania inwestycyjnego</t>
  </si>
  <si>
    <t>Rozdz.</t>
  </si>
  <si>
    <t>Zadania inwestycyjne roczne w 2019 r.</t>
  </si>
  <si>
    <t>852</t>
  </si>
  <si>
    <t>Pomoc społeczna</t>
  </si>
  <si>
    <t>20 891 302,00</t>
  </si>
  <si>
    <t>522 700,00</t>
  </si>
  <si>
    <t>21 414 002,00</t>
  </si>
  <si>
    <t>85202</t>
  </si>
  <si>
    <t>Domy pomocy społecznej</t>
  </si>
  <si>
    <t>20 589 145,00</t>
  </si>
  <si>
    <t>21 111 845,00</t>
  </si>
  <si>
    <t>0830</t>
  </si>
  <si>
    <t>Wpływy z usług</t>
  </si>
  <si>
    <t>15 066 688,00</t>
  </si>
  <si>
    <t>49 000,00</t>
  </si>
  <si>
    <t>15 115 688,00</t>
  </si>
  <si>
    <t>0970</t>
  </si>
  <si>
    <t>Wpływy z różnych dochodów</t>
  </si>
  <si>
    <t>118 853,00</t>
  </si>
  <si>
    <t>53 700,00</t>
  </si>
  <si>
    <t>172 553,00</t>
  </si>
  <si>
    <t>2130</t>
  </si>
  <si>
    <t>Dotacje celowe otrzymane z budżetu państwa na realizację bieżących zadań własnych powiatu</t>
  </si>
  <si>
    <t>5 374 704,00</t>
  </si>
  <si>
    <t>420 000,00</t>
  </si>
  <si>
    <t>5 794 704,00</t>
  </si>
  <si>
    <t>853</t>
  </si>
  <si>
    <t>Pozostałe zadania w zakresie polityki społecznej</t>
  </si>
  <si>
    <t>2 073 801,90</t>
  </si>
  <si>
    <t>52 741,00</t>
  </si>
  <si>
    <t>2 126 542,90</t>
  </si>
  <si>
    <t>677 684,00</t>
  </si>
  <si>
    <t>85311</t>
  </si>
  <si>
    <t>Rehabilitacja zawodowa i społeczna osób niepełnosprawnych</t>
  </si>
  <si>
    <t>167 520,00</t>
  </si>
  <si>
    <t>220 261,00</t>
  </si>
  <si>
    <t>52 831,00</t>
  </si>
  <si>
    <t>105 572,00</t>
  </si>
  <si>
    <t>854</t>
  </si>
  <si>
    <t>Edukacyjna opieka wychowawcza</t>
  </si>
  <si>
    <t>195 556,00</t>
  </si>
  <si>
    <t>31 387,00</t>
  </si>
  <si>
    <t>226 943,00</t>
  </si>
  <si>
    <t>85403</t>
  </si>
  <si>
    <t>Specjalne ośrodki szkolno-wychowawcze</t>
  </si>
  <si>
    <t>173 671,00</t>
  </si>
  <si>
    <t>205 058,00</t>
  </si>
  <si>
    <t>4 200,00</t>
  </si>
  <si>
    <t>441,00</t>
  </si>
  <si>
    <t>4 641,00</t>
  </si>
  <si>
    <t>106 471,00</t>
  </si>
  <si>
    <t>30 946,00</t>
  </si>
  <si>
    <t>137 417,00</t>
  </si>
  <si>
    <t>855</t>
  </si>
  <si>
    <t>Rodzina</t>
  </si>
  <si>
    <t>5 043 210,00</t>
  </si>
  <si>
    <t>10 000,00</t>
  </si>
  <si>
    <t>5 053 210,00</t>
  </si>
  <si>
    <t>85510</t>
  </si>
  <si>
    <t>Działalność placówek opiekuńczo-wychowawczych</t>
  </si>
  <si>
    <t>4 345 692,00</t>
  </si>
  <si>
    <t>4 355 692,00</t>
  </si>
  <si>
    <t>Załącznik nr 5</t>
  </si>
  <si>
    <t>C. Inne źródła - środki krajowe - kapitał ludzki.</t>
  </si>
  <si>
    <t>wydatki majątkowe</t>
  </si>
  <si>
    <t>wydatki bieżące</t>
  </si>
  <si>
    <t xml:space="preserve">A.  
B.
C.
D. </t>
  </si>
  <si>
    <t>Budowa obiektu sportowo - rekreacyjnego na terenie miejscowości Zwola -  utrzymanie trwałości projektu (2019 - 2025)</t>
  </si>
  <si>
    <t>Projekt ,,Budowa infrastruktury do wykonywania zadań z zakresu kultury, turystyki i rekreacji w powiecie opatowskim'' (2017-2019)</t>
  </si>
  <si>
    <t xml:space="preserve">A. 40 749,00    
B.
C.
D. </t>
  </si>
  <si>
    <t>Projekt ,,My Samodzielni!'' (2018-2019)</t>
  </si>
  <si>
    <t>Powiatowe Centrum Pomocy Rodzinie w Opatowie</t>
  </si>
  <si>
    <t xml:space="preserve">A. 19 941,00     
B.
C.
D. </t>
  </si>
  <si>
    <t>Projekt ,,Zapewniamy wysokiej jakości usługi społeczne w Powiecie Opatowskim'' (2017-2019)</t>
  </si>
  <si>
    <t>Klub ,,Senior+'' w Ożarowie</t>
  </si>
  <si>
    <t xml:space="preserve">A. 72 000,00    
B.
C.
D. </t>
  </si>
  <si>
    <t>Program wieloletni ,,SENIOR+'' na lata 2015 - 2020 - Klub Senior+ w Ożarowie (2018 - 2022)</t>
  </si>
  <si>
    <t>Dzienny Dom ,,Senior+'' w Stodołach-Koloniach</t>
  </si>
  <si>
    <t xml:space="preserve">A. 54 000,00     
B.
C.
D. </t>
  </si>
  <si>
    <t>Program wieloletni ,,SENIOR+'' na lata 2015 - 2020 - Dzienny Dom Senior+ w Stodołach-Koloniach (2018 - 2022)</t>
  </si>
  <si>
    <t>Dzienny Dom ,,Senior - WIGOR'' w Opatowie</t>
  </si>
  <si>
    <t xml:space="preserve">A. 54 000,00    
B.
C.
D. </t>
  </si>
  <si>
    <t>Program wieloletni ,,Senior - Wigor'' na lata 2015 - 2020 (2015 - 2019)</t>
  </si>
  <si>
    <t xml:space="preserve">A. 78 000,00     
B.
C.
D. </t>
  </si>
  <si>
    <t>Program kompleksowego wsparcia rodzin ,,Za życiem'' (2017-2021)</t>
  </si>
  <si>
    <t>Zespół Szkół w Ożarowie</t>
  </si>
  <si>
    <t>Projekt ,,Innowacyjna edukacja - nowe możliwości zawodowe'' (2018-2020)</t>
  </si>
  <si>
    <t>Projekt ,,Żłobek u Skłodowskiej w Ożarowie'' (2017-2019)</t>
  </si>
  <si>
    <t>Projekt ,,Innowacyjna edukacja - nowe możliwości zawodowe'' (2019-2020)</t>
  </si>
  <si>
    <t>Projekt ,,Podnoszenie efektywności kształcenia w Zespole Szkół Nr 1 w Opatowie oraz Zespole Szkół Nr 2 w Opatowie poprzez wzmocnienie infrastruktury edukacyjnej’' (2016-2019)</t>
  </si>
  <si>
    <t xml:space="preserve">A. 88 421,00     
B.
C.
D. </t>
  </si>
  <si>
    <t>Projekt ,,Czas na profesjonalistów - podniesienie jakości kształcenia zawodowego w Powiecie Opatowskim’' (2019-2021)</t>
  </si>
  <si>
    <t>Projekt ,,e-świętokrzyskie rozbudowa infrastruktury informatycznej JST" - utrzymanie trwałości projektu (2018-2021)</t>
  </si>
  <si>
    <t>Projekt "e-świętokrzyskie Budowa systemu informacji przestrzennej Województwa Świętokrzyskiego" - utrzymanie trwałości projektu (2019-2020)</t>
  </si>
  <si>
    <t>Projekt ,,e-Geodezja - cyfrowy zasób geodezyjny powiatów: Sandomierskiego, Opatowskiego i Staszowskiego'' (2018-2020)</t>
  </si>
  <si>
    <t>Pomoc finansowa dla Gminy Iwaniska na realizację zadania pn. ,,Budowa targowiska wiejskiego wraz z budynkiem handlowo – gastronomicznym z sanitariatami i przynależną infrastrukturą techniczną w miejscowości Iwaniska'' (2019-2020)</t>
  </si>
  <si>
    <t>wydatki majątkowe rozdz. 90019</t>
  </si>
  <si>
    <t>wydatki majątkowe rozdz. 70005</t>
  </si>
  <si>
    <t>Projekt ,,Termomodernizacja budynków użyteczności publicznej na terenie Powiatu Opatowskiego'' (2015-2019)</t>
  </si>
  <si>
    <t>70005            90019</t>
  </si>
  <si>
    <t>700           900</t>
  </si>
  <si>
    <t>Projekt ,,Termomodernizacja trzech budynków użyteczności publicznej na terenie Powiatu Opatowskiego’’ - utrzymanie trwałości projektu (2017-2019)</t>
  </si>
  <si>
    <t>Projekt ,,Trasy rowerowe w Polsce Wschodniej - województwo świętokrzyskie" - utrzymanie trwałości projektu (2016-2020)</t>
  </si>
  <si>
    <t>dotacje i środki pochodzące z innych  źr.*</t>
  </si>
  <si>
    <t>rok budżetowy 2019 (8+9+10+11)</t>
  </si>
  <si>
    <t>Łączne nakłady finansowe</t>
  </si>
  <si>
    <t>Nazwa przedsięwzięcia</t>
  </si>
  <si>
    <t>Limity wydatków na wieloletnie przedsięwzięcia planowane do poniesienia w 2019 roku</t>
  </si>
  <si>
    <t>16 835,00</t>
  </si>
  <si>
    <t>166 324,00</t>
  </si>
  <si>
    <t>138 035,00</t>
  </si>
  <si>
    <t>116 835,00</t>
  </si>
  <si>
    <t>633 663,00</t>
  </si>
  <si>
    <t>93 814 173,17</t>
  </si>
  <si>
    <t>102 429 802,17</t>
  </si>
  <si>
    <t>Załącznik nr 6</t>
  </si>
  <si>
    <t>Zadanie ,,Budowa infrastruktury terenowej służącej edukacji ekologicznej przy Specjalnym Ośrodku Szkolno - Wychowawczym w Niemienicach'' (2019-2020)</t>
  </si>
  <si>
    <t>851</t>
  </si>
  <si>
    <t>Ochrona zdrowia</t>
  </si>
  <si>
    <t>85111</t>
  </si>
  <si>
    <t>Szpitale ogólne</t>
  </si>
  <si>
    <t>85195</t>
  </si>
  <si>
    <t>Pozostała działalność</t>
  </si>
  <si>
    <t xml:space="preserve">do uchwały Rady Powiatu w Opatowie Nr XV.71.2019  </t>
  </si>
  <si>
    <t>z dnia 10 października 2019 r.</t>
  </si>
  <si>
    <t>do uchwały Rady Powiatu w Opatowie Nr XV.71.2019</t>
  </si>
  <si>
    <t>Załącznik Nr 3                                                                                                       do uchwały Rady Powiatu w Opatowie Nr XV.71.2019                                                                                        z dnia 10 października 2019 r.</t>
  </si>
  <si>
    <t>Załącznik Nr 2                                                                                                      do uchwały Rady Powiatu w Opatowie Nr XV.71.2019                                                z dnia 10 października 2019 r.</t>
  </si>
  <si>
    <t>Załącznik Nr 1                                                                                                          do uchwały Rady Powiatu w Opatowie Nr XV.71.2019                                                                                z dnia 10 października 2019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</si>
</sst>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  <numFmt numFmtId="170" formatCode="#,##0.00;\-#,##0.00"/>
  </numFmts>
  <fonts count="7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8"/>
      <name val="Arial CE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b/>
      <sz val="13"/>
      <name val="Arial CE"/>
      <family val="2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1"/>
    </font>
    <font>
      <b/>
      <sz val="7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b/>
      <sz val="6"/>
      <name val="Arial CE"/>
      <family val="2"/>
    </font>
    <font>
      <b/>
      <sz val="8"/>
      <name val="Arial"/>
      <family val="2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0"/>
    </font>
    <font>
      <b/>
      <sz val="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sz val="5"/>
      <color rgb="FF000000"/>
      <name val="Arial"/>
      <family val="0"/>
    </font>
    <font>
      <b/>
      <sz val="5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74" fillId="32" borderId="0" applyNumberFormat="0" applyBorder="0" applyAlignment="0" applyProtection="0"/>
  </cellStyleXfs>
  <cellXfs count="17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49" fontId="7" fillId="33" borderId="0" xfId="50" applyNumberFormat="1" applyFont="1" applyFill="1" applyAlignment="1" applyProtection="1">
      <alignment horizontal="center" vertical="center" wrapText="1"/>
      <protection locked="0"/>
    </xf>
    <xf numFmtId="49" fontId="9" fillId="33" borderId="0" xfId="50" applyNumberFormat="1" applyFont="1" applyFill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/>
      <protection locked="0"/>
    </xf>
    <xf numFmtId="1" fontId="1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50" applyNumberFormat="1" applyFont="1" applyFill="1" applyBorder="1" applyAlignment="1" applyProtection="1">
      <alignment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4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5" borderId="0" xfId="51" applyFont="1" applyFill="1" applyAlignment="1">
      <alignment horizontal="right" vertical="center"/>
      <protection/>
    </xf>
    <xf numFmtId="0" fontId="4" fillId="0" borderId="0" xfId="51">
      <alignment/>
      <protection/>
    </xf>
    <xf numFmtId="0" fontId="19" fillId="0" borderId="0" xfId="51" applyFont="1">
      <alignment/>
      <protection/>
    </xf>
    <xf numFmtId="0" fontId="21" fillId="0" borderId="0" xfId="51" applyFont="1">
      <alignment/>
      <protection/>
    </xf>
    <xf numFmtId="0" fontId="4" fillId="35" borderId="0" xfId="51" applyFill="1">
      <alignment/>
      <protection/>
    </xf>
    <xf numFmtId="0" fontId="21" fillId="35" borderId="0" xfId="51" applyFont="1" applyFill="1">
      <alignment/>
      <protection/>
    </xf>
    <xf numFmtId="41" fontId="21" fillId="0" borderId="12" xfId="51" applyNumberFormat="1" applyFont="1" applyBorder="1" applyAlignment="1">
      <alignment vertical="center"/>
      <protection/>
    </xf>
    <xf numFmtId="0" fontId="21" fillId="0" borderId="12" xfId="51" applyFont="1" applyBorder="1" applyAlignment="1">
      <alignment horizontal="center" vertical="center"/>
      <protection/>
    </xf>
    <xf numFmtId="0" fontId="4" fillId="0" borderId="13" xfId="51" applyBorder="1" applyAlignment="1">
      <alignment horizontal="left" vertical="center" indent="2"/>
      <protection/>
    </xf>
    <xf numFmtId="0" fontId="4" fillId="0" borderId="13" xfId="51" applyBorder="1" applyAlignment="1">
      <alignment horizontal="center" vertical="center"/>
      <protection/>
    </xf>
    <xf numFmtId="41" fontId="4" fillId="0" borderId="13" xfId="51" applyNumberFormat="1" applyBorder="1" applyAlignment="1">
      <alignment vertical="center"/>
      <protection/>
    </xf>
    <xf numFmtId="0" fontId="16" fillId="0" borderId="12" xfId="51" applyFont="1" applyBorder="1" applyAlignment="1">
      <alignment horizontal="center" vertical="center"/>
      <protection/>
    </xf>
    <xf numFmtId="0" fontId="19" fillId="35" borderId="0" xfId="51" applyFont="1" applyFill="1">
      <alignment/>
      <protection/>
    </xf>
    <xf numFmtId="0" fontId="4" fillId="35" borderId="0" xfId="51" applyFill="1" applyAlignment="1">
      <alignment vertical="center"/>
      <protection/>
    </xf>
    <xf numFmtId="0" fontId="17" fillId="35" borderId="0" xfId="51" applyFont="1" applyFill="1" applyAlignment="1">
      <alignment horizontal="center" vertical="center"/>
      <protection/>
    </xf>
    <xf numFmtId="0" fontId="12" fillId="35" borderId="0" xfId="51" applyNumberFormat="1" applyFont="1" applyFill="1" applyBorder="1" applyAlignment="1" applyProtection="1">
      <alignment horizontal="right"/>
      <protection locked="0"/>
    </xf>
    <xf numFmtId="0" fontId="12" fillId="35" borderId="0" xfId="51" applyNumberFormat="1" applyFont="1" applyFill="1" applyBorder="1" applyAlignment="1" applyProtection="1">
      <alignment horizontal="right" vertical="center"/>
      <protection locked="0"/>
    </xf>
    <xf numFmtId="0" fontId="4" fillId="0" borderId="13" xfId="51" applyBorder="1" applyAlignment="1">
      <alignment horizontal="center" vertical="center" wrapText="1"/>
      <protection/>
    </xf>
    <xf numFmtId="3" fontId="19" fillId="0" borderId="12" xfId="51" applyNumberFormat="1" applyFont="1" applyBorder="1" applyAlignment="1">
      <alignment horizontal="right" vertical="center"/>
      <protection/>
    </xf>
    <xf numFmtId="0" fontId="19" fillId="0" borderId="12" xfId="51" applyFont="1" applyBorder="1" applyAlignment="1">
      <alignment horizontal="left" vertical="center" wrapText="1"/>
      <protection/>
    </xf>
    <xf numFmtId="0" fontId="19" fillId="0" borderId="12" xfId="51" applyFont="1" applyBorder="1" applyAlignment="1">
      <alignment horizontal="center" vertical="center"/>
      <protection/>
    </xf>
    <xf numFmtId="0" fontId="12" fillId="0" borderId="12" xfId="51" applyFont="1" applyBorder="1" applyAlignment="1">
      <alignment horizontal="left" vertical="top" wrapText="1"/>
      <protection/>
    </xf>
    <xf numFmtId="0" fontId="19" fillId="0" borderId="14" xfId="51" applyFont="1" applyBorder="1">
      <alignment/>
      <protection/>
    </xf>
    <xf numFmtId="0" fontId="19" fillId="0" borderId="14" xfId="51" applyFont="1" applyBorder="1" applyAlignment="1">
      <alignment horizontal="center" vertical="center"/>
      <protection/>
    </xf>
    <xf numFmtId="0" fontId="4" fillId="35" borderId="0" xfId="51" applyFont="1" applyFill="1" applyAlignment="1">
      <alignment horizontal="center"/>
      <protection/>
    </xf>
    <xf numFmtId="0" fontId="25" fillId="35" borderId="0" xfId="51" applyFont="1" applyFill="1" applyAlignment="1">
      <alignment horizontal="left"/>
      <protection/>
    </xf>
    <xf numFmtId="0" fontId="20" fillId="35" borderId="15" xfId="51" applyFont="1" applyFill="1" applyBorder="1" applyAlignment="1">
      <alignment horizontal="center" vertical="center"/>
      <protection/>
    </xf>
    <xf numFmtId="0" fontId="4" fillId="0" borderId="0" xfId="51" applyAlignment="1">
      <alignment vertical="center"/>
      <protection/>
    </xf>
    <xf numFmtId="0" fontId="4" fillId="0" borderId="0" xfId="51" applyFont="1" applyAlignment="1">
      <alignment vertical="center"/>
      <protection/>
    </xf>
    <xf numFmtId="41" fontId="4" fillId="0" borderId="0" xfId="51" applyNumberFormat="1" applyFont="1" applyAlignment="1">
      <alignment vertical="center"/>
      <protection/>
    </xf>
    <xf numFmtId="0" fontId="4" fillId="35" borderId="0" xfId="51" applyFont="1" applyFill="1" applyAlignment="1">
      <alignment vertical="center"/>
      <protection/>
    </xf>
    <xf numFmtId="0" fontId="26" fillId="35" borderId="12" xfId="51" applyFont="1" applyFill="1" applyBorder="1" applyAlignment="1">
      <alignment horizontal="center" vertical="center"/>
      <protection/>
    </xf>
    <xf numFmtId="41" fontId="27" fillId="35" borderId="12" xfId="51" applyNumberFormat="1" applyFont="1" applyFill="1" applyBorder="1" applyAlignment="1">
      <alignment vertical="center"/>
      <protection/>
    </xf>
    <xf numFmtId="41" fontId="28" fillId="35" borderId="12" xfId="51" applyNumberFormat="1" applyFont="1" applyFill="1" applyBorder="1" applyAlignment="1">
      <alignment horizontal="left" vertical="center" wrapText="1"/>
      <protection/>
    </xf>
    <xf numFmtId="41" fontId="8" fillId="35" borderId="12" xfId="51" applyNumberFormat="1" applyFont="1" applyFill="1" applyBorder="1" applyAlignment="1">
      <alignment vertical="center" wrapText="1"/>
      <protection/>
    </xf>
    <xf numFmtId="0" fontId="8" fillId="35" borderId="12" xfId="51" applyFont="1" applyFill="1" applyBorder="1" applyAlignment="1">
      <alignment vertical="center" wrapText="1"/>
      <protection/>
    </xf>
    <xf numFmtId="41" fontId="8" fillId="35" borderId="12" xfId="51" applyNumberFormat="1" applyFont="1" applyFill="1" applyBorder="1" applyAlignment="1">
      <alignment vertical="center"/>
      <protection/>
    </xf>
    <xf numFmtId="0" fontId="28" fillId="35" borderId="12" xfId="51" applyFont="1" applyFill="1" applyBorder="1" applyAlignment="1">
      <alignment vertical="center" wrapText="1"/>
      <protection/>
    </xf>
    <xf numFmtId="0" fontId="8" fillId="35" borderId="12" xfId="51" applyFont="1" applyFill="1" applyBorder="1" applyAlignment="1">
      <alignment horizontal="center" vertical="center"/>
      <protection/>
    </xf>
    <xf numFmtId="0" fontId="16" fillId="35" borderId="12" xfId="51" applyFont="1" applyFill="1" applyBorder="1" applyAlignment="1">
      <alignment vertical="center" wrapText="1"/>
      <protection/>
    </xf>
    <xf numFmtId="41" fontId="16" fillId="35" borderId="12" xfId="51" applyNumberFormat="1" applyFont="1" applyFill="1" applyBorder="1" applyAlignment="1">
      <alignment horizontal="left" vertical="center" wrapText="1"/>
      <protection/>
    </xf>
    <xf numFmtId="0" fontId="28" fillId="35" borderId="12" xfId="51" applyFont="1" applyFill="1" applyBorder="1" applyAlignment="1">
      <alignment horizontal="center" vertical="center"/>
      <protection/>
    </xf>
    <xf numFmtId="0" fontId="16" fillId="35" borderId="12" xfId="51" applyFont="1" applyFill="1" applyBorder="1" applyAlignment="1">
      <alignment horizontal="center" vertical="center"/>
      <protection/>
    </xf>
    <xf numFmtId="0" fontId="29" fillId="35" borderId="15" xfId="51" applyFont="1" applyFill="1" applyBorder="1" applyAlignment="1">
      <alignment horizontal="center" vertical="center" wrapText="1"/>
      <protection/>
    </xf>
    <xf numFmtId="0" fontId="17" fillId="35" borderId="0" xfId="51" applyFont="1" applyFill="1" applyAlignment="1">
      <alignment horizontal="center" vertical="center" wrapText="1"/>
      <protection/>
    </xf>
    <xf numFmtId="41" fontId="27" fillId="35" borderId="12" xfId="51" applyNumberFormat="1" applyFont="1" applyFill="1" applyBorder="1" applyAlignment="1">
      <alignment vertical="center" wrapText="1"/>
      <protection/>
    </xf>
    <xf numFmtId="41" fontId="21" fillId="0" borderId="12" xfId="51" applyNumberFormat="1" applyFont="1" applyBorder="1" applyAlignment="1">
      <alignment horizontal="right" vertical="center" wrapText="1"/>
      <protection/>
    </xf>
    <xf numFmtId="0" fontId="8" fillId="0" borderId="0" xfId="51" applyFont="1" applyBorder="1" applyAlignment="1">
      <alignment vertical="center" wrapText="1"/>
      <protection/>
    </xf>
    <xf numFmtId="3" fontId="8" fillId="0" borderId="0" xfId="51" applyNumberFormat="1" applyFont="1" applyBorder="1" applyAlignment="1">
      <alignment vertical="center" wrapText="1"/>
      <protection/>
    </xf>
    <xf numFmtId="49" fontId="31" fillId="35" borderId="12" xfId="51" applyNumberFormat="1" applyFont="1" applyFill="1" applyBorder="1" applyAlignment="1">
      <alignment horizontal="center" vertical="center" wrapText="1"/>
      <protection/>
    </xf>
    <xf numFmtId="0" fontId="31" fillId="35" borderId="12" xfId="51" applyFont="1" applyFill="1" applyBorder="1" applyAlignment="1">
      <alignment vertical="center" wrapText="1"/>
      <protection/>
    </xf>
    <xf numFmtId="0" fontId="27" fillId="35" borderId="12" xfId="51" applyFont="1" applyFill="1" applyBorder="1" applyAlignment="1">
      <alignment horizontal="center" vertical="center" wrapText="1"/>
      <protection/>
    </xf>
    <xf numFmtId="43" fontId="27" fillId="35" borderId="12" xfId="51" applyNumberFormat="1" applyFont="1" applyFill="1" applyBorder="1" applyAlignment="1">
      <alignment horizontal="center" vertical="center" wrapText="1"/>
      <protection/>
    </xf>
    <xf numFmtId="49" fontId="7" fillId="35" borderId="12" xfId="51" applyNumberFormat="1" applyFont="1" applyFill="1" applyBorder="1" applyAlignment="1">
      <alignment vertical="center" wrapText="1"/>
      <protection/>
    </xf>
    <xf numFmtId="43" fontId="7" fillId="35" borderId="12" xfId="51" applyNumberFormat="1" applyFont="1" applyFill="1" applyBorder="1" applyAlignment="1">
      <alignment horizontal="center" vertical="center" wrapText="1"/>
      <protection/>
    </xf>
    <xf numFmtId="0" fontId="7" fillId="35" borderId="12" xfId="51" applyFont="1" applyFill="1" applyBorder="1" applyAlignment="1">
      <alignment vertical="center" wrapText="1"/>
      <protection/>
    </xf>
    <xf numFmtId="0" fontId="7" fillId="35" borderId="12" xfId="51" applyFont="1" applyFill="1" applyBorder="1" applyAlignment="1">
      <alignment horizontal="center" vertical="center" wrapText="1"/>
      <protection/>
    </xf>
    <xf numFmtId="49" fontId="7" fillId="35" borderId="12" xfId="51" applyNumberFormat="1" applyFont="1" applyFill="1" applyBorder="1" applyAlignment="1">
      <alignment horizontal="left" vertical="center" wrapText="1"/>
      <protection/>
    </xf>
    <xf numFmtId="0" fontId="7" fillId="35" borderId="12" xfId="51" applyNumberFormat="1" applyFont="1" applyFill="1" applyBorder="1" applyAlignment="1">
      <alignment vertical="center" wrapText="1"/>
      <protection/>
    </xf>
    <xf numFmtId="0" fontId="7" fillId="35" borderId="0" xfId="0" applyNumberFormat="1" applyFont="1" applyFill="1" applyBorder="1" applyAlignment="1" applyProtection="1">
      <alignment horizontal="left" vertical="center" wrapText="1"/>
      <protection locked="0"/>
    </xf>
    <xf numFmtId="3" fontId="7" fillId="35" borderId="12" xfId="51" applyNumberFormat="1" applyFont="1" applyFill="1" applyBorder="1" applyAlignment="1">
      <alignment horizontal="center" vertical="center" wrapText="1"/>
      <protection/>
    </xf>
    <xf numFmtId="0" fontId="8" fillId="0" borderId="12" xfId="51" applyFont="1" applyBorder="1" applyAlignment="1">
      <alignment horizontal="center" vertical="center" wrapText="1"/>
      <protection/>
    </xf>
    <xf numFmtId="0" fontId="27" fillId="35" borderId="12" xfId="51" applyFont="1" applyFill="1" applyBorder="1" applyAlignment="1">
      <alignment vertical="center" wrapText="1"/>
      <protection/>
    </xf>
    <xf numFmtId="0" fontId="27" fillId="0" borderId="0" xfId="51" applyFont="1" applyBorder="1" applyAlignment="1">
      <alignment vertical="center" wrapText="1"/>
      <protection/>
    </xf>
    <xf numFmtId="0" fontId="4" fillId="0" borderId="0" xfId="51" applyFont="1" applyBorder="1" applyAlignment="1">
      <alignment vertical="center" wrapText="1"/>
      <protection/>
    </xf>
    <xf numFmtId="170" fontId="75" fillId="36" borderId="16" xfId="0" applyNumberFormat="1" applyFont="1" applyFill="1" applyBorder="1" applyAlignment="1">
      <alignment horizontal="right" vertical="center" wrapText="1"/>
    </xf>
    <xf numFmtId="170" fontId="76" fillId="36" borderId="16" xfId="0" applyNumberFormat="1" applyFont="1" applyFill="1" applyBorder="1" applyAlignment="1">
      <alignment horizontal="right" vertical="center" wrapText="1"/>
    </xf>
    <xf numFmtId="0" fontId="77" fillId="36" borderId="16" xfId="0" applyFont="1" applyFill="1" applyBorder="1" applyAlignment="1">
      <alignment horizontal="center" vertical="center" wrapText="1"/>
    </xf>
    <xf numFmtId="0" fontId="76" fillId="36" borderId="16" xfId="0" applyFont="1" applyFill="1" applyBorder="1" applyAlignment="1">
      <alignment horizontal="center" vertical="center" wrapText="1"/>
    </xf>
    <xf numFmtId="0" fontId="24" fillId="35" borderId="12" xfId="51" applyFont="1" applyFill="1" applyBorder="1" applyAlignment="1">
      <alignment horizontal="center" vertical="center"/>
      <protection/>
    </xf>
    <xf numFmtId="0" fontId="24" fillId="35" borderId="12" xfId="51" applyFont="1" applyFill="1" applyBorder="1" applyAlignment="1">
      <alignment horizontal="center" vertical="center" wrapText="1"/>
      <protection/>
    </xf>
    <xf numFmtId="49" fontId="1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4" fillId="33" borderId="17" xfId="0" applyNumberFormat="1" applyFont="1" applyFill="1" applyBorder="1" applyAlignment="1" applyProtection="1">
      <alignment horizontal="right" vertical="center" wrapText="1"/>
      <protection locked="0"/>
    </xf>
    <xf numFmtId="49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right" wrapText="1"/>
      <protection locked="0"/>
    </xf>
    <xf numFmtId="0" fontId="10" fillId="0" borderId="0" xfId="50" applyNumberFormat="1" applyFont="1" applyFill="1" applyBorder="1" applyAlignment="1" applyProtection="1">
      <alignment horizontal="center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0" fontId="77" fillId="36" borderId="16" xfId="0" applyFont="1" applyFill="1" applyBorder="1" applyAlignment="1">
      <alignment horizontal="left" vertical="center" wrapText="1"/>
    </xf>
    <xf numFmtId="170" fontId="76" fillId="36" borderId="16" xfId="0" applyNumberFormat="1" applyFont="1" applyFill="1" applyBorder="1" applyAlignment="1">
      <alignment horizontal="right" vertical="center" wrapText="1"/>
    </xf>
    <xf numFmtId="0" fontId="78" fillId="36" borderId="16" xfId="0" applyFont="1" applyFill="1" applyBorder="1" applyAlignment="1">
      <alignment horizontal="center" vertical="center" wrapText="1"/>
    </xf>
    <xf numFmtId="170" fontId="75" fillId="36" borderId="16" xfId="0" applyNumberFormat="1" applyFont="1" applyFill="1" applyBorder="1" applyAlignment="1">
      <alignment horizontal="right" vertical="center" wrapText="1"/>
    </xf>
    <xf numFmtId="0" fontId="77" fillId="36" borderId="16" xfId="0" applyFont="1" applyFill="1" applyBorder="1" applyAlignment="1">
      <alignment horizontal="center" vertical="center" wrapText="1"/>
    </xf>
    <xf numFmtId="0" fontId="12" fillId="0" borderId="0" xfId="50" applyNumberFormat="1" applyFont="1" applyFill="1" applyBorder="1" applyAlignment="1" applyProtection="1">
      <alignment horizontal="right" wrapText="1"/>
      <protection locked="0"/>
    </xf>
    <xf numFmtId="0" fontId="11" fillId="33" borderId="0" xfId="50" applyFont="1" applyFill="1" applyAlignment="1" applyProtection="1">
      <alignment horizontal="center" vertical="center" wrapText="1" shrinkToFit="1"/>
      <protection locked="0"/>
    </xf>
    <xf numFmtId="0" fontId="76" fillId="36" borderId="16" xfId="0" applyFont="1" applyFill="1" applyBorder="1" applyAlignment="1">
      <alignment horizontal="center" vertical="center" wrapText="1"/>
    </xf>
    <xf numFmtId="0" fontId="8" fillId="35" borderId="18" xfId="51" applyFont="1" applyFill="1" applyBorder="1" applyAlignment="1">
      <alignment horizontal="left" vertical="center" wrapText="1"/>
      <protection/>
    </xf>
    <xf numFmtId="0" fontId="8" fillId="35" borderId="15" xfId="51" applyFont="1" applyFill="1" applyBorder="1" applyAlignment="1">
      <alignment horizontal="left" vertical="center" wrapText="1"/>
      <protection/>
    </xf>
    <xf numFmtId="43" fontId="7" fillId="35" borderId="18" xfId="51" applyNumberFormat="1" applyFont="1" applyFill="1" applyBorder="1" applyAlignment="1">
      <alignment horizontal="center" vertical="center" wrapText="1"/>
      <protection/>
    </xf>
    <xf numFmtId="43" fontId="7" fillId="35" borderId="15" xfId="51" applyNumberFormat="1" applyFont="1" applyFill="1" applyBorder="1" applyAlignment="1">
      <alignment horizontal="center" vertical="center" wrapText="1"/>
      <protection/>
    </xf>
    <xf numFmtId="0" fontId="8" fillId="0" borderId="0" xfId="51" applyFont="1" applyBorder="1" applyAlignment="1">
      <alignment vertical="center" wrapText="1"/>
      <protection/>
    </xf>
    <xf numFmtId="0" fontId="31" fillId="35" borderId="18" xfId="51" applyFont="1" applyFill="1" applyBorder="1" applyAlignment="1">
      <alignment horizontal="center" vertical="center" wrapText="1"/>
      <protection/>
    </xf>
    <xf numFmtId="0" fontId="31" fillId="35" borderId="19" xfId="51" applyFont="1" applyFill="1" applyBorder="1" applyAlignment="1">
      <alignment horizontal="center" vertical="center" wrapText="1"/>
      <protection/>
    </xf>
    <xf numFmtId="0" fontId="31" fillId="35" borderId="15" xfId="51" applyFont="1" applyFill="1" applyBorder="1" applyAlignment="1">
      <alignment horizontal="center" vertical="center" wrapText="1"/>
      <protection/>
    </xf>
    <xf numFmtId="0" fontId="27" fillId="35" borderId="18" xfId="51" applyFont="1" applyFill="1" applyBorder="1" applyAlignment="1">
      <alignment horizontal="center" vertical="center" wrapText="1"/>
      <protection/>
    </xf>
    <xf numFmtId="0" fontId="27" fillId="35" borderId="19" xfId="51" applyFont="1" applyFill="1" applyBorder="1" applyAlignment="1">
      <alignment horizontal="center" vertical="center" wrapText="1"/>
      <protection/>
    </xf>
    <xf numFmtId="0" fontId="27" fillId="35" borderId="15" xfId="51" applyFont="1" applyFill="1" applyBorder="1" applyAlignment="1">
      <alignment horizontal="center" vertical="center" wrapText="1"/>
      <protection/>
    </xf>
    <xf numFmtId="43" fontId="27" fillId="35" borderId="18" xfId="51" applyNumberFormat="1" applyFont="1" applyFill="1" applyBorder="1" applyAlignment="1">
      <alignment horizontal="right" vertical="center" wrapText="1"/>
      <protection/>
    </xf>
    <xf numFmtId="43" fontId="27" fillId="35" borderId="15" xfId="51" applyNumberFormat="1" applyFont="1" applyFill="1" applyBorder="1" applyAlignment="1">
      <alignment horizontal="right" vertical="center" wrapText="1"/>
      <protection/>
    </xf>
    <xf numFmtId="4" fontId="27" fillId="35" borderId="18" xfId="51" applyNumberFormat="1" applyFont="1" applyFill="1" applyBorder="1" applyAlignment="1">
      <alignment horizontal="right" vertical="center" wrapText="1"/>
      <protection/>
    </xf>
    <xf numFmtId="4" fontId="27" fillId="35" borderId="15" xfId="51" applyNumberFormat="1" applyFont="1" applyFill="1" applyBorder="1" applyAlignment="1">
      <alignment horizontal="right" vertical="center" wrapText="1"/>
      <protection/>
    </xf>
    <xf numFmtId="0" fontId="8" fillId="0" borderId="20" xfId="51" applyFont="1" applyBorder="1" applyAlignment="1">
      <alignment horizontal="center" vertical="center" wrapText="1"/>
      <protection/>
    </xf>
    <xf numFmtId="0" fontId="0" fillId="0" borderId="0" xfId="5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0" applyNumberFormat="1" applyFont="1" applyFill="1" applyBorder="1" applyAlignment="1" applyProtection="1">
      <alignment horizontal="left" vertical="center"/>
      <protection locked="0"/>
    </xf>
    <xf numFmtId="0" fontId="27" fillId="35" borderId="12" xfId="51" applyFont="1" applyFill="1" applyBorder="1" applyAlignment="1">
      <alignment vertical="center" wrapText="1"/>
      <protection/>
    </xf>
    <xf numFmtId="0" fontId="8" fillId="0" borderId="21" xfId="51" applyFont="1" applyBorder="1" applyAlignment="1">
      <alignment horizontal="center" vertical="center" wrapText="1"/>
      <protection/>
    </xf>
    <xf numFmtId="0" fontId="8" fillId="0" borderId="22" xfId="51" applyFont="1" applyBorder="1" applyAlignment="1">
      <alignment horizontal="center" vertical="center" wrapText="1"/>
      <protection/>
    </xf>
    <xf numFmtId="0" fontId="6" fillId="0" borderId="0" xfId="50" applyNumberFormat="1" applyFont="1" applyFill="1" applyBorder="1" applyAlignment="1" applyProtection="1">
      <alignment horizontal="right" vertical="top" wrapText="1"/>
      <protection locked="0"/>
    </xf>
    <xf numFmtId="0" fontId="32" fillId="0" borderId="0" xfId="51" applyFont="1" applyBorder="1" applyAlignment="1">
      <alignment horizontal="center" vertical="center" wrapText="1"/>
      <protection/>
    </xf>
    <xf numFmtId="0" fontId="27" fillId="35" borderId="18" xfId="51" applyFont="1" applyFill="1" applyBorder="1" applyAlignment="1">
      <alignment horizontal="center" vertical="center"/>
      <protection/>
    </xf>
    <xf numFmtId="0" fontId="27" fillId="35" borderId="19" xfId="51" applyFont="1" applyFill="1" applyBorder="1" applyAlignment="1">
      <alignment horizontal="center" vertical="center"/>
      <protection/>
    </xf>
    <xf numFmtId="0" fontId="27" fillId="35" borderId="15" xfId="51" applyFont="1" applyFill="1" applyBorder="1" applyAlignment="1">
      <alignment horizontal="center" vertical="center"/>
      <protection/>
    </xf>
    <xf numFmtId="0" fontId="26" fillId="35" borderId="21" xfId="51" applyFont="1" applyFill="1" applyBorder="1" applyAlignment="1">
      <alignment horizontal="center" vertical="center" wrapText="1"/>
      <protection/>
    </xf>
    <xf numFmtId="0" fontId="26" fillId="35" borderId="23" xfId="51" applyFont="1" applyFill="1" applyBorder="1" applyAlignment="1">
      <alignment horizontal="center" vertical="center" wrapText="1"/>
      <protection/>
    </xf>
    <xf numFmtId="0" fontId="26" fillId="35" borderId="24" xfId="51" applyFont="1" applyFill="1" applyBorder="1" applyAlignment="1">
      <alignment horizontal="center" vertical="center" wrapText="1"/>
      <protection/>
    </xf>
    <xf numFmtId="0" fontId="29" fillId="35" borderId="14" xfId="51" applyFont="1" applyFill="1" applyBorder="1" applyAlignment="1">
      <alignment horizontal="center" vertical="center" wrapText="1"/>
      <protection/>
    </xf>
    <xf numFmtId="0" fontId="29" fillId="35" borderId="23" xfId="51" applyFont="1" applyFill="1" applyBorder="1" applyAlignment="1">
      <alignment horizontal="center" vertical="center" wrapText="1"/>
      <protection/>
    </xf>
    <xf numFmtId="0" fontId="29" fillId="35" borderId="24" xfId="51" applyFont="1" applyFill="1" applyBorder="1" applyAlignment="1">
      <alignment horizontal="center" vertical="center" wrapText="1"/>
      <protection/>
    </xf>
    <xf numFmtId="0" fontId="30" fillId="35" borderId="12" xfId="51" applyFont="1" applyFill="1" applyBorder="1" applyAlignment="1">
      <alignment horizontal="center" vertical="center" wrapText="1"/>
      <protection/>
    </xf>
    <xf numFmtId="0" fontId="17" fillId="35" borderId="0" xfId="51" applyFont="1" applyFill="1" applyAlignment="1">
      <alignment horizontal="center" vertical="center" wrapText="1"/>
      <protection/>
    </xf>
    <xf numFmtId="0" fontId="29" fillId="35" borderId="12" xfId="51" applyFont="1" applyFill="1" applyBorder="1" applyAlignment="1">
      <alignment horizontal="center" vertical="center"/>
      <protection/>
    </xf>
    <xf numFmtId="0" fontId="29" fillId="35" borderId="12" xfId="51" applyFont="1" applyFill="1" applyBorder="1" applyAlignment="1">
      <alignment horizontal="center" vertical="center" wrapText="1"/>
      <protection/>
    </xf>
    <xf numFmtId="0" fontId="26" fillId="35" borderId="12" xfId="51" applyFont="1" applyFill="1" applyBorder="1" applyAlignment="1">
      <alignment horizontal="center" vertical="center" wrapText="1"/>
      <protection/>
    </xf>
    <xf numFmtId="0" fontId="22" fillId="35" borderId="0" xfId="51" applyFont="1" applyFill="1" applyAlignment="1">
      <alignment horizontal="center" vertical="center"/>
      <protection/>
    </xf>
    <xf numFmtId="0" fontId="18" fillId="35" borderId="14" xfId="51" applyFont="1" applyFill="1" applyBorder="1" applyAlignment="1">
      <alignment horizontal="center" vertical="center" wrapText="1"/>
      <protection/>
    </xf>
    <xf numFmtId="0" fontId="18" fillId="35" borderId="24" xfId="51" applyFont="1" applyFill="1" applyBorder="1" applyAlignment="1">
      <alignment horizontal="center" vertical="center" wrapText="1"/>
      <protection/>
    </xf>
    <xf numFmtId="0" fontId="20" fillId="35" borderId="18" xfId="51" applyFont="1" applyFill="1" applyBorder="1" applyAlignment="1">
      <alignment horizontal="center" vertical="center" wrapText="1"/>
      <protection/>
    </xf>
    <xf numFmtId="0" fontId="20" fillId="35" borderId="19" xfId="51" applyFont="1" applyFill="1" applyBorder="1" applyAlignment="1">
      <alignment horizontal="center" vertical="center" wrapText="1"/>
      <protection/>
    </xf>
    <xf numFmtId="0" fontId="20" fillId="35" borderId="15" xfId="51" applyFont="1" applyFill="1" applyBorder="1" applyAlignment="1">
      <alignment horizontal="center" vertical="center" wrapText="1"/>
      <protection/>
    </xf>
    <xf numFmtId="0" fontId="20" fillId="35" borderId="21" xfId="51" applyFont="1" applyFill="1" applyBorder="1" applyAlignment="1">
      <alignment horizontal="center" vertical="center" wrapText="1"/>
      <protection/>
    </xf>
    <xf numFmtId="0" fontId="20" fillId="35" borderId="22" xfId="51" applyFont="1" applyFill="1" applyBorder="1" applyAlignment="1">
      <alignment horizontal="center" vertical="center" wrapText="1"/>
      <protection/>
    </xf>
    <xf numFmtId="0" fontId="20" fillId="35" borderId="12" xfId="51" applyFont="1" applyFill="1" applyBorder="1" applyAlignment="1">
      <alignment horizontal="center" vertical="center"/>
      <protection/>
    </xf>
    <xf numFmtId="0" fontId="20" fillId="35" borderId="12" xfId="51" applyFont="1" applyFill="1" applyBorder="1" applyAlignment="1">
      <alignment horizontal="center" vertical="center" wrapText="1"/>
      <protection/>
    </xf>
    <xf numFmtId="0" fontId="20" fillId="35" borderId="14" xfId="51" applyFont="1" applyFill="1" applyBorder="1" applyAlignment="1">
      <alignment horizontal="center" vertical="center" wrapText="1"/>
      <protection/>
    </xf>
    <xf numFmtId="0" fontId="20" fillId="35" borderId="24" xfId="51" applyFont="1" applyFill="1" applyBorder="1" applyAlignment="1">
      <alignment horizontal="center" vertical="center" wrapText="1"/>
      <protection/>
    </xf>
    <xf numFmtId="0" fontId="23" fillId="35" borderId="12" xfId="51" applyFont="1" applyFill="1" applyBorder="1" applyAlignment="1">
      <alignment horizontal="center" vertical="center" wrapText="1"/>
      <protection/>
    </xf>
    <xf numFmtId="0" fontId="21" fillId="0" borderId="12" xfId="51" applyFont="1" applyBorder="1" applyAlignment="1">
      <alignment horizontal="center" vertical="center"/>
      <protection/>
    </xf>
    <xf numFmtId="0" fontId="20" fillId="35" borderId="20" xfId="51" applyFont="1" applyFill="1" applyBorder="1" applyAlignment="1">
      <alignment horizontal="center" vertical="center" wrapText="1"/>
      <protection/>
    </xf>
    <xf numFmtId="0" fontId="20" fillId="35" borderId="23" xfId="51" applyFont="1" applyFill="1" applyBorder="1" applyAlignment="1">
      <alignment horizontal="center" vertical="center" wrapText="1"/>
      <protection/>
    </xf>
    <xf numFmtId="0" fontId="22" fillId="35" borderId="0" xfId="51" applyFont="1" applyFill="1" applyAlignment="1">
      <alignment horizontal="center" vertical="center" wrapText="1"/>
      <protection/>
    </xf>
    <xf numFmtId="0" fontId="20" fillId="35" borderId="18" xfId="51" applyFont="1" applyFill="1" applyBorder="1" applyAlignment="1">
      <alignment horizontal="center" vertical="center"/>
      <protection/>
    </xf>
    <xf numFmtId="0" fontId="20" fillId="35" borderId="19" xfId="51" applyFont="1" applyFill="1" applyBorder="1" applyAlignment="1">
      <alignment horizontal="center" vertical="center"/>
      <protection/>
    </xf>
    <xf numFmtId="0" fontId="20" fillId="35" borderId="15" xfId="51" applyFont="1" applyFill="1" applyBorder="1" applyAlignment="1">
      <alignment horizontal="center" vertical="center"/>
      <protection/>
    </xf>
    <xf numFmtId="0" fontId="19" fillId="0" borderId="18" xfId="51" applyFont="1" applyFill="1" applyBorder="1" applyAlignment="1">
      <alignment horizontal="left" vertical="center"/>
      <protection/>
    </xf>
    <xf numFmtId="0" fontId="19" fillId="0" borderId="19" xfId="51" applyFont="1" applyFill="1" applyBorder="1" applyAlignment="1">
      <alignment horizontal="left" vertical="center"/>
      <protection/>
    </xf>
    <xf numFmtId="0" fontId="19" fillId="0" borderId="15" xfId="51" applyFont="1" applyFill="1" applyBorder="1" applyAlignment="1">
      <alignment horizontal="left" vertical="center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43"/>
  <sheetViews>
    <sheetView showGridLines="0" tabSelected="1" zoomScalePageLayoutView="0" workbookViewId="0" topLeftCell="A1">
      <selection activeCell="W6" sqref="W6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101" t="s">
        <v>353</v>
      </c>
      <c r="L1" s="101"/>
      <c r="M1" s="101"/>
      <c r="N1" s="101"/>
      <c r="O1" s="101"/>
      <c r="P1" s="101"/>
      <c r="Q1" s="4"/>
    </row>
    <row r="2" spans="1:17" ht="25.5" customHeight="1">
      <c r="A2" s="102" t="s">
        <v>65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4"/>
    </row>
    <row r="3" spans="1:17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3" t="s">
        <v>0</v>
      </c>
      <c r="O3" s="104"/>
      <c r="P3" s="104"/>
      <c r="Q3" s="4"/>
    </row>
    <row r="4" spans="1:17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4"/>
    </row>
    <row r="5" spans="1:17" ht="34.5" customHeight="1">
      <c r="A5" s="2"/>
      <c r="B5" s="8" t="s">
        <v>1</v>
      </c>
      <c r="C5" s="8" t="s">
        <v>2</v>
      </c>
      <c r="D5" s="103" t="s">
        <v>3</v>
      </c>
      <c r="E5" s="103"/>
      <c r="F5" s="103" t="s">
        <v>4</v>
      </c>
      <c r="G5" s="103"/>
      <c r="H5" s="103"/>
      <c r="I5" s="103" t="s">
        <v>36</v>
      </c>
      <c r="J5" s="103"/>
      <c r="K5" s="8" t="s">
        <v>37</v>
      </c>
      <c r="L5" s="8" t="s">
        <v>38</v>
      </c>
      <c r="M5" s="103" t="s">
        <v>39</v>
      </c>
      <c r="N5" s="103"/>
      <c r="O5" s="103"/>
      <c r="P5" s="103"/>
      <c r="Q5" s="103"/>
    </row>
    <row r="6" spans="1:17" ht="11.25" customHeight="1">
      <c r="A6" s="2"/>
      <c r="B6" s="9" t="s">
        <v>5</v>
      </c>
      <c r="C6" s="9" t="s">
        <v>6</v>
      </c>
      <c r="D6" s="97" t="s">
        <v>7</v>
      </c>
      <c r="E6" s="97"/>
      <c r="F6" s="97" t="s">
        <v>8</v>
      </c>
      <c r="G6" s="97"/>
      <c r="H6" s="97"/>
      <c r="I6" s="97" t="s">
        <v>9</v>
      </c>
      <c r="J6" s="97"/>
      <c r="K6" s="9" t="s">
        <v>40</v>
      </c>
      <c r="L6" s="9" t="s">
        <v>41</v>
      </c>
      <c r="M6" s="97" t="s">
        <v>42</v>
      </c>
      <c r="N6" s="97"/>
      <c r="O6" s="97"/>
      <c r="P6" s="97"/>
      <c r="Q6" s="97"/>
    </row>
    <row r="7" spans="1:17" ht="18.75" customHeight="1">
      <c r="A7" s="2"/>
      <c r="B7" s="87" t="s">
        <v>10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1:17" ht="22.5" customHeight="1">
      <c r="A8" s="2"/>
      <c r="B8" s="9" t="s">
        <v>88</v>
      </c>
      <c r="C8" s="10"/>
      <c r="D8" s="100"/>
      <c r="E8" s="100"/>
      <c r="F8" s="98" t="s">
        <v>89</v>
      </c>
      <c r="G8" s="98"/>
      <c r="H8" s="98"/>
      <c r="I8" s="99" t="s">
        <v>90</v>
      </c>
      <c r="J8" s="99"/>
      <c r="K8" s="11" t="s">
        <v>12</v>
      </c>
      <c r="L8" s="11" t="s">
        <v>333</v>
      </c>
      <c r="M8" s="99" t="s">
        <v>334</v>
      </c>
      <c r="N8" s="99"/>
      <c r="O8" s="99"/>
      <c r="P8" s="99"/>
      <c r="Q8" s="99"/>
    </row>
    <row r="9" spans="1:17" ht="28.5" customHeight="1">
      <c r="A9" s="2"/>
      <c r="B9" s="8"/>
      <c r="C9" s="10"/>
      <c r="D9" s="100"/>
      <c r="E9" s="100"/>
      <c r="F9" s="98" t="s">
        <v>11</v>
      </c>
      <c r="G9" s="98"/>
      <c r="H9" s="98"/>
      <c r="I9" s="99" t="s">
        <v>12</v>
      </c>
      <c r="J9" s="99"/>
      <c r="K9" s="11" t="s">
        <v>12</v>
      </c>
      <c r="L9" s="11" t="s">
        <v>12</v>
      </c>
      <c r="M9" s="99" t="s">
        <v>12</v>
      </c>
      <c r="N9" s="99"/>
      <c r="O9" s="99"/>
      <c r="P9" s="99"/>
      <c r="Q9" s="99"/>
    </row>
    <row r="10" spans="1:17" ht="22.5" customHeight="1">
      <c r="A10" s="2"/>
      <c r="B10" s="10"/>
      <c r="C10" s="9" t="s">
        <v>91</v>
      </c>
      <c r="D10" s="100"/>
      <c r="E10" s="100"/>
      <c r="F10" s="98" t="s">
        <v>92</v>
      </c>
      <c r="G10" s="98"/>
      <c r="H10" s="98"/>
      <c r="I10" s="99" t="s">
        <v>93</v>
      </c>
      <c r="J10" s="99"/>
      <c r="K10" s="11" t="s">
        <v>12</v>
      </c>
      <c r="L10" s="11" t="s">
        <v>333</v>
      </c>
      <c r="M10" s="99" t="s">
        <v>335</v>
      </c>
      <c r="N10" s="99"/>
      <c r="O10" s="99"/>
      <c r="P10" s="99"/>
      <c r="Q10" s="99"/>
    </row>
    <row r="11" spans="1:17" ht="27.75" customHeight="1">
      <c r="A11" s="2"/>
      <c r="B11" s="10"/>
      <c r="C11" s="8"/>
      <c r="D11" s="100"/>
      <c r="E11" s="100"/>
      <c r="F11" s="98" t="s">
        <v>11</v>
      </c>
      <c r="G11" s="98"/>
      <c r="H11" s="98"/>
      <c r="I11" s="99" t="s">
        <v>12</v>
      </c>
      <c r="J11" s="99"/>
      <c r="K11" s="11" t="s">
        <v>12</v>
      </c>
      <c r="L11" s="11" t="s">
        <v>12</v>
      </c>
      <c r="M11" s="99" t="s">
        <v>12</v>
      </c>
      <c r="N11" s="99"/>
      <c r="O11" s="99"/>
      <c r="P11" s="99"/>
      <c r="Q11" s="99"/>
    </row>
    <row r="12" spans="1:17" ht="48" customHeight="1">
      <c r="A12" s="2"/>
      <c r="B12" s="10"/>
      <c r="C12" s="10"/>
      <c r="D12" s="97" t="s">
        <v>94</v>
      </c>
      <c r="E12" s="97"/>
      <c r="F12" s="98" t="s">
        <v>95</v>
      </c>
      <c r="G12" s="98"/>
      <c r="H12" s="98"/>
      <c r="I12" s="99" t="s">
        <v>96</v>
      </c>
      <c r="J12" s="99"/>
      <c r="K12" s="11" t="s">
        <v>12</v>
      </c>
      <c r="L12" s="11" t="s">
        <v>333</v>
      </c>
      <c r="M12" s="99" t="s">
        <v>336</v>
      </c>
      <c r="N12" s="99"/>
      <c r="O12" s="99"/>
      <c r="P12" s="99"/>
      <c r="Q12" s="99"/>
    </row>
    <row r="13" spans="1:17" ht="24.75" customHeight="1">
      <c r="A13" s="2"/>
      <c r="B13" s="9" t="s">
        <v>227</v>
      </c>
      <c r="C13" s="10"/>
      <c r="D13" s="100"/>
      <c r="E13" s="100"/>
      <c r="F13" s="98" t="s">
        <v>228</v>
      </c>
      <c r="G13" s="98"/>
      <c r="H13" s="98"/>
      <c r="I13" s="99" t="s">
        <v>229</v>
      </c>
      <c r="J13" s="99"/>
      <c r="K13" s="11" t="s">
        <v>12</v>
      </c>
      <c r="L13" s="11" t="s">
        <v>230</v>
      </c>
      <c r="M13" s="99" t="s">
        <v>231</v>
      </c>
      <c r="N13" s="99"/>
      <c r="O13" s="99"/>
      <c r="P13" s="99"/>
      <c r="Q13" s="99"/>
    </row>
    <row r="14" spans="1:17" ht="27" customHeight="1">
      <c r="A14" s="2"/>
      <c r="B14" s="8"/>
      <c r="C14" s="10"/>
      <c r="D14" s="100"/>
      <c r="E14" s="100"/>
      <c r="F14" s="98" t="s">
        <v>11</v>
      </c>
      <c r="G14" s="98"/>
      <c r="H14" s="98"/>
      <c r="I14" s="99" t="s">
        <v>12</v>
      </c>
      <c r="J14" s="99"/>
      <c r="K14" s="11" t="s">
        <v>12</v>
      </c>
      <c r="L14" s="11" t="s">
        <v>12</v>
      </c>
      <c r="M14" s="99" t="s">
        <v>12</v>
      </c>
      <c r="N14" s="99"/>
      <c r="O14" s="99"/>
      <c r="P14" s="99"/>
      <c r="Q14" s="99"/>
    </row>
    <row r="15" spans="1:17" ht="21" customHeight="1">
      <c r="A15" s="2"/>
      <c r="B15" s="10"/>
      <c r="C15" s="9" t="s">
        <v>232</v>
      </c>
      <c r="D15" s="100"/>
      <c r="E15" s="100"/>
      <c r="F15" s="98" t="s">
        <v>233</v>
      </c>
      <c r="G15" s="98"/>
      <c r="H15" s="98"/>
      <c r="I15" s="99" t="s">
        <v>234</v>
      </c>
      <c r="J15" s="99"/>
      <c r="K15" s="11" t="s">
        <v>12</v>
      </c>
      <c r="L15" s="11" t="s">
        <v>230</v>
      </c>
      <c r="M15" s="99" t="s">
        <v>235</v>
      </c>
      <c r="N15" s="99"/>
      <c r="O15" s="99"/>
      <c r="P15" s="99"/>
      <c r="Q15" s="99"/>
    </row>
    <row r="16" spans="1:17" ht="27.75" customHeight="1">
      <c r="A16" s="2"/>
      <c r="B16" s="10"/>
      <c r="C16" s="8"/>
      <c r="D16" s="100"/>
      <c r="E16" s="100"/>
      <c r="F16" s="98" t="s">
        <v>11</v>
      </c>
      <c r="G16" s="98"/>
      <c r="H16" s="98"/>
      <c r="I16" s="99" t="s">
        <v>12</v>
      </c>
      <c r="J16" s="99"/>
      <c r="K16" s="11" t="s">
        <v>12</v>
      </c>
      <c r="L16" s="11" t="s">
        <v>12</v>
      </c>
      <c r="M16" s="99" t="s">
        <v>12</v>
      </c>
      <c r="N16" s="99"/>
      <c r="O16" s="99"/>
      <c r="P16" s="99"/>
      <c r="Q16" s="99"/>
    </row>
    <row r="17" spans="1:17" ht="20.25" customHeight="1">
      <c r="A17" s="2"/>
      <c r="B17" s="10"/>
      <c r="C17" s="10"/>
      <c r="D17" s="97" t="s">
        <v>236</v>
      </c>
      <c r="E17" s="97"/>
      <c r="F17" s="98" t="s">
        <v>237</v>
      </c>
      <c r="G17" s="98"/>
      <c r="H17" s="98"/>
      <c r="I17" s="99" t="s">
        <v>238</v>
      </c>
      <c r="J17" s="99"/>
      <c r="K17" s="11" t="s">
        <v>12</v>
      </c>
      <c r="L17" s="11" t="s">
        <v>239</v>
      </c>
      <c r="M17" s="99" t="s">
        <v>240</v>
      </c>
      <c r="N17" s="99"/>
      <c r="O17" s="99"/>
      <c r="P17" s="99"/>
      <c r="Q17" s="99"/>
    </row>
    <row r="18" spans="1:17" ht="21.75" customHeight="1">
      <c r="A18" s="2"/>
      <c r="B18" s="10"/>
      <c r="C18" s="10"/>
      <c r="D18" s="97" t="s">
        <v>241</v>
      </c>
      <c r="E18" s="97"/>
      <c r="F18" s="98" t="s">
        <v>242</v>
      </c>
      <c r="G18" s="98"/>
      <c r="H18" s="98"/>
      <c r="I18" s="99" t="s">
        <v>243</v>
      </c>
      <c r="J18" s="99"/>
      <c r="K18" s="11" t="s">
        <v>12</v>
      </c>
      <c r="L18" s="11" t="s">
        <v>244</v>
      </c>
      <c r="M18" s="99" t="s">
        <v>245</v>
      </c>
      <c r="N18" s="99"/>
      <c r="O18" s="99"/>
      <c r="P18" s="99"/>
      <c r="Q18" s="99"/>
    </row>
    <row r="19" spans="1:17" ht="27" customHeight="1">
      <c r="A19" s="2"/>
      <c r="B19" s="10"/>
      <c r="C19" s="10"/>
      <c r="D19" s="97" t="s">
        <v>246</v>
      </c>
      <c r="E19" s="97"/>
      <c r="F19" s="98" t="s">
        <v>247</v>
      </c>
      <c r="G19" s="98"/>
      <c r="H19" s="98"/>
      <c r="I19" s="99" t="s">
        <v>248</v>
      </c>
      <c r="J19" s="99"/>
      <c r="K19" s="11" t="s">
        <v>12</v>
      </c>
      <c r="L19" s="11" t="s">
        <v>249</v>
      </c>
      <c r="M19" s="99" t="s">
        <v>250</v>
      </c>
      <c r="N19" s="99"/>
      <c r="O19" s="99"/>
      <c r="P19" s="99"/>
      <c r="Q19" s="99"/>
    </row>
    <row r="20" spans="1:17" ht="18.75" customHeight="1">
      <c r="A20" s="2"/>
      <c r="B20" s="9" t="s">
        <v>251</v>
      </c>
      <c r="C20" s="10"/>
      <c r="D20" s="100"/>
      <c r="E20" s="100"/>
      <c r="F20" s="98" t="s">
        <v>252</v>
      </c>
      <c r="G20" s="98"/>
      <c r="H20" s="98"/>
      <c r="I20" s="99" t="s">
        <v>253</v>
      </c>
      <c r="J20" s="99"/>
      <c r="K20" s="11" t="s">
        <v>12</v>
      </c>
      <c r="L20" s="11" t="s">
        <v>254</v>
      </c>
      <c r="M20" s="99" t="s">
        <v>255</v>
      </c>
      <c r="N20" s="99"/>
      <c r="O20" s="99"/>
      <c r="P20" s="99"/>
      <c r="Q20" s="99"/>
    </row>
    <row r="21" spans="2:17" ht="27" customHeight="1">
      <c r="B21" s="8"/>
      <c r="C21" s="10"/>
      <c r="D21" s="100"/>
      <c r="E21" s="100"/>
      <c r="F21" s="98" t="s">
        <v>11</v>
      </c>
      <c r="G21" s="98"/>
      <c r="H21" s="98"/>
      <c r="I21" s="99" t="s">
        <v>256</v>
      </c>
      <c r="J21" s="99"/>
      <c r="K21" s="11" t="s">
        <v>12</v>
      </c>
      <c r="L21" s="11" t="s">
        <v>12</v>
      </c>
      <c r="M21" s="99" t="s">
        <v>256</v>
      </c>
      <c r="N21" s="99"/>
      <c r="O21" s="99"/>
      <c r="P21" s="99"/>
      <c r="Q21" s="99"/>
    </row>
    <row r="22" spans="2:17" ht="26.25" customHeight="1">
      <c r="B22" s="10"/>
      <c r="C22" s="9" t="s">
        <v>257</v>
      </c>
      <c r="D22" s="100"/>
      <c r="E22" s="100"/>
      <c r="F22" s="98" t="s">
        <v>258</v>
      </c>
      <c r="G22" s="98"/>
      <c r="H22" s="98"/>
      <c r="I22" s="99" t="s">
        <v>259</v>
      </c>
      <c r="J22" s="99"/>
      <c r="K22" s="11" t="s">
        <v>12</v>
      </c>
      <c r="L22" s="11" t="s">
        <v>254</v>
      </c>
      <c r="M22" s="99" t="s">
        <v>260</v>
      </c>
      <c r="N22" s="99"/>
      <c r="O22" s="99"/>
      <c r="P22" s="99"/>
      <c r="Q22" s="99"/>
    </row>
    <row r="23" spans="2:17" ht="28.5" customHeight="1">
      <c r="B23" s="10"/>
      <c r="C23" s="8"/>
      <c r="D23" s="100"/>
      <c r="E23" s="100"/>
      <c r="F23" s="98" t="s">
        <v>11</v>
      </c>
      <c r="G23" s="98"/>
      <c r="H23" s="98"/>
      <c r="I23" s="99" t="s">
        <v>12</v>
      </c>
      <c r="J23" s="99"/>
      <c r="K23" s="11" t="s">
        <v>12</v>
      </c>
      <c r="L23" s="11" t="s">
        <v>12</v>
      </c>
      <c r="M23" s="99" t="s">
        <v>12</v>
      </c>
      <c r="N23" s="99"/>
      <c r="O23" s="99"/>
      <c r="P23" s="99"/>
      <c r="Q23" s="99"/>
    </row>
    <row r="24" spans="2:17" ht="20.25" customHeight="1">
      <c r="B24" s="10"/>
      <c r="C24" s="10"/>
      <c r="D24" s="97" t="s">
        <v>241</v>
      </c>
      <c r="E24" s="97"/>
      <c r="F24" s="98" t="s">
        <v>242</v>
      </c>
      <c r="G24" s="98"/>
      <c r="H24" s="98"/>
      <c r="I24" s="99" t="s">
        <v>261</v>
      </c>
      <c r="J24" s="99"/>
      <c r="K24" s="11" t="s">
        <v>12</v>
      </c>
      <c r="L24" s="11" t="s">
        <v>254</v>
      </c>
      <c r="M24" s="99" t="s">
        <v>262</v>
      </c>
      <c r="N24" s="99"/>
      <c r="O24" s="99"/>
      <c r="P24" s="99"/>
      <c r="Q24" s="99"/>
    </row>
    <row r="25" spans="2:17" ht="20.25" customHeight="1">
      <c r="B25" s="9" t="s">
        <v>263</v>
      </c>
      <c r="C25" s="10"/>
      <c r="D25" s="100"/>
      <c r="E25" s="100"/>
      <c r="F25" s="98" t="s">
        <v>264</v>
      </c>
      <c r="G25" s="98"/>
      <c r="H25" s="98"/>
      <c r="I25" s="99" t="s">
        <v>265</v>
      </c>
      <c r="J25" s="99"/>
      <c r="K25" s="11" t="s">
        <v>12</v>
      </c>
      <c r="L25" s="11" t="s">
        <v>266</v>
      </c>
      <c r="M25" s="99" t="s">
        <v>267</v>
      </c>
      <c r="N25" s="99"/>
      <c r="O25" s="99"/>
      <c r="P25" s="99"/>
      <c r="Q25" s="99"/>
    </row>
    <row r="26" spans="2:17" ht="29.25" customHeight="1">
      <c r="B26" s="8"/>
      <c r="C26" s="10"/>
      <c r="D26" s="100"/>
      <c r="E26" s="100"/>
      <c r="F26" s="98" t="s">
        <v>11</v>
      </c>
      <c r="G26" s="98"/>
      <c r="H26" s="98"/>
      <c r="I26" s="99" t="s">
        <v>12</v>
      </c>
      <c r="J26" s="99"/>
      <c r="K26" s="11" t="s">
        <v>12</v>
      </c>
      <c r="L26" s="11" t="s">
        <v>12</v>
      </c>
      <c r="M26" s="99" t="s">
        <v>12</v>
      </c>
      <c r="N26" s="99"/>
      <c r="O26" s="99"/>
      <c r="P26" s="99"/>
      <c r="Q26" s="99"/>
    </row>
    <row r="27" spans="2:17" ht="21" customHeight="1">
      <c r="B27" s="10"/>
      <c r="C27" s="9" t="s">
        <v>268</v>
      </c>
      <c r="D27" s="100"/>
      <c r="E27" s="100"/>
      <c r="F27" s="98" t="s">
        <v>269</v>
      </c>
      <c r="G27" s="98"/>
      <c r="H27" s="98"/>
      <c r="I27" s="99" t="s">
        <v>270</v>
      </c>
      <c r="J27" s="99"/>
      <c r="K27" s="11" t="s">
        <v>12</v>
      </c>
      <c r="L27" s="11" t="s">
        <v>266</v>
      </c>
      <c r="M27" s="99" t="s">
        <v>271</v>
      </c>
      <c r="N27" s="99"/>
      <c r="O27" s="99"/>
      <c r="P27" s="99"/>
      <c r="Q27" s="99"/>
    </row>
    <row r="28" spans="2:17" ht="29.25" customHeight="1">
      <c r="B28" s="10"/>
      <c r="C28" s="8"/>
      <c r="D28" s="100"/>
      <c r="E28" s="100"/>
      <c r="F28" s="98" t="s">
        <v>11</v>
      </c>
      <c r="G28" s="98"/>
      <c r="H28" s="98"/>
      <c r="I28" s="99" t="s">
        <v>12</v>
      </c>
      <c r="J28" s="99"/>
      <c r="K28" s="11" t="s">
        <v>12</v>
      </c>
      <c r="L28" s="11" t="s">
        <v>12</v>
      </c>
      <c r="M28" s="99" t="s">
        <v>12</v>
      </c>
      <c r="N28" s="99"/>
      <c r="O28" s="99"/>
      <c r="P28" s="99"/>
      <c r="Q28" s="99"/>
    </row>
    <row r="29" spans="2:17" ht="45" customHeight="1">
      <c r="B29" s="10"/>
      <c r="C29" s="10"/>
      <c r="D29" s="97" t="s">
        <v>94</v>
      </c>
      <c r="E29" s="97"/>
      <c r="F29" s="98" t="s">
        <v>95</v>
      </c>
      <c r="G29" s="98"/>
      <c r="H29" s="98"/>
      <c r="I29" s="99" t="s">
        <v>272</v>
      </c>
      <c r="J29" s="99"/>
      <c r="K29" s="11" t="s">
        <v>12</v>
      </c>
      <c r="L29" s="11" t="s">
        <v>273</v>
      </c>
      <c r="M29" s="99" t="s">
        <v>274</v>
      </c>
      <c r="N29" s="99"/>
      <c r="O29" s="99"/>
      <c r="P29" s="99"/>
      <c r="Q29" s="99"/>
    </row>
    <row r="30" spans="2:17" ht="19.5" customHeight="1">
      <c r="B30" s="10"/>
      <c r="C30" s="10"/>
      <c r="D30" s="97" t="s">
        <v>241</v>
      </c>
      <c r="E30" s="97"/>
      <c r="F30" s="98" t="s">
        <v>242</v>
      </c>
      <c r="G30" s="98"/>
      <c r="H30" s="98"/>
      <c r="I30" s="99" t="s">
        <v>275</v>
      </c>
      <c r="J30" s="99"/>
      <c r="K30" s="11" t="s">
        <v>12</v>
      </c>
      <c r="L30" s="11" t="s">
        <v>276</v>
      </c>
      <c r="M30" s="99" t="s">
        <v>277</v>
      </c>
      <c r="N30" s="99"/>
      <c r="O30" s="99"/>
      <c r="P30" s="99"/>
      <c r="Q30" s="99"/>
    </row>
    <row r="31" spans="2:17" ht="21" customHeight="1">
      <c r="B31" s="9" t="s">
        <v>278</v>
      </c>
      <c r="C31" s="10"/>
      <c r="D31" s="100"/>
      <c r="E31" s="100"/>
      <c r="F31" s="98" t="s">
        <v>279</v>
      </c>
      <c r="G31" s="98"/>
      <c r="H31" s="98"/>
      <c r="I31" s="99" t="s">
        <v>280</v>
      </c>
      <c r="J31" s="99"/>
      <c r="K31" s="11" t="s">
        <v>12</v>
      </c>
      <c r="L31" s="11" t="s">
        <v>281</v>
      </c>
      <c r="M31" s="99" t="s">
        <v>282</v>
      </c>
      <c r="N31" s="99"/>
      <c r="O31" s="99"/>
      <c r="P31" s="99"/>
      <c r="Q31" s="99"/>
    </row>
    <row r="32" spans="2:17" ht="28.5" customHeight="1">
      <c r="B32" s="8"/>
      <c r="C32" s="10"/>
      <c r="D32" s="100"/>
      <c r="E32" s="100"/>
      <c r="F32" s="98" t="s">
        <v>11</v>
      </c>
      <c r="G32" s="98"/>
      <c r="H32" s="98"/>
      <c r="I32" s="99" t="s">
        <v>12</v>
      </c>
      <c r="J32" s="99"/>
      <c r="K32" s="11" t="s">
        <v>12</v>
      </c>
      <c r="L32" s="11" t="s">
        <v>12</v>
      </c>
      <c r="M32" s="99" t="s">
        <v>12</v>
      </c>
      <c r="N32" s="99"/>
      <c r="O32" s="99"/>
      <c r="P32" s="99"/>
      <c r="Q32" s="99"/>
    </row>
    <row r="33" spans="2:17" ht="20.25" customHeight="1">
      <c r="B33" s="10"/>
      <c r="C33" s="9" t="s">
        <v>283</v>
      </c>
      <c r="D33" s="100"/>
      <c r="E33" s="100"/>
      <c r="F33" s="98" t="s">
        <v>284</v>
      </c>
      <c r="G33" s="98"/>
      <c r="H33" s="98"/>
      <c r="I33" s="99" t="s">
        <v>285</v>
      </c>
      <c r="J33" s="99"/>
      <c r="K33" s="11" t="s">
        <v>12</v>
      </c>
      <c r="L33" s="11" t="s">
        <v>281</v>
      </c>
      <c r="M33" s="99" t="s">
        <v>286</v>
      </c>
      <c r="N33" s="99"/>
      <c r="O33" s="99"/>
      <c r="P33" s="99"/>
      <c r="Q33" s="99"/>
    </row>
    <row r="34" spans="2:17" ht="29.25" customHeight="1">
      <c r="B34" s="10"/>
      <c r="C34" s="8"/>
      <c r="D34" s="100"/>
      <c r="E34" s="100"/>
      <c r="F34" s="98" t="s">
        <v>11</v>
      </c>
      <c r="G34" s="98"/>
      <c r="H34" s="98"/>
      <c r="I34" s="99" t="s">
        <v>12</v>
      </c>
      <c r="J34" s="99"/>
      <c r="K34" s="11" t="s">
        <v>12</v>
      </c>
      <c r="L34" s="11" t="s">
        <v>12</v>
      </c>
      <c r="M34" s="99" t="s">
        <v>12</v>
      </c>
      <c r="N34" s="99"/>
      <c r="O34" s="99"/>
      <c r="P34" s="99"/>
      <c r="Q34" s="99"/>
    </row>
    <row r="35" spans="2:17" ht="21" customHeight="1">
      <c r="B35" s="10"/>
      <c r="C35" s="10"/>
      <c r="D35" s="97" t="s">
        <v>241</v>
      </c>
      <c r="E35" s="97"/>
      <c r="F35" s="98" t="s">
        <v>242</v>
      </c>
      <c r="G35" s="98"/>
      <c r="H35" s="98"/>
      <c r="I35" s="99" t="s">
        <v>12</v>
      </c>
      <c r="J35" s="99"/>
      <c r="K35" s="11" t="s">
        <v>12</v>
      </c>
      <c r="L35" s="11" t="s">
        <v>281</v>
      </c>
      <c r="M35" s="99" t="s">
        <v>281</v>
      </c>
      <c r="N35" s="99"/>
      <c r="O35" s="99"/>
      <c r="P35" s="99"/>
      <c r="Q35" s="99"/>
    </row>
    <row r="36" spans="2:17" ht="21.75" customHeight="1">
      <c r="B36" s="96" t="s">
        <v>10</v>
      </c>
      <c r="C36" s="96"/>
      <c r="D36" s="96"/>
      <c r="E36" s="96"/>
      <c r="F36" s="96"/>
      <c r="G36" s="96"/>
      <c r="H36" s="12" t="s">
        <v>13</v>
      </c>
      <c r="I36" s="95" t="s">
        <v>97</v>
      </c>
      <c r="J36" s="95"/>
      <c r="K36" s="13" t="s">
        <v>12</v>
      </c>
      <c r="L36" s="13" t="s">
        <v>337</v>
      </c>
      <c r="M36" s="95" t="s">
        <v>338</v>
      </c>
      <c r="N36" s="95"/>
      <c r="O36" s="95"/>
      <c r="P36" s="95"/>
      <c r="Q36" s="95"/>
    </row>
    <row r="37" spans="2:17" ht="29.25" customHeight="1">
      <c r="B37" s="92"/>
      <c r="C37" s="92"/>
      <c r="D37" s="92"/>
      <c r="E37" s="92"/>
      <c r="F37" s="93" t="s">
        <v>11</v>
      </c>
      <c r="G37" s="93"/>
      <c r="H37" s="93"/>
      <c r="I37" s="94" t="s">
        <v>98</v>
      </c>
      <c r="J37" s="94"/>
      <c r="K37" s="14" t="s">
        <v>12</v>
      </c>
      <c r="L37" s="14" t="s">
        <v>12</v>
      </c>
      <c r="M37" s="94" t="s">
        <v>98</v>
      </c>
      <c r="N37" s="94"/>
      <c r="O37" s="94"/>
      <c r="P37" s="94"/>
      <c r="Q37" s="94"/>
    </row>
    <row r="38" spans="2:17" ht="18" customHeight="1">
      <c r="B38" s="87" t="s">
        <v>14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 ht="20.25" customHeight="1">
      <c r="B39" s="96" t="s">
        <v>14</v>
      </c>
      <c r="C39" s="96"/>
      <c r="D39" s="96"/>
      <c r="E39" s="96"/>
      <c r="F39" s="96"/>
      <c r="G39" s="96"/>
      <c r="H39" s="12" t="s">
        <v>13</v>
      </c>
      <c r="I39" s="95" t="s">
        <v>99</v>
      </c>
      <c r="J39" s="95"/>
      <c r="K39" s="13" t="s">
        <v>12</v>
      </c>
      <c r="L39" s="13" t="s">
        <v>12</v>
      </c>
      <c r="M39" s="95" t="s">
        <v>99</v>
      </c>
      <c r="N39" s="95"/>
      <c r="O39" s="95"/>
      <c r="P39" s="95"/>
      <c r="Q39" s="95"/>
    </row>
    <row r="40" spans="2:17" ht="26.25" customHeight="1">
      <c r="B40" s="92"/>
      <c r="C40" s="92"/>
      <c r="D40" s="92"/>
      <c r="E40" s="92"/>
      <c r="F40" s="93" t="s">
        <v>11</v>
      </c>
      <c r="G40" s="93"/>
      <c r="H40" s="93"/>
      <c r="I40" s="94" t="s">
        <v>43</v>
      </c>
      <c r="J40" s="94"/>
      <c r="K40" s="14" t="s">
        <v>12</v>
      </c>
      <c r="L40" s="14" t="s">
        <v>12</v>
      </c>
      <c r="M40" s="94" t="s">
        <v>43</v>
      </c>
      <c r="N40" s="94"/>
      <c r="O40" s="94"/>
      <c r="P40" s="94"/>
      <c r="Q40" s="94"/>
    </row>
    <row r="41" spans="2:17" ht="21" customHeight="1">
      <c r="B41" s="87" t="s">
        <v>15</v>
      </c>
      <c r="C41" s="87"/>
      <c r="D41" s="87"/>
      <c r="E41" s="87"/>
      <c r="F41" s="87"/>
      <c r="G41" s="87"/>
      <c r="H41" s="87"/>
      <c r="I41" s="95" t="s">
        <v>100</v>
      </c>
      <c r="J41" s="95"/>
      <c r="K41" s="13" t="s">
        <v>12</v>
      </c>
      <c r="L41" s="13" t="s">
        <v>337</v>
      </c>
      <c r="M41" s="95" t="s">
        <v>339</v>
      </c>
      <c r="N41" s="95"/>
      <c r="O41" s="95"/>
      <c r="P41" s="95"/>
      <c r="Q41" s="95"/>
    </row>
    <row r="42" spans="2:17" ht="35.25" customHeight="1">
      <c r="B42" s="87"/>
      <c r="C42" s="87"/>
      <c r="D42" s="87"/>
      <c r="E42" s="87"/>
      <c r="F42" s="88" t="s">
        <v>11</v>
      </c>
      <c r="G42" s="88"/>
      <c r="H42" s="88"/>
      <c r="I42" s="89" t="s">
        <v>101</v>
      </c>
      <c r="J42" s="89"/>
      <c r="K42" s="15" t="s">
        <v>12</v>
      </c>
      <c r="L42" s="15" t="s">
        <v>12</v>
      </c>
      <c r="M42" s="89" t="s">
        <v>101</v>
      </c>
      <c r="N42" s="89"/>
      <c r="O42" s="89"/>
      <c r="P42" s="89"/>
      <c r="Q42" s="89"/>
    </row>
    <row r="43" spans="2:17" ht="21.75" customHeight="1">
      <c r="B43" s="90" t="s">
        <v>31</v>
      </c>
      <c r="C43" s="90"/>
      <c r="D43" s="90"/>
      <c r="E43" s="90"/>
      <c r="F43" s="90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</sheetData>
  <sheetProtection/>
  <mergeCells count="148">
    <mergeCell ref="M15:Q15"/>
    <mergeCell ref="D16:E16"/>
    <mergeCell ref="F16:H16"/>
    <mergeCell ref="D17:E17"/>
    <mergeCell ref="M19:Q19"/>
    <mergeCell ref="I19:J19"/>
    <mergeCell ref="F17:H17"/>
    <mergeCell ref="F19:H19"/>
    <mergeCell ref="I16:J16"/>
    <mergeCell ref="M16:Q16"/>
    <mergeCell ref="F5:H5"/>
    <mergeCell ref="M12:Q12"/>
    <mergeCell ref="I11:J11"/>
    <mergeCell ref="I5:J5"/>
    <mergeCell ref="I6:J6"/>
    <mergeCell ref="F6:H6"/>
    <mergeCell ref="I12:J12"/>
    <mergeCell ref="F12:H12"/>
    <mergeCell ref="M11:Q11"/>
    <mergeCell ref="M6:Q6"/>
    <mergeCell ref="K1:P1"/>
    <mergeCell ref="A2:P2"/>
    <mergeCell ref="I8:J8"/>
    <mergeCell ref="D5:E5"/>
    <mergeCell ref="M5:Q5"/>
    <mergeCell ref="I9:J9"/>
    <mergeCell ref="D9:E9"/>
    <mergeCell ref="O3:P3"/>
    <mergeCell ref="B7:Q7"/>
    <mergeCell ref="D6:E6"/>
    <mergeCell ref="D8:E8"/>
    <mergeCell ref="F8:H8"/>
    <mergeCell ref="M13:Q13"/>
    <mergeCell ref="D11:E11"/>
    <mergeCell ref="D10:E10"/>
    <mergeCell ref="D12:E12"/>
    <mergeCell ref="I10:J10"/>
    <mergeCell ref="F10:H10"/>
    <mergeCell ref="M10:Q10"/>
    <mergeCell ref="M8:Q8"/>
    <mergeCell ref="F11:H11"/>
    <mergeCell ref="F9:H9"/>
    <mergeCell ref="I13:J13"/>
    <mergeCell ref="I14:J14"/>
    <mergeCell ref="M9:Q9"/>
    <mergeCell ref="M14:Q14"/>
    <mergeCell ref="M18:Q18"/>
    <mergeCell ref="F14:H14"/>
    <mergeCell ref="I17:J17"/>
    <mergeCell ref="I18:J18"/>
    <mergeCell ref="M17:Q17"/>
    <mergeCell ref="D13:E13"/>
    <mergeCell ref="F13:H13"/>
    <mergeCell ref="D14:E14"/>
    <mergeCell ref="D15:E15"/>
    <mergeCell ref="F15:H15"/>
    <mergeCell ref="I15:J15"/>
    <mergeCell ref="D18:E18"/>
    <mergeCell ref="F18:H18"/>
    <mergeCell ref="D19:E19"/>
    <mergeCell ref="D20:E20"/>
    <mergeCell ref="F20:H20"/>
    <mergeCell ref="I20:J20"/>
    <mergeCell ref="M20:Q20"/>
    <mergeCell ref="D21:E21"/>
    <mergeCell ref="F21:H21"/>
    <mergeCell ref="I21:J21"/>
    <mergeCell ref="M21:Q21"/>
    <mergeCell ref="D22:E22"/>
    <mergeCell ref="F22:H22"/>
    <mergeCell ref="I22:J22"/>
    <mergeCell ref="M22:Q22"/>
    <mergeCell ref="D23:E23"/>
    <mergeCell ref="F23:H23"/>
    <mergeCell ref="I23:J23"/>
    <mergeCell ref="M23:Q23"/>
    <mergeCell ref="D24:E24"/>
    <mergeCell ref="F24:H24"/>
    <mergeCell ref="I24:J24"/>
    <mergeCell ref="M24:Q24"/>
    <mergeCell ref="D25:E25"/>
    <mergeCell ref="F25:H25"/>
    <mergeCell ref="I25:J25"/>
    <mergeCell ref="M25:Q25"/>
    <mergeCell ref="D26:E26"/>
    <mergeCell ref="F26:H26"/>
    <mergeCell ref="I26:J26"/>
    <mergeCell ref="M26:Q26"/>
    <mergeCell ref="D27:E27"/>
    <mergeCell ref="F27:H27"/>
    <mergeCell ref="I27:J27"/>
    <mergeCell ref="M27:Q27"/>
    <mergeCell ref="D28:E28"/>
    <mergeCell ref="F28:H28"/>
    <mergeCell ref="I28:J28"/>
    <mergeCell ref="M28:Q28"/>
    <mergeCell ref="D29:E29"/>
    <mergeCell ref="F29:H29"/>
    <mergeCell ref="I29:J29"/>
    <mergeCell ref="M29:Q29"/>
    <mergeCell ref="D30:E30"/>
    <mergeCell ref="F30:H30"/>
    <mergeCell ref="I30:J30"/>
    <mergeCell ref="M30:Q30"/>
    <mergeCell ref="D31:E31"/>
    <mergeCell ref="F31:H31"/>
    <mergeCell ref="I31:J31"/>
    <mergeCell ref="M31:Q31"/>
    <mergeCell ref="D32:E32"/>
    <mergeCell ref="F32:H32"/>
    <mergeCell ref="I32:J32"/>
    <mergeCell ref="M32:Q32"/>
    <mergeCell ref="D33:E33"/>
    <mergeCell ref="F33:H33"/>
    <mergeCell ref="I33:J33"/>
    <mergeCell ref="M33:Q33"/>
    <mergeCell ref="D34:E34"/>
    <mergeCell ref="F34:H34"/>
    <mergeCell ref="I34:J34"/>
    <mergeCell ref="M34:Q34"/>
    <mergeCell ref="D35:E35"/>
    <mergeCell ref="F35:H35"/>
    <mergeCell ref="I35:J35"/>
    <mergeCell ref="M35:Q35"/>
    <mergeCell ref="B36:G36"/>
    <mergeCell ref="I36:J36"/>
    <mergeCell ref="M36:Q36"/>
    <mergeCell ref="B37:E37"/>
    <mergeCell ref="F37:H37"/>
    <mergeCell ref="I37:J37"/>
    <mergeCell ref="M37:Q37"/>
    <mergeCell ref="B38:Q38"/>
    <mergeCell ref="B39:G39"/>
    <mergeCell ref="I39:J39"/>
    <mergeCell ref="M39:Q39"/>
    <mergeCell ref="B40:E40"/>
    <mergeCell ref="F40:H40"/>
    <mergeCell ref="I40:J40"/>
    <mergeCell ref="M40:Q40"/>
    <mergeCell ref="B41:H41"/>
    <mergeCell ref="I41:J41"/>
    <mergeCell ref="M41:Q41"/>
    <mergeCell ref="B42:E42"/>
    <mergeCell ref="F42:H42"/>
    <mergeCell ref="I42:J42"/>
    <mergeCell ref="M42:Q42"/>
    <mergeCell ref="B43:F43"/>
    <mergeCell ref="G43:Q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65"/>
  <sheetViews>
    <sheetView showGridLines="0" zoomScalePageLayoutView="0" workbookViewId="0" topLeftCell="A1">
      <selection activeCell="AB12" sqref="AB12"/>
    </sheetView>
  </sheetViews>
  <sheetFormatPr defaultColWidth="9.33203125" defaultRowHeight="12.75"/>
  <cols>
    <col min="1" max="1" width="4.5" style="1" customWidth="1"/>
    <col min="2" max="2" width="5.66015625" style="1" customWidth="1"/>
    <col min="3" max="3" width="5" style="1" customWidth="1"/>
    <col min="4" max="4" width="5.16015625" style="1" customWidth="1"/>
    <col min="5" max="5" width="6.83203125" style="1" customWidth="1"/>
    <col min="6" max="6" width="5.16015625" style="1" customWidth="1"/>
    <col min="7" max="7" width="3.16015625" style="1" customWidth="1"/>
    <col min="8" max="8" width="11" style="1" customWidth="1"/>
    <col min="9" max="9" width="11.33203125" style="1" customWidth="1"/>
    <col min="10" max="10" width="10.83203125" style="1" customWidth="1"/>
    <col min="11" max="12" width="11.33203125" style="1" customWidth="1"/>
    <col min="13" max="13" width="8.66015625" style="1" customWidth="1"/>
    <col min="14" max="14" width="8.83203125" style="1" customWidth="1"/>
    <col min="15" max="15" width="9.16015625" style="1" customWidth="1"/>
    <col min="16" max="16" width="9.33203125" style="1" customWidth="1"/>
    <col min="17" max="17" width="8.66015625" style="1" customWidth="1"/>
    <col min="18" max="18" width="10" style="1" customWidth="1"/>
    <col min="19" max="19" width="9.83203125" style="1" customWidth="1"/>
    <col min="20" max="20" width="4.83203125" style="1" customWidth="1"/>
    <col min="21" max="21" width="4" style="1" customWidth="1"/>
    <col min="22" max="22" width="8.83203125" style="1" customWidth="1"/>
    <col min="23" max="23" width="5.5" style="1" customWidth="1"/>
    <col min="24" max="24" width="2.16015625" style="1" customWidth="1"/>
    <col min="25" max="25" width="1.3359375" style="1" customWidth="1"/>
    <col min="26" max="16384" width="9.33203125" style="1" customWidth="1"/>
  </cols>
  <sheetData>
    <row r="1" spans="1:23" ht="63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10" t="s">
        <v>352</v>
      </c>
      <c r="O1" s="110"/>
      <c r="P1" s="110"/>
      <c r="Q1" s="110"/>
      <c r="R1" s="110"/>
      <c r="S1" s="110"/>
      <c r="T1" s="110"/>
      <c r="U1" s="7"/>
      <c r="V1" s="7"/>
      <c r="W1" s="6"/>
    </row>
    <row r="2" spans="1:23" ht="21.75" customHeight="1">
      <c r="A2" s="111" t="s">
        <v>64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6"/>
    </row>
    <row r="3" ht="7.5" customHeight="1"/>
    <row r="5" spans="1:23" ht="12.75" customHeight="1">
      <c r="A5" s="109" t="s">
        <v>1</v>
      </c>
      <c r="B5" s="109" t="s">
        <v>2</v>
      </c>
      <c r="C5" s="109" t="s">
        <v>44</v>
      </c>
      <c r="D5" s="109" t="s">
        <v>4</v>
      </c>
      <c r="E5" s="109"/>
      <c r="F5" s="109"/>
      <c r="G5" s="109"/>
      <c r="H5" s="109" t="s">
        <v>27</v>
      </c>
      <c r="I5" s="109" t="s">
        <v>45</v>
      </c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</row>
    <row r="6" spans="1:23" ht="12.75" customHeight="1">
      <c r="A6" s="109"/>
      <c r="B6" s="109"/>
      <c r="C6" s="109"/>
      <c r="D6" s="109"/>
      <c r="E6" s="109"/>
      <c r="F6" s="109"/>
      <c r="G6" s="109"/>
      <c r="H6" s="109"/>
      <c r="I6" s="109" t="s">
        <v>46</v>
      </c>
      <c r="J6" s="109" t="s">
        <v>23</v>
      </c>
      <c r="K6" s="109"/>
      <c r="L6" s="109"/>
      <c r="M6" s="109"/>
      <c r="N6" s="109"/>
      <c r="O6" s="109"/>
      <c r="P6" s="109"/>
      <c r="Q6" s="109"/>
      <c r="R6" s="109" t="s">
        <v>26</v>
      </c>
      <c r="S6" s="109" t="s">
        <v>23</v>
      </c>
      <c r="T6" s="109"/>
      <c r="U6" s="109"/>
      <c r="V6" s="109"/>
      <c r="W6" s="109"/>
    </row>
    <row r="7" spans="1:23" ht="12.75" customHeight="1">
      <c r="A7" s="109"/>
      <c r="B7" s="109"/>
      <c r="C7" s="109"/>
      <c r="D7" s="109"/>
      <c r="E7" s="109"/>
      <c r="F7" s="109"/>
      <c r="G7" s="109"/>
      <c r="H7" s="109"/>
      <c r="I7" s="109"/>
      <c r="J7" s="109" t="s">
        <v>47</v>
      </c>
      <c r="K7" s="109" t="s">
        <v>23</v>
      </c>
      <c r="L7" s="109"/>
      <c r="M7" s="109" t="s">
        <v>22</v>
      </c>
      <c r="N7" s="109" t="s">
        <v>21</v>
      </c>
      <c r="O7" s="109" t="s">
        <v>20</v>
      </c>
      <c r="P7" s="109" t="s">
        <v>48</v>
      </c>
      <c r="Q7" s="109" t="s">
        <v>49</v>
      </c>
      <c r="R7" s="109"/>
      <c r="S7" s="109" t="s">
        <v>25</v>
      </c>
      <c r="T7" s="109" t="s">
        <v>24</v>
      </c>
      <c r="U7" s="109"/>
      <c r="V7" s="109" t="s">
        <v>50</v>
      </c>
      <c r="W7" s="109" t="s">
        <v>51</v>
      </c>
    </row>
    <row r="8" spans="1:23" ht="61.5" customHeight="1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83" t="s">
        <v>18</v>
      </c>
      <c r="L8" s="83" t="s">
        <v>17</v>
      </c>
      <c r="M8" s="109"/>
      <c r="N8" s="109"/>
      <c r="O8" s="109"/>
      <c r="P8" s="109"/>
      <c r="Q8" s="109"/>
      <c r="R8" s="109"/>
      <c r="S8" s="109"/>
      <c r="T8" s="109" t="s">
        <v>19</v>
      </c>
      <c r="U8" s="109"/>
      <c r="V8" s="109"/>
      <c r="W8" s="109"/>
    </row>
    <row r="9" spans="1:23" ht="12.75">
      <c r="A9" s="84" t="s">
        <v>5</v>
      </c>
      <c r="B9" s="84" t="s">
        <v>6</v>
      </c>
      <c r="C9" s="84" t="s">
        <v>7</v>
      </c>
      <c r="D9" s="112" t="s">
        <v>8</v>
      </c>
      <c r="E9" s="112"/>
      <c r="F9" s="112"/>
      <c r="G9" s="112"/>
      <c r="H9" s="84" t="s">
        <v>9</v>
      </c>
      <c r="I9" s="84" t="s">
        <v>40</v>
      </c>
      <c r="J9" s="84" t="s">
        <v>41</v>
      </c>
      <c r="K9" s="84" t="s">
        <v>42</v>
      </c>
      <c r="L9" s="84" t="s">
        <v>52</v>
      </c>
      <c r="M9" s="84" t="s">
        <v>53</v>
      </c>
      <c r="N9" s="84" t="s">
        <v>54</v>
      </c>
      <c r="O9" s="84" t="s">
        <v>55</v>
      </c>
      <c r="P9" s="84" t="s">
        <v>56</v>
      </c>
      <c r="Q9" s="84" t="s">
        <v>57</v>
      </c>
      <c r="R9" s="84" t="s">
        <v>58</v>
      </c>
      <c r="S9" s="84" t="s">
        <v>59</v>
      </c>
      <c r="T9" s="112" t="s">
        <v>60</v>
      </c>
      <c r="U9" s="112"/>
      <c r="V9" s="84" t="s">
        <v>61</v>
      </c>
      <c r="W9" s="84" t="s">
        <v>62</v>
      </c>
    </row>
    <row r="10" spans="1:23" ht="12.75" customHeight="1">
      <c r="A10" s="109" t="s">
        <v>69</v>
      </c>
      <c r="B10" s="109" t="s">
        <v>63</v>
      </c>
      <c r="C10" s="109" t="s">
        <v>63</v>
      </c>
      <c r="D10" s="105" t="s">
        <v>70</v>
      </c>
      <c r="E10" s="105"/>
      <c r="F10" s="105" t="s">
        <v>32</v>
      </c>
      <c r="G10" s="105"/>
      <c r="H10" s="82">
        <v>7687879</v>
      </c>
      <c r="I10" s="82">
        <v>4458867</v>
      </c>
      <c r="J10" s="82">
        <v>4401867</v>
      </c>
      <c r="K10" s="82">
        <v>1193123</v>
      </c>
      <c r="L10" s="82">
        <v>3208744</v>
      </c>
      <c r="M10" s="82">
        <v>27000</v>
      </c>
      <c r="N10" s="82">
        <v>30000</v>
      </c>
      <c r="O10" s="82">
        <v>0</v>
      </c>
      <c r="P10" s="82">
        <v>0</v>
      </c>
      <c r="Q10" s="82">
        <v>0</v>
      </c>
      <c r="R10" s="82">
        <v>3229012</v>
      </c>
      <c r="S10" s="82">
        <v>3229012</v>
      </c>
      <c r="T10" s="106">
        <v>0</v>
      </c>
      <c r="U10" s="106"/>
      <c r="V10" s="82">
        <v>0</v>
      </c>
      <c r="W10" s="82">
        <v>0</v>
      </c>
    </row>
    <row r="11" spans="1:23" ht="12.75" customHeight="1">
      <c r="A11" s="109"/>
      <c r="B11" s="109"/>
      <c r="C11" s="109"/>
      <c r="D11" s="105"/>
      <c r="E11" s="105"/>
      <c r="F11" s="105" t="s">
        <v>33</v>
      </c>
      <c r="G11" s="105"/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106">
        <v>0</v>
      </c>
      <c r="U11" s="106"/>
      <c r="V11" s="82">
        <v>0</v>
      </c>
      <c r="W11" s="82">
        <v>0</v>
      </c>
    </row>
    <row r="12" spans="1:23" ht="12.75" customHeight="1">
      <c r="A12" s="109"/>
      <c r="B12" s="109"/>
      <c r="C12" s="109"/>
      <c r="D12" s="105"/>
      <c r="E12" s="105"/>
      <c r="F12" s="105" t="s">
        <v>34</v>
      </c>
      <c r="G12" s="105"/>
      <c r="H12" s="82">
        <v>16835</v>
      </c>
      <c r="I12" s="82">
        <v>16835</v>
      </c>
      <c r="J12" s="82">
        <v>0</v>
      </c>
      <c r="K12" s="82">
        <v>0</v>
      </c>
      <c r="L12" s="82">
        <v>0</v>
      </c>
      <c r="M12" s="82">
        <v>16835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106">
        <v>0</v>
      </c>
      <c r="U12" s="106"/>
      <c r="V12" s="82">
        <v>0</v>
      </c>
      <c r="W12" s="82">
        <v>0</v>
      </c>
    </row>
    <row r="13" spans="1:23" ht="12.75" customHeight="1">
      <c r="A13" s="109"/>
      <c r="B13" s="109"/>
      <c r="C13" s="109"/>
      <c r="D13" s="105"/>
      <c r="E13" s="105"/>
      <c r="F13" s="105" t="s">
        <v>35</v>
      </c>
      <c r="G13" s="105"/>
      <c r="H13" s="82">
        <v>7704714</v>
      </c>
      <c r="I13" s="82">
        <v>4475702</v>
      </c>
      <c r="J13" s="82">
        <v>4401867</v>
      </c>
      <c r="K13" s="82">
        <v>1193123</v>
      </c>
      <c r="L13" s="82">
        <v>3208744</v>
      </c>
      <c r="M13" s="82">
        <v>43835</v>
      </c>
      <c r="N13" s="82">
        <v>30000</v>
      </c>
      <c r="O13" s="82">
        <v>0</v>
      </c>
      <c r="P13" s="82">
        <v>0</v>
      </c>
      <c r="Q13" s="82">
        <v>0</v>
      </c>
      <c r="R13" s="82">
        <v>3229012</v>
      </c>
      <c r="S13" s="82">
        <v>3229012</v>
      </c>
      <c r="T13" s="106">
        <v>0</v>
      </c>
      <c r="U13" s="106"/>
      <c r="V13" s="82">
        <v>0</v>
      </c>
      <c r="W13" s="82">
        <v>0</v>
      </c>
    </row>
    <row r="14" spans="1:23" ht="12.75" customHeight="1">
      <c r="A14" s="109" t="s">
        <v>63</v>
      </c>
      <c r="B14" s="109" t="s">
        <v>71</v>
      </c>
      <c r="C14" s="109" t="s">
        <v>63</v>
      </c>
      <c r="D14" s="105" t="s">
        <v>72</v>
      </c>
      <c r="E14" s="105"/>
      <c r="F14" s="105" t="s">
        <v>32</v>
      </c>
      <c r="G14" s="105"/>
      <c r="H14" s="82">
        <v>27000</v>
      </c>
      <c r="I14" s="82">
        <v>27000</v>
      </c>
      <c r="J14" s="82">
        <v>0</v>
      </c>
      <c r="K14" s="82">
        <v>0</v>
      </c>
      <c r="L14" s="82">
        <v>0</v>
      </c>
      <c r="M14" s="82">
        <v>27000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106">
        <v>0</v>
      </c>
      <c r="U14" s="106"/>
      <c r="V14" s="82">
        <v>0</v>
      </c>
      <c r="W14" s="82">
        <v>0</v>
      </c>
    </row>
    <row r="15" spans="1:23" ht="12.75" customHeight="1">
      <c r="A15" s="109"/>
      <c r="B15" s="109"/>
      <c r="C15" s="109"/>
      <c r="D15" s="105"/>
      <c r="E15" s="105"/>
      <c r="F15" s="105" t="s">
        <v>33</v>
      </c>
      <c r="G15" s="105"/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106">
        <v>0</v>
      </c>
      <c r="U15" s="106"/>
      <c r="V15" s="82">
        <v>0</v>
      </c>
      <c r="W15" s="82">
        <v>0</v>
      </c>
    </row>
    <row r="16" spans="1:23" ht="12.75" customHeight="1">
      <c r="A16" s="109"/>
      <c r="B16" s="109"/>
      <c r="C16" s="109"/>
      <c r="D16" s="105"/>
      <c r="E16" s="105"/>
      <c r="F16" s="105" t="s">
        <v>34</v>
      </c>
      <c r="G16" s="105"/>
      <c r="H16" s="82">
        <v>16835</v>
      </c>
      <c r="I16" s="82">
        <v>16835</v>
      </c>
      <c r="J16" s="82">
        <v>0</v>
      </c>
      <c r="K16" s="82">
        <v>0</v>
      </c>
      <c r="L16" s="82">
        <v>0</v>
      </c>
      <c r="M16" s="82">
        <v>16835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106">
        <v>0</v>
      </c>
      <c r="U16" s="106"/>
      <c r="V16" s="82">
        <v>0</v>
      </c>
      <c r="W16" s="82">
        <v>0</v>
      </c>
    </row>
    <row r="17" spans="1:23" ht="12.75" customHeight="1">
      <c r="A17" s="109"/>
      <c r="B17" s="109"/>
      <c r="C17" s="109"/>
      <c r="D17" s="105"/>
      <c r="E17" s="105"/>
      <c r="F17" s="105" t="s">
        <v>35</v>
      </c>
      <c r="G17" s="105"/>
      <c r="H17" s="82">
        <v>43835</v>
      </c>
      <c r="I17" s="82">
        <v>43835</v>
      </c>
      <c r="J17" s="82">
        <v>0</v>
      </c>
      <c r="K17" s="82">
        <v>0</v>
      </c>
      <c r="L17" s="82">
        <v>0</v>
      </c>
      <c r="M17" s="82">
        <v>43835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106">
        <v>0</v>
      </c>
      <c r="U17" s="106"/>
      <c r="V17" s="82">
        <v>0</v>
      </c>
      <c r="W17" s="82">
        <v>0</v>
      </c>
    </row>
    <row r="18" spans="1:23" ht="12.75" customHeight="1">
      <c r="A18" s="109" t="s">
        <v>342</v>
      </c>
      <c r="B18" s="109" t="s">
        <v>63</v>
      </c>
      <c r="C18" s="109" t="s">
        <v>63</v>
      </c>
      <c r="D18" s="105" t="s">
        <v>343</v>
      </c>
      <c r="E18" s="105"/>
      <c r="F18" s="105" t="s">
        <v>32</v>
      </c>
      <c r="G18" s="105"/>
      <c r="H18" s="82">
        <v>9375434</v>
      </c>
      <c r="I18" s="82">
        <v>4938834</v>
      </c>
      <c r="J18" s="82">
        <v>4938834</v>
      </c>
      <c r="K18" s="82">
        <v>0</v>
      </c>
      <c r="L18" s="82">
        <v>4938834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4436600</v>
      </c>
      <c r="S18" s="82">
        <v>1436600</v>
      </c>
      <c r="T18" s="106">
        <v>0</v>
      </c>
      <c r="U18" s="106"/>
      <c r="V18" s="82">
        <v>3000000</v>
      </c>
      <c r="W18" s="82">
        <v>0</v>
      </c>
    </row>
    <row r="19" spans="1:23" ht="12.75" customHeight="1">
      <c r="A19" s="109"/>
      <c r="B19" s="109"/>
      <c r="C19" s="109"/>
      <c r="D19" s="105"/>
      <c r="E19" s="105"/>
      <c r="F19" s="105" t="s">
        <v>33</v>
      </c>
      <c r="G19" s="105"/>
      <c r="H19" s="82">
        <v>-2547</v>
      </c>
      <c r="I19" s="82">
        <v>-1</v>
      </c>
      <c r="J19" s="82">
        <v>-1</v>
      </c>
      <c r="K19" s="82">
        <v>0</v>
      </c>
      <c r="L19" s="82">
        <v>-1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-2546</v>
      </c>
      <c r="S19" s="82">
        <v>-2546</v>
      </c>
      <c r="T19" s="106">
        <v>0</v>
      </c>
      <c r="U19" s="106"/>
      <c r="V19" s="82">
        <v>0</v>
      </c>
      <c r="W19" s="82">
        <v>0</v>
      </c>
    </row>
    <row r="20" spans="1:23" ht="12.75" customHeight="1">
      <c r="A20" s="109"/>
      <c r="B20" s="109"/>
      <c r="C20" s="109"/>
      <c r="D20" s="105"/>
      <c r="E20" s="105"/>
      <c r="F20" s="105" t="s">
        <v>34</v>
      </c>
      <c r="G20" s="105"/>
      <c r="H20" s="82">
        <v>2547</v>
      </c>
      <c r="I20" s="82">
        <v>2547</v>
      </c>
      <c r="J20" s="82">
        <v>2547</v>
      </c>
      <c r="K20" s="82">
        <v>0</v>
      </c>
      <c r="L20" s="82">
        <v>2547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106">
        <v>0</v>
      </c>
      <c r="U20" s="106"/>
      <c r="V20" s="82">
        <v>0</v>
      </c>
      <c r="W20" s="82">
        <v>0</v>
      </c>
    </row>
    <row r="21" spans="1:23" ht="12.75" customHeight="1">
      <c r="A21" s="109"/>
      <c r="B21" s="109"/>
      <c r="C21" s="109"/>
      <c r="D21" s="105"/>
      <c r="E21" s="105"/>
      <c r="F21" s="105" t="s">
        <v>35</v>
      </c>
      <c r="G21" s="105"/>
      <c r="H21" s="82">
        <v>9375434</v>
      </c>
      <c r="I21" s="82">
        <v>4941380</v>
      </c>
      <c r="J21" s="82">
        <v>4941380</v>
      </c>
      <c r="K21" s="82">
        <v>0</v>
      </c>
      <c r="L21" s="82">
        <v>4941380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4434054</v>
      </c>
      <c r="S21" s="82">
        <v>1434054</v>
      </c>
      <c r="T21" s="106">
        <v>0</v>
      </c>
      <c r="U21" s="106"/>
      <c r="V21" s="82">
        <v>3000000</v>
      </c>
      <c r="W21" s="82">
        <v>0</v>
      </c>
    </row>
    <row r="22" spans="1:23" ht="12.75" customHeight="1">
      <c r="A22" s="109" t="s">
        <v>63</v>
      </c>
      <c r="B22" s="109" t="s">
        <v>344</v>
      </c>
      <c r="C22" s="109" t="s">
        <v>63</v>
      </c>
      <c r="D22" s="105" t="s">
        <v>345</v>
      </c>
      <c r="E22" s="105"/>
      <c r="F22" s="105" t="s">
        <v>32</v>
      </c>
      <c r="G22" s="105"/>
      <c r="H22" s="82">
        <v>1540320</v>
      </c>
      <c r="I22" s="82">
        <v>103720</v>
      </c>
      <c r="J22" s="82">
        <v>103720</v>
      </c>
      <c r="K22" s="82">
        <v>0</v>
      </c>
      <c r="L22" s="82">
        <v>103720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1436600</v>
      </c>
      <c r="S22" s="82">
        <v>1436600</v>
      </c>
      <c r="T22" s="106">
        <v>0</v>
      </c>
      <c r="U22" s="106"/>
      <c r="V22" s="82">
        <v>0</v>
      </c>
      <c r="W22" s="82">
        <v>0</v>
      </c>
    </row>
    <row r="23" spans="1:23" ht="12.75" customHeight="1">
      <c r="A23" s="109"/>
      <c r="B23" s="109"/>
      <c r="C23" s="109"/>
      <c r="D23" s="105"/>
      <c r="E23" s="105"/>
      <c r="F23" s="105" t="s">
        <v>33</v>
      </c>
      <c r="G23" s="105"/>
      <c r="H23" s="82">
        <v>-2546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-2546</v>
      </c>
      <c r="S23" s="82">
        <v>-2546</v>
      </c>
      <c r="T23" s="106">
        <v>0</v>
      </c>
      <c r="U23" s="106"/>
      <c r="V23" s="82">
        <v>0</v>
      </c>
      <c r="W23" s="82">
        <v>0</v>
      </c>
    </row>
    <row r="24" spans="1:23" ht="12.75" customHeight="1">
      <c r="A24" s="109"/>
      <c r="B24" s="109"/>
      <c r="C24" s="109"/>
      <c r="D24" s="105"/>
      <c r="E24" s="105"/>
      <c r="F24" s="105" t="s">
        <v>34</v>
      </c>
      <c r="G24" s="105"/>
      <c r="H24" s="82">
        <v>2547</v>
      </c>
      <c r="I24" s="82">
        <v>2547</v>
      </c>
      <c r="J24" s="82">
        <v>2547</v>
      </c>
      <c r="K24" s="82">
        <v>0</v>
      </c>
      <c r="L24" s="82">
        <v>2547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106">
        <v>0</v>
      </c>
      <c r="U24" s="106"/>
      <c r="V24" s="82">
        <v>0</v>
      </c>
      <c r="W24" s="82">
        <v>0</v>
      </c>
    </row>
    <row r="25" spans="1:23" ht="12.75" customHeight="1">
      <c r="A25" s="109"/>
      <c r="B25" s="109"/>
      <c r="C25" s="109"/>
      <c r="D25" s="105"/>
      <c r="E25" s="105"/>
      <c r="F25" s="105" t="s">
        <v>35</v>
      </c>
      <c r="G25" s="105"/>
      <c r="H25" s="82">
        <v>1540321</v>
      </c>
      <c r="I25" s="82">
        <v>106267</v>
      </c>
      <c r="J25" s="82">
        <v>106267</v>
      </c>
      <c r="K25" s="82">
        <v>0</v>
      </c>
      <c r="L25" s="82">
        <v>106267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1434054</v>
      </c>
      <c r="S25" s="82">
        <v>1434054</v>
      </c>
      <c r="T25" s="106">
        <v>0</v>
      </c>
      <c r="U25" s="106"/>
      <c r="V25" s="82">
        <v>0</v>
      </c>
      <c r="W25" s="82">
        <v>0</v>
      </c>
    </row>
    <row r="26" spans="1:23" ht="12.75" customHeight="1">
      <c r="A26" s="109" t="s">
        <v>63</v>
      </c>
      <c r="B26" s="109" t="s">
        <v>346</v>
      </c>
      <c r="C26" s="109" t="s">
        <v>63</v>
      </c>
      <c r="D26" s="105" t="s">
        <v>347</v>
      </c>
      <c r="E26" s="105"/>
      <c r="F26" s="105" t="s">
        <v>32</v>
      </c>
      <c r="G26" s="105"/>
      <c r="H26" s="82">
        <v>5296872</v>
      </c>
      <c r="I26" s="82">
        <v>2296872</v>
      </c>
      <c r="J26" s="82">
        <v>2296872</v>
      </c>
      <c r="K26" s="82">
        <v>0</v>
      </c>
      <c r="L26" s="82">
        <v>2296872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3000000</v>
      </c>
      <c r="S26" s="82">
        <v>0</v>
      </c>
      <c r="T26" s="106">
        <v>0</v>
      </c>
      <c r="U26" s="106"/>
      <c r="V26" s="82">
        <v>3000000</v>
      </c>
      <c r="W26" s="82">
        <v>0</v>
      </c>
    </row>
    <row r="27" spans="1:23" ht="12.75" customHeight="1">
      <c r="A27" s="109"/>
      <c r="B27" s="109"/>
      <c r="C27" s="109"/>
      <c r="D27" s="105"/>
      <c r="E27" s="105"/>
      <c r="F27" s="105" t="s">
        <v>33</v>
      </c>
      <c r="G27" s="105"/>
      <c r="H27" s="82">
        <v>-1</v>
      </c>
      <c r="I27" s="82">
        <v>-1</v>
      </c>
      <c r="J27" s="82">
        <v>-1</v>
      </c>
      <c r="K27" s="82">
        <v>0</v>
      </c>
      <c r="L27" s="82">
        <v>-1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106">
        <v>0</v>
      </c>
      <c r="U27" s="106"/>
      <c r="V27" s="82">
        <v>0</v>
      </c>
      <c r="W27" s="82">
        <v>0</v>
      </c>
    </row>
    <row r="28" spans="1:23" ht="12.75" customHeight="1">
      <c r="A28" s="109"/>
      <c r="B28" s="109"/>
      <c r="C28" s="109"/>
      <c r="D28" s="105"/>
      <c r="E28" s="105"/>
      <c r="F28" s="105" t="s">
        <v>34</v>
      </c>
      <c r="G28" s="105"/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106">
        <v>0</v>
      </c>
      <c r="U28" s="106"/>
      <c r="V28" s="82">
        <v>0</v>
      </c>
      <c r="W28" s="82">
        <v>0</v>
      </c>
    </row>
    <row r="29" spans="1:23" ht="12.75" customHeight="1">
      <c r="A29" s="109"/>
      <c r="B29" s="109"/>
      <c r="C29" s="109"/>
      <c r="D29" s="105"/>
      <c r="E29" s="105"/>
      <c r="F29" s="105" t="s">
        <v>35</v>
      </c>
      <c r="G29" s="105"/>
      <c r="H29" s="82">
        <v>5296871</v>
      </c>
      <c r="I29" s="82">
        <v>2296871</v>
      </c>
      <c r="J29" s="82">
        <v>2296871</v>
      </c>
      <c r="K29" s="82">
        <v>0</v>
      </c>
      <c r="L29" s="82">
        <v>2296871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3000000</v>
      </c>
      <c r="S29" s="82">
        <v>0</v>
      </c>
      <c r="T29" s="106">
        <v>0</v>
      </c>
      <c r="U29" s="106"/>
      <c r="V29" s="82">
        <v>3000000</v>
      </c>
      <c r="W29" s="82">
        <v>0</v>
      </c>
    </row>
    <row r="30" spans="1:23" ht="12.75" customHeight="1">
      <c r="A30" s="109" t="s">
        <v>227</v>
      </c>
      <c r="B30" s="109" t="s">
        <v>63</v>
      </c>
      <c r="C30" s="109" t="s">
        <v>63</v>
      </c>
      <c r="D30" s="105" t="s">
        <v>228</v>
      </c>
      <c r="E30" s="105"/>
      <c r="F30" s="105" t="s">
        <v>32</v>
      </c>
      <c r="G30" s="105"/>
      <c r="H30" s="82">
        <v>22259014</v>
      </c>
      <c r="I30" s="82">
        <v>21450650</v>
      </c>
      <c r="J30" s="82">
        <v>21387195</v>
      </c>
      <c r="K30" s="82">
        <v>15458544</v>
      </c>
      <c r="L30" s="82">
        <v>5928651</v>
      </c>
      <c r="M30" s="82">
        <v>0</v>
      </c>
      <c r="N30" s="82">
        <v>63455</v>
      </c>
      <c r="O30" s="82">
        <v>0</v>
      </c>
      <c r="P30" s="82">
        <v>0</v>
      </c>
      <c r="Q30" s="82">
        <v>0</v>
      </c>
      <c r="R30" s="82">
        <v>808364</v>
      </c>
      <c r="S30" s="82">
        <v>808364</v>
      </c>
      <c r="T30" s="106">
        <v>0</v>
      </c>
      <c r="U30" s="106"/>
      <c r="V30" s="82">
        <v>0</v>
      </c>
      <c r="W30" s="82">
        <v>0</v>
      </c>
    </row>
    <row r="31" spans="1:23" ht="12.75" customHeight="1">
      <c r="A31" s="109"/>
      <c r="B31" s="109"/>
      <c r="C31" s="109"/>
      <c r="D31" s="105"/>
      <c r="E31" s="105"/>
      <c r="F31" s="105" t="s">
        <v>33</v>
      </c>
      <c r="G31" s="105"/>
      <c r="H31" s="82">
        <v>-2300</v>
      </c>
      <c r="I31" s="82">
        <v>-2300</v>
      </c>
      <c r="J31" s="82">
        <v>-2300</v>
      </c>
      <c r="K31" s="82">
        <v>-2300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106">
        <v>0</v>
      </c>
      <c r="U31" s="106"/>
      <c r="V31" s="82">
        <v>0</v>
      </c>
      <c r="W31" s="82">
        <v>0</v>
      </c>
    </row>
    <row r="32" spans="1:23" ht="12.75" customHeight="1">
      <c r="A32" s="109"/>
      <c r="B32" s="109"/>
      <c r="C32" s="109"/>
      <c r="D32" s="105"/>
      <c r="E32" s="105"/>
      <c r="F32" s="105" t="s">
        <v>34</v>
      </c>
      <c r="G32" s="105"/>
      <c r="H32" s="82">
        <v>525000</v>
      </c>
      <c r="I32" s="82">
        <v>525000</v>
      </c>
      <c r="J32" s="82">
        <v>525000</v>
      </c>
      <c r="K32" s="82">
        <v>52700</v>
      </c>
      <c r="L32" s="82">
        <v>472300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106">
        <v>0</v>
      </c>
      <c r="U32" s="106"/>
      <c r="V32" s="82">
        <v>0</v>
      </c>
      <c r="W32" s="82">
        <v>0</v>
      </c>
    </row>
    <row r="33" spans="1:23" ht="12.75" customHeight="1">
      <c r="A33" s="109"/>
      <c r="B33" s="109"/>
      <c r="C33" s="109"/>
      <c r="D33" s="105"/>
      <c r="E33" s="105"/>
      <c r="F33" s="105" t="s">
        <v>35</v>
      </c>
      <c r="G33" s="105"/>
      <c r="H33" s="82">
        <v>22781714</v>
      </c>
      <c r="I33" s="82">
        <v>21973350</v>
      </c>
      <c r="J33" s="82">
        <v>21909895</v>
      </c>
      <c r="K33" s="82">
        <v>15508944</v>
      </c>
      <c r="L33" s="82">
        <v>6400951</v>
      </c>
      <c r="M33" s="82">
        <v>0</v>
      </c>
      <c r="N33" s="82">
        <v>63455</v>
      </c>
      <c r="O33" s="82">
        <v>0</v>
      </c>
      <c r="P33" s="82">
        <v>0</v>
      </c>
      <c r="Q33" s="82">
        <v>0</v>
      </c>
      <c r="R33" s="82">
        <v>808364</v>
      </c>
      <c r="S33" s="82">
        <v>808364</v>
      </c>
      <c r="T33" s="106">
        <v>0</v>
      </c>
      <c r="U33" s="106"/>
      <c r="V33" s="82">
        <v>0</v>
      </c>
      <c r="W33" s="82">
        <v>0</v>
      </c>
    </row>
    <row r="34" spans="1:23" ht="12.75" customHeight="1">
      <c r="A34" s="109" t="s">
        <v>63</v>
      </c>
      <c r="B34" s="109" t="s">
        <v>232</v>
      </c>
      <c r="C34" s="109" t="s">
        <v>63</v>
      </c>
      <c r="D34" s="105" t="s">
        <v>233</v>
      </c>
      <c r="E34" s="105"/>
      <c r="F34" s="105" t="s">
        <v>32</v>
      </c>
      <c r="G34" s="105"/>
      <c r="H34" s="82">
        <v>20690918</v>
      </c>
      <c r="I34" s="82">
        <v>20019002</v>
      </c>
      <c r="J34" s="82">
        <v>19957402</v>
      </c>
      <c r="K34" s="82">
        <v>14492125</v>
      </c>
      <c r="L34" s="82">
        <v>5465277</v>
      </c>
      <c r="M34" s="82">
        <v>0</v>
      </c>
      <c r="N34" s="82">
        <v>61600</v>
      </c>
      <c r="O34" s="82">
        <v>0</v>
      </c>
      <c r="P34" s="82">
        <v>0</v>
      </c>
      <c r="Q34" s="82">
        <v>0</v>
      </c>
      <c r="R34" s="82">
        <v>671916</v>
      </c>
      <c r="S34" s="82">
        <v>671916</v>
      </c>
      <c r="T34" s="106">
        <v>0</v>
      </c>
      <c r="U34" s="106"/>
      <c r="V34" s="82">
        <v>0</v>
      </c>
      <c r="W34" s="82">
        <v>0</v>
      </c>
    </row>
    <row r="35" spans="1:23" ht="12.75" customHeight="1">
      <c r="A35" s="109"/>
      <c r="B35" s="109"/>
      <c r="C35" s="109"/>
      <c r="D35" s="105"/>
      <c r="E35" s="105"/>
      <c r="F35" s="105" t="s">
        <v>33</v>
      </c>
      <c r="G35" s="105"/>
      <c r="H35" s="82">
        <v>-2300</v>
      </c>
      <c r="I35" s="82">
        <v>-2300</v>
      </c>
      <c r="J35" s="82">
        <v>-2300</v>
      </c>
      <c r="K35" s="82">
        <v>-2300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106">
        <v>0</v>
      </c>
      <c r="U35" s="106"/>
      <c r="V35" s="82">
        <v>0</v>
      </c>
      <c r="W35" s="82">
        <v>0</v>
      </c>
    </row>
    <row r="36" spans="1:23" ht="12.75" customHeight="1">
      <c r="A36" s="109"/>
      <c r="B36" s="109"/>
      <c r="C36" s="109"/>
      <c r="D36" s="105"/>
      <c r="E36" s="105"/>
      <c r="F36" s="105" t="s">
        <v>34</v>
      </c>
      <c r="G36" s="105"/>
      <c r="H36" s="82">
        <v>525000</v>
      </c>
      <c r="I36" s="82">
        <v>525000</v>
      </c>
      <c r="J36" s="82">
        <v>525000</v>
      </c>
      <c r="K36" s="82">
        <v>52700</v>
      </c>
      <c r="L36" s="82">
        <v>472300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2">
        <v>0</v>
      </c>
      <c r="S36" s="82">
        <v>0</v>
      </c>
      <c r="T36" s="106">
        <v>0</v>
      </c>
      <c r="U36" s="106"/>
      <c r="V36" s="82">
        <v>0</v>
      </c>
      <c r="W36" s="82">
        <v>0</v>
      </c>
    </row>
    <row r="37" spans="1:23" ht="12.75" customHeight="1">
      <c r="A37" s="109"/>
      <c r="B37" s="109"/>
      <c r="C37" s="109"/>
      <c r="D37" s="105"/>
      <c r="E37" s="105"/>
      <c r="F37" s="105" t="s">
        <v>35</v>
      </c>
      <c r="G37" s="105"/>
      <c r="H37" s="82">
        <v>21213618</v>
      </c>
      <c r="I37" s="82">
        <v>20541702</v>
      </c>
      <c r="J37" s="82">
        <v>20480102</v>
      </c>
      <c r="K37" s="82">
        <v>14542525</v>
      </c>
      <c r="L37" s="82">
        <v>5937577</v>
      </c>
      <c r="M37" s="82">
        <v>0</v>
      </c>
      <c r="N37" s="82">
        <v>61600</v>
      </c>
      <c r="O37" s="82">
        <v>0</v>
      </c>
      <c r="P37" s="82">
        <v>0</v>
      </c>
      <c r="Q37" s="82">
        <v>0</v>
      </c>
      <c r="R37" s="82">
        <v>671916</v>
      </c>
      <c r="S37" s="82">
        <v>671916</v>
      </c>
      <c r="T37" s="106">
        <v>0</v>
      </c>
      <c r="U37" s="106"/>
      <c r="V37" s="82">
        <v>0</v>
      </c>
      <c r="W37" s="82">
        <v>0</v>
      </c>
    </row>
    <row r="38" spans="1:23" ht="12.75" customHeight="1">
      <c r="A38" s="109" t="s">
        <v>251</v>
      </c>
      <c r="B38" s="109" t="s">
        <v>63</v>
      </c>
      <c r="C38" s="109" t="s">
        <v>63</v>
      </c>
      <c r="D38" s="105" t="s">
        <v>252</v>
      </c>
      <c r="E38" s="105"/>
      <c r="F38" s="105" t="s">
        <v>32</v>
      </c>
      <c r="G38" s="105"/>
      <c r="H38" s="82">
        <v>4833519.9</v>
      </c>
      <c r="I38" s="82">
        <v>4689162.9</v>
      </c>
      <c r="J38" s="82">
        <v>3594928.9</v>
      </c>
      <c r="K38" s="82">
        <v>2750686</v>
      </c>
      <c r="L38" s="82">
        <v>844242.9</v>
      </c>
      <c r="M38" s="82">
        <v>322122</v>
      </c>
      <c r="N38" s="82">
        <v>3000</v>
      </c>
      <c r="O38" s="82">
        <v>769112</v>
      </c>
      <c r="P38" s="82">
        <v>0</v>
      </c>
      <c r="Q38" s="82">
        <v>0</v>
      </c>
      <c r="R38" s="82">
        <v>144357</v>
      </c>
      <c r="S38" s="82">
        <v>144357</v>
      </c>
      <c r="T38" s="106">
        <v>0</v>
      </c>
      <c r="U38" s="106"/>
      <c r="V38" s="82">
        <v>0</v>
      </c>
      <c r="W38" s="82">
        <v>0</v>
      </c>
    </row>
    <row r="39" spans="1:23" ht="12.75" customHeight="1">
      <c r="A39" s="109"/>
      <c r="B39" s="109"/>
      <c r="C39" s="109"/>
      <c r="D39" s="105"/>
      <c r="E39" s="105"/>
      <c r="F39" s="105" t="s">
        <v>33</v>
      </c>
      <c r="G39" s="105"/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106">
        <v>0</v>
      </c>
      <c r="U39" s="106"/>
      <c r="V39" s="82">
        <v>0</v>
      </c>
      <c r="W39" s="82">
        <v>0</v>
      </c>
    </row>
    <row r="40" spans="1:23" ht="12.75" customHeight="1">
      <c r="A40" s="109"/>
      <c r="B40" s="109"/>
      <c r="C40" s="109"/>
      <c r="D40" s="105"/>
      <c r="E40" s="105"/>
      <c r="F40" s="105" t="s">
        <v>34</v>
      </c>
      <c r="G40" s="105"/>
      <c r="H40" s="82">
        <v>52741</v>
      </c>
      <c r="I40" s="82">
        <v>52741</v>
      </c>
      <c r="J40" s="82">
        <v>52741</v>
      </c>
      <c r="K40" s="82">
        <v>52741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106">
        <v>0</v>
      </c>
      <c r="U40" s="106"/>
      <c r="V40" s="82">
        <v>0</v>
      </c>
      <c r="W40" s="82">
        <v>0</v>
      </c>
    </row>
    <row r="41" spans="1:23" ht="12.75" customHeight="1">
      <c r="A41" s="109"/>
      <c r="B41" s="109"/>
      <c r="C41" s="109"/>
      <c r="D41" s="105"/>
      <c r="E41" s="105"/>
      <c r="F41" s="105" t="s">
        <v>35</v>
      </c>
      <c r="G41" s="105"/>
      <c r="H41" s="82">
        <v>4886260.9</v>
      </c>
      <c r="I41" s="82">
        <v>4741903.9</v>
      </c>
      <c r="J41" s="82">
        <v>3647669.9</v>
      </c>
      <c r="K41" s="82">
        <v>2803427</v>
      </c>
      <c r="L41" s="82">
        <v>844242.9</v>
      </c>
      <c r="M41" s="82">
        <v>322122</v>
      </c>
      <c r="N41" s="82">
        <v>3000</v>
      </c>
      <c r="O41" s="82">
        <v>769112</v>
      </c>
      <c r="P41" s="82">
        <v>0</v>
      </c>
      <c r="Q41" s="82">
        <v>0</v>
      </c>
      <c r="R41" s="82">
        <v>144357</v>
      </c>
      <c r="S41" s="82">
        <v>144357</v>
      </c>
      <c r="T41" s="106">
        <v>0</v>
      </c>
      <c r="U41" s="106"/>
      <c r="V41" s="82">
        <v>0</v>
      </c>
      <c r="W41" s="82">
        <v>0</v>
      </c>
    </row>
    <row r="42" spans="1:23" ht="12.75" customHeight="1">
      <c r="A42" s="109" t="s">
        <v>63</v>
      </c>
      <c r="B42" s="109" t="s">
        <v>257</v>
      </c>
      <c r="C42" s="109" t="s">
        <v>63</v>
      </c>
      <c r="D42" s="105" t="s">
        <v>258</v>
      </c>
      <c r="E42" s="105"/>
      <c r="F42" s="105" t="s">
        <v>32</v>
      </c>
      <c r="G42" s="105"/>
      <c r="H42" s="82">
        <v>871270</v>
      </c>
      <c r="I42" s="82">
        <v>726913</v>
      </c>
      <c r="J42" s="82">
        <v>404791</v>
      </c>
      <c r="K42" s="82">
        <v>317880</v>
      </c>
      <c r="L42" s="82">
        <v>86911</v>
      </c>
      <c r="M42" s="82">
        <v>322122</v>
      </c>
      <c r="N42" s="82">
        <v>0</v>
      </c>
      <c r="O42" s="82">
        <v>0</v>
      </c>
      <c r="P42" s="82">
        <v>0</v>
      </c>
      <c r="Q42" s="82">
        <v>0</v>
      </c>
      <c r="R42" s="82">
        <v>144357</v>
      </c>
      <c r="S42" s="82">
        <v>144357</v>
      </c>
      <c r="T42" s="106">
        <v>0</v>
      </c>
      <c r="U42" s="106"/>
      <c r="V42" s="82">
        <v>0</v>
      </c>
      <c r="W42" s="82">
        <v>0</v>
      </c>
    </row>
    <row r="43" spans="1:23" ht="12.75" customHeight="1">
      <c r="A43" s="109"/>
      <c r="B43" s="109"/>
      <c r="C43" s="109"/>
      <c r="D43" s="105"/>
      <c r="E43" s="105"/>
      <c r="F43" s="105" t="s">
        <v>33</v>
      </c>
      <c r="G43" s="105"/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82">
        <v>0</v>
      </c>
      <c r="T43" s="106">
        <v>0</v>
      </c>
      <c r="U43" s="106"/>
      <c r="V43" s="82">
        <v>0</v>
      </c>
      <c r="W43" s="82">
        <v>0</v>
      </c>
    </row>
    <row r="44" spans="1:23" ht="12.75" customHeight="1">
      <c r="A44" s="109"/>
      <c r="B44" s="109"/>
      <c r="C44" s="109"/>
      <c r="D44" s="105"/>
      <c r="E44" s="105"/>
      <c r="F44" s="105" t="s">
        <v>34</v>
      </c>
      <c r="G44" s="105"/>
      <c r="H44" s="82">
        <v>52741</v>
      </c>
      <c r="I44" s="82">
        <v>52741</v>
      </c>
      <c r="J44" s="82">
        <v>52741</v>
      </c>
      <c r="K44" s="82">
        <v>52741</v>
      </c>
      <c r="L44" s="82">
        <v>0</v>
      </c>
      <c r="M44" s="82">
        <v>0</v>
      </c>
      <c r="N44" s="82">
        <v>0</v>
      </c>
      <c r="O44" s="82">
        <v>0</v>
      </c>
      <c r="P44" s="82">
        <v>0</v>
      </c>
      <c r="Q44" s="82">
        <v>0</v>
      </c>
      <c r="R44" s="82">
        <v>0</v>
      </c>
      <c r="S44" s="82">
        <v>0</v>
      </c>
      <c r="T44" s="106">
        <v>0</v>
      </c>
      <c r="U44" s="106"/>
      <c r="V44" s="82">
        <v>0</v>
      </c>
      <c r="W44" s="82">
        <v>0</v>
      </c>
    </row>
    <row r="45" spans="1:23" ht="12.75" customHeight="1">
      <c r="A45" s="109"/>
      <c r="B45" s="109"/>
      <c r="C45" s="109"/>
      <c r="D45" s="105"/>
      <c r="E45" s="105"/>
      <c r="F45" s="105" t="s">
        <v>35</v>
      </c>
      <c r="G45" s="105"/>
      <c r="H45" s="82">
        <v>924011</v>
      </c>
      <c r="I45" s="82">
        <v>779654</v>
      </c>
      <c r="J45" s="82">
        <v>457532</v>
      </c>
      <c r="K45" s="82">
        <v>370621</v>
      </c>
      <c r="L45" s="82">
        <v>86911</v>
      </c>
      <c r="M45" s="82">
        <v>322122</v>
      </c>
      <c r="N45" s="82">
        <v>0</v>
      </c>
      <c r="O45" s="82">
        <v>0</v>
      </c>
      <c r="P45" s="82">
        <v>0</v>
      </c>
      <c r="Q45" s="82">
        <v>0</v>
      </c>
      <c r="R45" s="82">
        <v>144357</v>
      </c>
      <c r="S45" s="82">
        <v>144357</v>
      </c>
      <c r="T45" s="106">
        <v>0</v>
      </c>
      <c r="U45" s="106"/>
      <c r="V45" s="82">
        <v>0</v>
      </c>
      <c r="W45" s="82">
        <v>0</v>
      </c>
    </row>
    <row r="46" spans="1:23" ht="12.75" customHeight="1">
      <c r="A46" s="109" t="s">
        <v>263</v>
      </c>
      <c r="B46" s="109" t="s">
        <v>63</v>
      </c>
      <c r="C46" s="109" t="s">
        <v>63</v>
      </c>
      <c r="D46" s="105" t="s">
        <v>264</v>
      </c>
      <c r="E46" s="105"/>
      <c r="F46" s="105" t="s">
        <v>32</v>
      </c>
      <c r="G46" s="105"/>
      <c r="H46" s="82">
        <v>10988801.68</v>
      </c>
      <c r="I46" s="82">
        <v>9605473.68</v>
      </c>
      <c r="J46" s="82">
        <v>9332268.68</v>
      </c>
      <c r="K46" s="82">
        <v>7588259</v>
      </c>
      <c r="L46" s="82">
        <v>1744009.68</v>
      </c>
      <c r="M46" s="82">
        <v>0</v>
      </c>
      <c r="N46" s="82">
        <v>273205</v>
      </c>
      <c r="O46" s="82">
        <v>0</v>
      </c>
      <c r="P46" s="82">
        <v>0</v>
      </c>
      <c r="Q46" s="82">
        <v>0</v>
      </c>
      <c r="R46" s="82">
        <v>1383328</v>
      </c>
      <c r="S46" s="82">
        <v>1383328</v>
      </c>
      <c r="T46" s="106">
        <v>0</v>
      </c>
      <c r="U46" s="106"/>
      <c r="V46" s="82">
        <v>0</v>
      </c>
      <c r="W46" s="82">
        <v>0</v>
      </c>
    </row>
    <row r="47" spans="1:23" ht="12.75" customHeight="1">
      <c r="A47" s="109"/>
      <c r="B47" s="109"/>
      <c r="C47" s="109"/>
      <c r="D47" s="105"/>
      <c r="E47" s="105"/>
      <c r="F47" s="105" t="s">
        <v>33</v>
      </c>
      <c r="G47" s="105"/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82">
        <v>0</v>
      </c>
      <c r="T47" s="106">
        <v>0</v>
      </c>
      <c r="U47" s="106"/>
      <c r="V47" s="82">
        <v>0</v>
      </c>
      <c r="W47" s="82">
        <v>0</v>
      </c>
    </row>
    <row r="48" spans="1:23" ht="12.75" customHeight="1">
      <c r="A48" s="109"/>
      <c r="B48" s="109"/>
      <c r="C48" s="109"/>
      <c r="D48" s="105"/>
      <c r="E48" s="105"/>
      <c r="F48" s="105" t="s">
        <v>34</v>
      </c>
      <c r="G48" s="105"/>
      <c r="H48" s="82">
        <v>31387</v>
      </c>
      <c r="I48" s="82">
        <v>31387</v>
      </c>
      <c r="J48" s="82">
        <v>31387</v>
      </c>
      <c r="K48" s="82">
        <v>30946</v>
      </c>
      <c r="L48" s="82">
        <v>441</v>
      </c>
      <c r="M48" s="82">
        <v>0</v>
      </c>
      <c r="N48" s="82">
        <v>0</v>
      </c>
      <c r="O48" s="82">
        <v>0</v>
      </c>
      <c r="P48" s="82">
        <v>0</v>
      </c>
      <c r="Q48" s="82">
        <v>0</v>
      </c>
      <c r="R48" s="82">
        <v>0</v>
      </c>
      <c r="S48" s="82">
        <v>0</v>
      </c>
      <c r="T48" s="106">
        <v>0</v>
      </c>
      <c r="U48" s="106"/>
      <c r="V48" s="82">
        <v>0</v>
      </c>
      <c r="W48" s="82">
        <v>0</v>
      </c>
    </row>
    <row r="49" spans="1:23" ht="12.75" customHeight="1">
      <c r="A49" s="109"/>
      <c r="B49" s="109"/>
      <c r="C49" s="109"/>
      <c r="D49" s="105"/>
      <c r="E49" s="105"/>
      <c r="F49" s="105" t="s">
        <v>35</v>
      </c>
      <c r="G49" s="105"/>
      <c r="H49" s="82">
        <v>11020188.68</v>
      </c>
      <c r="I49" s="82">
        <v>9636860.68</v>
      </c>
      <c r="J49" s="82">
        <v>9363655.68</v>
      </c>
      <c r="K49" s="82">
        <v>7619205</v>
      </c>
      <c r="L49" s="82">
        <v>1744450.68</v>
      </c>
      <c r="M49" s="82">
        <v>0</v>
      </c>
      <c r="N49" s="82">
        <v>273205</v>
      </c>
      <c r="O49" s="82">
        <v>0</v>
      </c>
      <c r="P49" s="82">
        <v>0</v>
      </c>
      <c r="Q49" s="82">
        <v>0</v>
      </c>
      <c r="R49" s="82">
        <v>1383328</v>
      </c>
      <c r="S49" s="82">
        <v>1383328</v>
      </c>
      <c r="T49" s="106">
        <v>0</v>
      </c>
      <c r="U49" s="106"/>
      <c r="V49" s="82">
        <v>0</v>
      </c>
      <c r="W49" s="82">
        <v>0</v>
      </c>
    </row>
    <row r="50" spans="1:23" ht="12.75" customHeight="1">
      <c r="A50" s="109" t="s">
        <v>63</v>
      </c>
      <c r="B50" s="109" t="s">
        <v>268</v>
      </c>
      <c r="C50" s="109" t="s">
        <v>63</v>
      </c>
      <c r="D50" s="105" t="s">
        <v>269</v>
      </c>
      <c r="E50" s="105"/>
      <c r="F50" s="105" t="s">
        <v>32</v>
      </c>
      <c r="G50" s="105"/>
      <c r="H50" s="82">
        <v>7378497.68</v>
      </c>
      <c r="I50" s="82">
        <v>6916964.68</v>
      </c>
      <c r="J50" s="82">
        <v>6697879.68</v>
      </c>
      <c r="K50" s="82">
        <v>5465124</v>
      </c>
      <c r="L50" s="82">
        <v>1232755.68</v>
      </c>
      <c r="M50" s="82">
        <v>0</v>
      </c>
      <c r="N50" s="82">
        <v>219085</v>
      </c>
      <c r="O50" s="82">
        <v>0</v>
      </c>
      <c r="P50" s="82">
        <v>0</v>
      </c>
      <c r="Q50" s="82">
        <v>0</v>
      </c>
      <c r="R50" s="82">
        <v>461533</v>
      </c>
      <c r="S50" s="82">
        <v>461533</v>
      </c>
      <c r="T50" s="106">
        <v>0</v>
      </c>
      <c r="U50" s="106"/>
      <c r="V50" s="82">
        <v>0</v>
      </c>
      <c r="W50" s="82">
        <v>0</v>
      </c>
    </row>
    <row r="51" spans="1:23" ht="12.75" customHeight="1">
      <c r="A51" s="109"/>
      <c r="B51" s="109"/>
      <c r="C51" s="109"/>
      <c r="D51" s="105"/>
      <c r="E51" s="105"/>
      <c r="F51" s="105" t="s">
        <v>33</v>
      </c>
      <c r="G51" s="105"/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106">
        <v>0</v>
      </c>
      <c r="U51" s="106"/>
      <c r="V51" s="82">
        <v>0</v>
      </c>
      <c r="W51" s="82">
        <v>0</v>
      </c>
    </row>
    <row r="52" spans="1:23" ht="12.75" customHeight="1">
      <c r="A52" s="109"/>
      <c r="B52" s="109"/>
      <c r="C52" s="109"/>
      <c r="D52" s="105"/>
      <c r="E52" s="105"/>
      <c r="F52" s="105" t="s">
        <v>34</v>
      </c>
      <c r="G52" s="105"/>
      <c r="H52" s="82">
        <v>31387</v>
      </c>
      <c r="I52" s="82">
        <v>31387</v>
      </c>
      <c r="J52" s="82">
        <v>31387</v>
      </c>
      <c r="K52" s="82">
        <v>30946</v>
      </c>
      <c r="L52" s="82">
        <v>441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  <c r="S52" s="82">
        <v>0</v>
      </c>
      <c r="T52" s="106">
        <v>0</v>
      </c>
      <c r="U52" s="106"/>
      <c r="V52" s="82">
        <v>0</v>
      </c>
      <c r="W52" s="82">
        <v>0</v>
      </c>
    </row>
    <row r="53" spans="1:23" ht="12.75" customHeight="1">
      <c r="A53" s="109"/>
      <c r="B53" s="109"/>
      <c r="C53" s="109"/>
      <c r="D53" s="105"/>
      <c r="E53" s="105"/>
      <c r="F53" s="105" t="s">
        <v>35</v>
      </c>
      <c r="G53" s="105"/>
      <c r="H53" s="82">
        <v>7409884.68</v>
      </c>
      <c r="I53" s="82">
        <v>6948351.68</v>
      </c>
      <c r="J53" s="82">
        <v>6729266.68</v>
      </c>
      <c r="K53" s="82">
        <v>5496070</v>
      </c>
      <c r="L53" s="82">
        <v>1233196.68</v>
      </c>
      <c r="M53" s="82">
        <v>0</v>
      </c>
      <c r="N53" s="82">
        <v>219085</v>
      </c>
      <c r="O53" s="82">
        <v>0</v>
      </c>
      <c r="P53" s="82">
        <v>0</v>
      </c>
      <c r="Q53" s="82">
        <v>0</v>
      </c>
      <c r="R53" s="82">
        <v>461533</v>
      </c>
      <c r="S53" s="82">
        <v>461533</v>
      </c>
      <c r="T53" s="106">
        <v>0</v>
      </c>
      <c r="U53" s="106"/>
      <c r="V53" s="82">
        <v>0</v>
      </c>
      <c r="W53" s="82">
        <v>0</v>
      </c>
    </row>
    <row r="54" spans="1:23" ht="12.75">
      <c r="A54" s="109" t="s">
        <v>278</v>
      </c>
      <c r="B54" s="109" t="s">
        <v>63</v>
      </c>
      <c r="C54" s="109" t="s">
        <v>63</v>
      </c>
      <c r="D54" s="105" t="s">
        <v>279</v>
      </c>
      <c r="E54" s="105"/>
      <c r="F54" s="105" t="s">
        <v>32</v>
      </c>
      <c r="G54" s="105"/>
      <c r="H54" s="82">
        <v>6968942</v>
      </c>
      <c r="I54" s="82">
        <v>6868942</v>
      </c>
      <c r="J54" s="82">
        <v>5115650</v>
      </c>
      <c r="K54" s="82">
        <v>3733404</v>
      </c>
      <c r="L54" s="82">
        <v>1382246</v>
      </c>
      <c r="M54" s="82">
        <v>94333</v>
      </c>
      <c r="N54" s="82">
        <v>1658959</v>
      </c>
      <c r="O54" s="82">
        <v>0</v>
      </c>
      <c r="P54" s="82">
        <v>0</v>
      </c>
      <c r="Q54" s="82">
        <v>0</v>
      </c>
      <c r="R54" s="82">
        <v>100000</v>
      </c>
      <c r="S54" s="82">
        <v>100000</v>
      </c>
      <c r="T54" s="106">
        <v>0</v>
      </c>
      <c r="U54" s="106"/>
      <c r="V54" s="82">
        <v>0</v>
      </c>
      <c r="W54" s="82">
        <v>0</v>
      </c>
    </row>
    <row r="55" spans="1:23" ht="12.75">
      <c r="A55" s="109"/>
      <c r="B55" s="109"/>
      <c r="C55" s="109"/>
      <c r="D55" s="105"/>
      <c r="E55" s="105"/>
      <c r="F55" s="105" t="s">
        <v>33</v>
      </c>
      <c r="G55" s="105"/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  <c r="N55" s="82">
        <v>0</v>
      </c>
      <c r="O55" s="82">
        <v>0</v>
      </c>
      <c r="P55" s="82">
        <v>0</v>
      </c>
      <c r="Q55" s="82">
        <v>0</v>
      </c>
      <c r="R55" s="82">
        <v>0</v>
      </c>
      <c r="S55" s="82">
        <v>0</v>
      </c>
      <c r="T55" s="106">
        <v>0</v>
      </c>
      <c r="U55" s="106"/>
      <c r="V55" s="82">
        <v>0</v>
      </c>
      <c r="W55" s="82">
        <v>0</v>
      </c>
    </row>
    <row r="56" spans="1:23" ht="12.75">
      <c r="A56" s="109"/>
      <c r="B56" s="109"/>
      <c r="C56" s="109"/>
      <c r="D56" s="105"/>
      <c r="E56" s="105"/>
      <c r="F56" s="105" t="s">
        <v>34</v>
      </c>
      <c r="G56" s="105"/>
      <c r="H56" s="82">
        <v>10000</v>
      </c>
      <c r="I56" s="82">
        <v>10000</v>
      </c>
      <c r="J56" s="82">
        <v>10000</v>
      </c>
      <c r="K56" s="82">
        <v>10000</v>
      </c>
      <c r="L56" s="82">
        <v>0</v>
      </c>
      <c r="M56" s="82">
        <v>0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106">
        <v>0</v>
      </c>
      <c r="U56" s="106"/>
      <c r="V56" s="82">
        <v>0</v>
      </c>
      <c r="W56" s="82">
        <v>0</v>
      </c>
    </row>
    <row r="57" spans="1:23" ht="12.75">
      <c r="A57" s="109"/>
      <c r="B57" s="109"/>
      <c r="C57" s="109"/>
      <c r="D57" s="105"/>
      <c r="E57" s="105"/>
      <c r="F57" s="105" t="s">
        <v>35</v>
      </c>
      <c r="G57" s="105"/>
      <c r="H57" s="82">
        <v>6978942</v>
      </c>
      <c r="I57" s="82">
        <v>6878942</v>
      </c>
      <c r="J57" s="82">
        <v>5125650</v>
      </c>
      <c r="K57" s="82">
        <v>3743404</v>
      </c>
      <c r="L57" s="82">
        <v>1382246</v>
      </c>
      <c r="M57" s="82">
        <v>94333</v>
      </c>
      <c r="N57" s="82">
        <v>1658959</v>
      </c>
      <c r="O57" s="82">
        <v>0</v>
      </c>
      <c r="P57" s="82">
        <v>0</v>
      </c>
      <c r="Q57" s="82">
        <v>0</v>
      </c>
      <c r="R57" s="82">
        <v>100000</v>
      </c>
      <c r="S57" s="82">
        <v>100000</v>
      </c>
      <c r="T57" s="106">
        <v>0</v>
      </c>
      <c r="U57" s="106"/>
      <c r="V57" s="82">
        <v>0</v>
      </c>
      <c r="W57" s="82">
        <v>0</v>
      </c>
    </row>
    <row r="58" spans="1:23" ht="12.75">
      <c r="A58" s="109" t="s">
        <v>63</v>
      </c>
      <c r="B58" s="109" t="s">
        <v>283</v>
      </c>
      <c r="C58" s="109" t="s">
        <v>63</v>
      </c>
      <c r="D58" s="105" t="s">
        <v>284</v>
      </c>
      <c r="E58" s="105"/>
      <c r="F58" s="105" t="s">
        <v>32</v>
      </c>
      <c r="G58" s="105"/>
      <c r="H58" s="82">
        <v>5328510</v>
      </c>
      <c r="I58" s="82">
        <v>5228510</v>
      </c>
      <c r="J58" s="82">
        <v>5073022</v>
      </c>
      <c r="K58" s="82">
        <v>3691304</v>
      </c>
      <c r="L58" s="82">
        <v>1381718</v>
      </c>
      <c r="M58" s="82">
        <v>0</v>
      </c>
      <c r="N58" s="82">
        <v>155488</v>
      </c>
      <c r="O58" s="82">
        <v>0</v>
      </c>
      <c r="P58" s="82">
        <v>0</v>
      </c>
      <c r="Q58" s="82">
        <v>0</v>
      </c>
      <c r="R58" s="82">
        <v>100000</v>
      </c>
      <c r="S58" s="82">
        <v>100000</v>
      </c>
      <c r="T58" s="106">
        <v>0</v>
      </c>
      <c r="U58" s="106"/>
      <c r="V58" s="82">
        <v>0</v>
      </c>
      <c r="W58" s="82">
        <v>0</v>
      </c>
    </row>
    <row r="59" spans="1:23" ht="12.75">
      <c r="A59" s="109"/>
      <c r="B59" s="109"/>
      <c r="C59" s="109"/>
      <c r="D59" s="105"/>
      <c r="E59" s="105"/>
      <c r="F59" s="105" t="s">
        <v>33</v>
      </c>
      <c r="G59" s="105"/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2">
        <v>0</v>
      </c>
      <c r="S59" s="82">
        <v>0</v>
      </c>
      <c r="T59" s="106">
        <v>0</v>
      </c>
      <c r="U59" s="106"/>
      <c r="V59" s="82">
        <v>0</v>
      </c>
      <c r="W59" s="82">
        <v>0</v>
      </c>
    </row>
    <row r="60" spans="1:23" ht="12.75">
      <c r="A60" s="109"/>
      <c r="B60" s="109"/>
      <c r="C60" s="109"/>
      <c r="D60" s="105"/>
      <c r="E60" s="105"/>
      <c r="F60" s="105" t="s">
        <v>34</v>
      </c>
      <c r="G60" s="105"/>
      <c r="H60" s="82">
        <v>10000</v>
      </c>
      <c r="I60" s="82">
        <v>10000</v>
      </c>
      <c r="J60" s="82">
        <v>10000</v>
      </c>
      <c r="K60" s="82">
        <v>10000</v>
      </c>
      <c r="L60" s="82">
        <v>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82">
        <v>0</v>
      </c>
      <c r="S60" s="82">
        <v>0</v>
      </c>
      <c r="T60" s="106">
        <v>0</v>
      </c>
      <c r="U60" s="106"/>
      <c r="V60" s="82">
        <v>0</v>
      </c>
      <c r="W60" s="82">
        <v>0</v>
      </c>
    </row>
    <row r="61" spans="1:23" ht="12.75">
      <c r="A61" s="109"/>
      <c r="B61" s="109"/>
      <c r="C61" s="109"/>
      <c r="D61" s="105"/>
      <c r="E61" s="105"/>
      <c r="F61" s="105" t="s">
        <v>35</v>
      </c>
      <c r="G61" s="105"/>
      <c r="H61" s="82">
        <v>5338510</v>
      </c>
      <c r="I61" s="82">
        <v>5238510</v>
      </c>
      <c r="J61" s="82">
        <v>5083022</v>
      </c>
      <c r="K61" s="82">
        <v>3701304</v>
      </c>
      <c r="L61" s="82">
        <v>1381718</v>
      </c>
      <c r="M61" s="82">
        <v>0</v>
      </c>
      <c r="N61" s="82">
        <v>155488</v>
      </c>
      <c r="O61" s="82">
        <v>0</v>
      </c>
      <c r="P61" s="82">
        <v>0</v>
      </c>
      <c r="Q61" s="82">
        <v>0</v>
      </c>
      <c r="R61" s="82">
        <v>100000</v>
      </c>
      <c r="S61" s="82">
        <v>100000</v>
      </c>
      <c r="T61" s="106">
        <v>0</v>
      </c>
      <c r="U61" s="106"/>
      <c r="V61" s="82">
        <v>0</v>
      </c>
      <c r="W61" s="82">
        <v>0</v>
      </c>
    </row>
    <row r="62" spans="1:23" ht="12.75">
      <c r="A62" s="107" t="s">
        <v>16</v>
      </c>
      <c r="B62" s="107"/>
      <c r="C62" s="107"/>
      <c r="D62" s="107"/>
      <c r="E62" s="107"/>
      <c r="F62" s="105" t="s">
        <v>32</v>
      </c>
      <c r="G62" s="105"/>
      <c r="H62" s="81">
        <v>112163868.17</v>
      </c>
      <c r="I62" s="81">
        <v>91283912.17</v>
      </c>
      <c r="J62" s="81">
        <v>82928357.17</v>
      </c>
      <c r="K62" s="81">
        <v>55682563</v>
      </c>
      <c r="L62" s="81">
        <v>27245794.17</v>
      </c>
      <c r="M62" s="81">
        <v>1926415</v>
      </c>
      <c r="N62" s="81">
        <v>3096565</v>
      </c>
      <c r="O62" s="81">
        <v>2702172</v>
      </c>
      <c r="P62" s="81">
        <v>615403</v>
      </c>
      <c r="Q62" s="81">
        <v>15000</v>
      </c>
      <c r="R62" s="81">
        <v>20879956</v>
      </c>
      <c r="S62" s="81">
        <v>17879956</v>
      </c>
      <c r="T62" s="108">
        <v>7839464</v>
      </c>
      <c r="U62" s="108"/>
      <c r="V62" s="81">
        <v>3000000</v>
      </c>
      <c r="W62" s="82">
        <v>0</v>
      </c>
    </row>
    <row r="63" spans="1:23" ht="12.75">
      <c r="A63" s="107"/>
      <c r="B63" s="107"/>
      <c r="C63" s="107"/>
      <c r="D63" s="107"/>
      <c r="E63" s="107"/>
      <c r="F63" s="105" t="s">
        <v>33</v>
      </c>
      <c r="G63" s="105"/>
      <c r="H63" s="81">
        <v>-4847</v>
      </c>
      <c r="I63" s="81">
        <v>-2301</v>
      </c>
      <c r="J63" s="81">
        <v>-2301</v>
      </c>
      <c r="K63" s="81">
        <v>-2300</v>
      </c>
      <c r="L63" s="81">
        <v>-1</v>
      </c>
      <c r="M63" s="81">
        <v>0</v>
      </c>
      <c r="N63" s="81">
        <v>0</v>
      </c>
      <c r="O63" s="81">
        <v>0</v>
      </c>
      <c r="P63" s="81">
        <v>0</v>
      </c>
      <c r="Q63" s="81">
        <v>0</v>
      </c>
      <c r="R63" s="81">
        <v>-2546</v>
      </c>
      <c r="S63" s="81">
        <v>-2546</v>
      </c>
      <c r="T63" s="108">
        <v>0</v>
      </c>
      <c r="U63" s="108"/>
      <c r="V63" s="81">
        <v>0</v>
      </c>
      <c r="W63" s="82">
        <v>0</v>
      </c>
    </row>
    <row r="64" spans="1:23" ht="12.75">
      <c r="A64" s="107"/>
      <c r="B64" s="107"/>
      <c r="C64" s="107"/>
      <c r="D64" s="107"/>
      <c r="E64" s="107"/>
      <c r="F64" s="105" t="s">
        <v>34</v>
      </c>
      <c r="G64" s="105"/>
      <c r="H64" s="81">
        <v>638510</v>
      </c>
      <c r="I64" s="81">
        <v>638510</v>
      </c>
      <c r="J64" s="81">
        <v>621675</v>
      </c>
      <c r="K64" s="81">
        <v>146387</v>
      </c>
      <c r="L64" s="81">
        <v>475288</v>
      </c>
      <c r="M64" s="81">
        <v>16835</v>
      </c>
      <c r="N64" s="81">
        <v>0</v>
      </c>
      <c r="O64" s="81">
        <v>0</v>
      </c>
      <c r="P64" s="81">
        <v>0</v>
      </c>
      <c r="Q64" s="81">
        <v>0</v>
      </c>
      <c r="R64" s="81">
        <v>0</v>
      </c>
      <c r="S64" s="81">
        <v>0</v>
      </c>
      <c r="T64" s="108">
        <v>0</v>
      </c>
      <c r="U64" s="108"/>
      <c r="V64" s="81">
        <v>0</v>
      </c>
      <c r="W64" s="82">
        <v>0</v>
      </c>
    </row>
    <row r="65" spans="1:23" ht="12.75">
      <c r="A65" s="107"/>
      <c r="B65" s="107"/>
      <c r="C65" s="107"/>
      <c r="D65" s="107"/>
      <c r="E65" s="107"/>
      <c r="F65" s="105" t="s">
        <v>35</v>
      </c>
      <c r="G65" s="105"/>
      <c r="H65" s="81">
        <v>112797531.17</v>
      </c>
      <c r="I65" s="81">
        <v>91920121.17</v>
      </c>
      <c r="J65" s="81">
        <v>83547731.17</v>
      </c>
      <c r="K65" s="81">
        <v>55826650</v>
      </c>
      <c r="L65" s="81">
        <v>27721081.17</v>
      </c>
      <c r="M65" s="81">
        <v>1943250</v>
      </c>
      <c r="N65" s="81">
        <v>3096565</v>
      </c>
      <c r="O65" s="81">
        <v>2702172</v>
      </c>
      <c r="P65" s="81">
        <v>615403</v>
      </c>
      <c r="Q65" s="81">
        <v>15000</v>
      </c>
      <c r="R65" s="81">
        <v>20877410</v>
      </c>
      <c r="S65" s="81">
        <v>17877410</v>
      </c>
      <c r="T65" s="108">
        <v>7839464</v>
      </c>
      <c r="U65" s="108"/>
      <c r="V65" s="81">
        <v>3000000</v>
      </c>
      <c r="W65" s="82">
        <v>0</v>
      </c>
    </row>
  </sheetData>
  <sheetProtection/>
  <mergeCells count="191">
    <mergeCell ref="A14:A17"/>
    <mergeCell ref="F15:G15"/>
    <mergeCell ref="T15:U15"/>
    <mergeCell ref="F16:G16"/>
    <mergeCell ref="T20:U20"/>
    <mergeCell ref="F21:G21"/>
    <mergeCell ref="T21:U21"/>
    <mergeCell ref="F17:G17"/>
    <mergeCell ref="T17:U17"/>
    <mergeCell ref="T16:U16"/>
    <mergeCell ref="T18:U18"/>
    <mergeCell ref="T12:U12"/>
    <mergeCell ref="F13:G13"/>
    <mergeCell ref="T13:U13"/>
    <mergeCell ref="T19:U19"/>
    <mergeCell ref="D18:E21"/>
    <mergeCell ref="F19:G19"/>
    <mergeCell ref="B14:B17"/>
    <mergeCell ref="C14:C17"/>
    <mergeCell ref="D14:E17"/>
    <mergeCell ref="F14:G14"/>
    <mergeCell ref="T14:U14"/>
    <mergeCell ref="A10:A13"/>
    <mergeCell ref="B10:B13"/>
    <mergeCell ref="C10:C13"/>
    <mergeCell ref="D10:E13"/>
    <mergeCell ref="F10:G10"/>
    <mergeCell ref="T10:U10"/>
    <mergeCell ref="F11:G11"/>
    <mergeCell ref="T11:U11"/>
    <mergeCell ref="F12:G12"/>
    <mergeCell ref="S7:S8"/>
    <mergeCell ref="T7:U7"/>
    <mergeCell ref="J7:J8"/>
    <mergeCell ref="K7:L7"/>
    <mergeCell ref="M7:M8"/>
    <mergeCell ref="N7:N8"/>
    <mergeCell ref="V7:V8"/>
    <mergeCell ref="W7:W8"/>
    <mergeCell ref="T8:U8"/>
    <mergeCell ref="T9:U9"/>
    <mergeCell ref="D9:G9"/>
    <mergeCell ref="I5:W5"/>
    <mergeCell ref="I6:I8"/>
    <mergeCell ref="J6:Q6"/>
    <mergeCell ref="R6:R8"/>
    <mergeCell ref="S6:W6"/>
    <mergeCell ref="N1:T1"/>
    <mergeCell ref="A2:V2"/>
    <mergeCell ref="A5:A8"/>
    <mergeCell ref="B5:B8"/>
    <mergeCell ref="C5:C8"/>
    <mergeCell ref="D5:G8"/>
    <mergeCell ref="H5:H8"/>
    <mergeCell ref="O7:O8"/>
    <mergeCell ref="P7:P8"/>
    <mergeCell ref="Q7:Q8"/>
    <mergeCell ref="A22:A25"/>
    <mergeCell ref="B22:B25"/>
    <mergeCell ref="C22:C25"/>
    <mergeCell ref="D22:E25"/>
    <mergeCell ref="F22:G22"/>
    <mergeCell ref="F20:G20"/>
    <mergeCell ref="A18:A21"/>
    <mergeCell ref="B18:B21"/>
    <mergeCell ref="C18:C21"/>
    <mergeCell ref="F18:G18"/>
    <mergeCell ref="T22:U22"/>
    <mergeCell ref="F23:G23"/>
    <mergeCell ref="T23:U23"/>
    <mergeCell ref="F24:G24"/>
    <mergeCell ref="T24:U24"/>
    <mergeCell ref="F25:G25"/>
    <mergeCell ref="T25:U25"/>
    <mergeCell ref="A26:A29"/>
    <mergeCell ref="B26:B29"/>
    <mergeCell ref="C26:C29"/>
    <mergeCell ref="D26:E29"/>
    <mergeCell ref="F26:G26"/>
    <mergeCell ref="T26:U26"/>
    <mergeCell ref="F27:G27"/>
    <mergeCell ref="T27:U27"/>
    <mergeCell ref="F28:G28"/>
    <mergeCell ref="T28:U28"/>
    <mergeCell ref="F29:G29"/>
    <mergeCell ref="T29:U29"/>
    <mergeCell ref="A30:A33"/>
    <mergeCell ref="B30:B33"/>
    <mergeCell ref="C30:C33"/>
    <mergeCell ref="D30:E33"/>
    <mergeCell ref="F30:G30"/>
    <mergeCell ref="T30:U30"/>
    <mergeCell ref="F31:G31"/>
    <mergeCell ref="T31:U31"/>
    <mergeCell ref="F32:G32"/>
    <mergeCell ref="T32:U32"/>
    <mergeCell ref="F33:G33"/>
    <mergeCell ref="T33:U33"/>
    <mergeCell ref="A34:A37"/>
    <mergeCell ref="B34:B37"/>
    <mergeCell ref="C34:C37"/>
    <mergeCell ref="D34:E37"/>
    <mergeCell ref="F34:G34"/>
    <mergeCell ref="T34:U34"/>
    <mergeCell ref="F35:G35"/>
    <mergeCell ref="T35:U35"/>
    <mergeCell ref="F36:G36"/>
    <mergeCell ref="T36:U36"/>
    <mergeCell ref="F37:G37"/>
    <mergeCell ref="T37:U37"/>
    <mergeCell ref="A38:A41"/>
    <mergeCell ref="B38:B41"/>
    <mergeCell ref="C38:C41"/>
    <mergeCell ref="D38:E41"/>
    <mergeCell ref="F38:G38"/>
    <mergeCell ref="T38:U38"/>
    <mergeCell ref="F39:G39"/>
    <mergeCell ref="T39:U39"/>
    <mergeCell ref="F40:G40"/>
    <mergeCell ref="T40:U40"/>
    <mergeCell ref="F41:G41"/>
    <mergeCell ref="T41:U41"/>
    <mergeCell ref="A42:A45"/>
    <mergeCell ref="B42:B45"/>
    <mergeCell ref="C42:C45"/>
    <mergeCell ref="D42:E45"/>
    <mergeCell ref="F42:G42"/>
    <mergeCell ref="T42:U42"/>
    <mergeCell ref="F43:G43"/>
    <mergeCell ref="T43:U43"/>
    <mergeCell ref="F44:G44"/>
    <mergeCell ref="T44:U44"/>
    <mergeCell ref="F45:G45"/>
    <mergeCell ref="T45:U45"/>
    <mergeCell ref="A46:A49"/>
    <mergeCell ref="B46:B49"/>
    <mergeCell ref="C46:C49"/>
    <mergeCell ref="D46:E49"/>
    <mergeCell ref="F46:G46"/>
    <mergeCell ref="T46:U46"/>
    <mergeCell ref="F47:G47"/>
    <mergeCell ref="T47:U47"/>
    <mergeCell ref="F48:G48"/>
    <mergeCell ref="T48:U48"/>
    <mergeCell ref="F49:G49"/>
    <mergeCell ref="T49:U49"/>
    <mergeCell ref="B50:B53"/>
    <mergeCell ref="C50:C53"/>
    <mergeCell ref="D50:E53"/>
    <mergeCell ref="F53:G53"/>
    <mergeCell ref="T53:U53"/>
    <mergeCell ref="A50:A53"/>
    <mergeCell ref="F50:G50"/>
    <mergeCell ref="T55:U55"/>
    <mergeCell ref="F56:G56"/>
    <mergeCell ref="T56:U56"/>
    <mergeCell ref="T50:U50"/>
    <mergeCell ref="F51:G51"/>
    <mergeCell ref="T51:U51"/>
    <mergeCell ref="F52:G52"/>
    <mergeCell ref="T52:U52"/>
    <mergeCell ref="T58:U58"/>
    <mergeCell ref="F59:G59"/>
    <mergeCell ref="T59:U59"/>
    <mergeCell ref="A54:A57"/>
    <mergeCell ref="B54:B57"/>
    <mergeCell ref="C54:C57"/>
    <mergeCell ref="D54:E57"/>
    <mergeCell ref="F54:G54"/>
    <mergeCell ref="T54:U54"/>
    <mergeCell ref="F55:G55"/>
    <mergeCell ref="T64:U64"/>
    <mergeCell ref="F65:G65"/>
    <mergeCell ref="T65:U65"/>
    <mergeCell ref="F57:G57"/>
    <mergeCell ref="T57:U57"/>
    <mergeCell ref="A58:A61"/>
    <mergeCell ref="B58:B61"/>
    <mergeCell ref="C58:C61"/>
    <mergeCell ref="D58:E61"/>
    <mergeCell ref="F58:G58"/>
    <mergeCell ref="F60:G60"/>
    <mergeCell ref="T60:U60"/>
    <mergeCell ref="F61:G61"/>
    <mergeCell ref="T61:U61"/>
    <mergeCell ref="A62:E65"/>
    <mergeCell ref="F62:G62"/>
    <mergeCell ref="T62:U62"/>
    <mergeCell ref="F63:G63"/>
    <mergeCell ref="T63:U63"/>
    <mergeCell ref="F64:G6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85"/>
  <sheetViews>
    <sheetView workbookViewId="0" topLeftCell="A1">
      <selection activeCell="S5" sqref="S5"/>
    </sheetView>
  </sheetViews>
  <sheetFormatPr defaultColWidth="9.33203125" defaultRowHeight="12.75"/>
  <cols>
    <col min="1" max="1" width="4.16015625" style="1" customWidth="1"/>
    <col min="2" max="2" width="5.66015625" style="1" customWidth="1"/>
    <col min="3" max="3" width="8.16015625" style="1" customWidth="1"/>
    <col min="4" max="4" width="25" style="1" customWidth="1"/>
    <col min="5" max="5" width="16.66015625" style="1" customWidth="1"/>
    <col min="6" max="6" width="16.16015625" style="1" customWidth="1"/>
    <col min="7" max="7" width="14.83203125" style="1" customWidth="1"/>
    <col min="8" max="8" width="14.33203125" style="1" customWidth="1"/>
    <col min="9" max="9" width="12.33203125" style="1" customWidth="1"/>
    <col min="10" max="10" width="9.33203125" style="1" customWidth="1"/>
    <col min="11" max="11" width="5.83203125" style="1" customWidth="1"/>
    <col min="12" max="12" width="16" style="1" customWidth="1"/>
    <col min="13" max="13" width="14.83203125" style="1" customWidth="1"/>
    <col min="14" max="16384" width="9.33203125" style="1" customWidth="1"/>
  </cols>
  <sheetData>
    <row r="1" spans="1:13" ht="42" customHeight="1">
      <c r="A1" s="80"/>
      <c r="B1" s="80"/>
      <c r="C1" s="80"/>
      <c r="D1" s="80"/>
      <c r="E1" s="80"/>
      <c r="F1" s="80"/>
      <c r="G1" s="80"/>
      <c r="H1" s="80"/>
      <c r="I1" s="80"/>
      <c r="J1" s="134" t="s">
        <v>351</v>
      </c>
      <c r="K1" s="134"/>
      <c r="L1" s="134"/>
      <c r="M1" s="134"/>
    </row>
    <row r="2" spans="1:13" ht="15.75">
      <c r="A2" s="135" t="s">
        <v>332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</row>
    <row r="3" spans="1:13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63" t="s">
        <v>0</v>
      </c>
    </row>
    <row r="4" spans="1:13" ht="12.75">
      <c r="A4" s="131" t="s">
        <v>30</v>
      </c>
      <c r="B4" s="131" t="s">
        <v>1</v>
      </c>
      <c r="C4" s="131" t="s">
        <v>225</v>
      </c>
      <c r="D4" s="131" t="s">
        <v>331</v>
      </c>
      <c r="E4" s="131" t="s">
        <v>330</v>
      </c>
      <c r="F4" s="121" t="s">
        <v>223</v>
      </c>
      <c r="G4" s="122"/>
      <c r="H4" s="122"/>
      <c r="I4" s="122"/>
      <c r="J4" s="122"/>
      <c r="K4" s="122"/>
      <c r="L4" s="123"/>
      <c r="M4" s="131" t="s">
        <v>222</v>
      </c>
    </row>
    <row r="5" spans="1:13" ht="12.75">
      <c r="A5" s="131"/>
      <c r="B5" s="131"/>
      <c r="C5" s="131"/>
      <c r="D5" s="131"/>
      <c r="E5" s="131"/>
      <c r="F5" s="131" t="s">
        <v>329</v>
      </c>
      <c r="G5" s="131" t="s">
        <v>220</v>
      </c>
      <c r="H5" s="131"/>
      <c r="I5" s="131"/>
      <c r="J5" s="131"/>
      <c r="K5" s="131"/>
      <c r="L5" s="131"/>
      <c r="M5" s="131"/>
    </row>
    <row r="6" spans="1:13" ht="12.75">
      <c r="A6" s="131"/>
      <c r="B6" s="131"/>
      <c r="C6" s="131"/>
      <c r="D6" s="131"/>
      <c r="E6" s="131"/>
      <c r="F6" s="131"/>
      <c r="G6" s="131" t="s">
        <v>219</v>
      </c>
      <c r="H6" s="131" t="s">
        <v>218</v>
      </c>
      <c r="I6" s="78" t="s">
        <v>24</v>
      </c>
      <c r="J6" s="131" t="s">
        <v>328</v>
      </c>
      <c r="K6" s="131"/>
      <c r="L6" s="131" t="s">
        <v>216</v>
      </c>
      <c r="M6" s="131"/>
    </row>
    <row r="7" spans="1:13" ht="12.75">
      <c r="A7" s="131"/>
      <c r="B7" s="131"/>
      <c r="C7" s="131"/>
      <c r="D7" s="131"/>
      <c r="E7" s="131"/>
      <c r="F7" s="131"/>
      <c r="G7" s="131"/>
      <c r="H7" s="131"/>
      <c r="I7" s="131" t="s">
        <v>215</v>
      </c>
      <c r="J7" s="131"/>
      <c r="K7" s="131"/>
      <c r="L7" s="131"/>
      <c r="M7" s="131"/>
    </row>
    <row r="8" spans="1:13" ht="12.75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</row>
    <row r="9" spans="1:13" ht="59.25" customHeight="1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</row>
    <row r="10" spans="1:13" ht="12.75">
      <c r="A10" s="77">
        <v>1</v>
      </c>
      <c r="B10" s="77">
        <v>2</v>
      </c>
      <c r="C10" s="77">
        <v>3</v>
      </c>
      <c r="D10" s="77">
        <v>4</v>
      </c>
      <c r="E10" s="77">
        <v>5</v>
      </c>
      <c r="F10" s="77">
        <v>6</v>
      </c>
      <c r="G10" s="77">
        <v>7</v>
      </c>
      <c r="H10" s="77">
        <v>8</v>
      </c>
      <c r="I10" s="77">
        <v>9</v>
      </c>
      <c r="J10" s="132">
        <v>10</v>
      </c>
      <c r="K10" s="133"/>
      <c r="L10" s="77">
        <v>11</v>
      </c>
      <c r="M10" s="77">
        <v>12</v>
      </c>
    </row>
    <row r="11" spans="1:13" ht="67.5">
      <c r="A11" s="72" t="s">
        <v>29</v>
      </c>
      <c r="B11" s="72">
        <v>630</v>
      </c>
      <c r="C11" s="72">
        <v>63095</v>
      </c>
      <c r="D11" s="75" t="s">
        <v>327</v>
      </c>
      <c r="E11" s="70">
        <v>1686</v>
      </c>
      <c r="F11" s="70">
        <f>F12</f>
        <v>332</v>
      </c>
      <c r="G11" s="70">
        <v>332</v>
      </c>
      <c r="H11" s="70">
        <v>0</v>
      </c>
      <c r="I11" s="70">
        <v>0</v>
      </c>
      <c r="J11" s="113" t="s">
        <v>126</v>
      </c>
      <c r="K11" s="114"/>
      <c r="L11" s="70">
        <v>0</v>
      </c>
      <c r="M11" s="69" t="s">
        <v>109</v>
      </c>
    </row>
    <row r="12" spans="1:13" ht="12.75">
      <c r="A12" s="72"/>
      <c r="B12" s="72"/>
      <c r="C12" s="72"/>
      <c r="D12" s="71" t="s">
        <v>290</v>
      </c>
      <c r="E12" s="70">
        <v>1686</v>
      </c>
      <c r="F12" s="70">
        <f>G12+H12++J12+L12</f>
        <v>332</v>
      </c>
      <c r="G12" s="70">
        <f>G11</f>
        <v>332</v>
      </c>
      <c r="H12" s="70">
        <v>0</v>
      </c>
      <c r="I12" s="70">
        <v>0</v>
      </c>
      <c r="J12" s="115">
        <v>0</v>
      </c>
      <c r="K12" s="116"/>
      <c r="L12" s="70">
        <v>0</v>
      </c>
      <c r="M12" s="69"/>
    </row>
    <row r="13" spans="1:13" ht="12.75">
      <c r="A13" s="72"/>
      <c r="B13" s="72"/>
      <c r="C13" s="72"/>
      <c r="D13" s="71" t="s">
        <v>289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115">
        <v>0</v>
      </c>
      <c r="K13" s="116"/>
      <c r="L13" s="70">
        <f>L11</f>
        <v>0</v>
      </c>
      <c r="M13" s="69"/>
    </row>
    <row r="14" spans="1:13" ht="78.75">
      <c r="A14" s="72" t="s">
        <v>213</v>
      </c>
      <c r="B14" s="72">
        <v>700</v>
      </c>
      <c r="C14" s="72">
        <v>70005</v>
      </c>
      <c r="D14" s="71" t="s">
        <v>326</v>
      </c>
      <c r="E14" s="70">
        <v>6150</v>
      </c>
      <c r="F14" s="70">
        <f>G14+H14+L14</f>
        <v>3075</v>
      </c>
      <c r="G14" s="70">
        <v>3075</v>
      </c>
      <c r="H14" s="70">
        <v>0</v>
      </c>
      <c r="I14" s="70">
        <v>0</v>
      </c>
      <c r="J14" s="113" t="s">
        <v>126</v>
      </c>
      <c r="K14" s="114"/>
      <c r="L14" s="70">
        <v>0</v>
      </c>
      <c r="M14" s="69" t="s">
        <v>109</v>
      </c>
    </row>
    <row r="15" spans="1:13" ht="12.75">
      <c r="A15" s="72"/>
      <c r="B15" s="72"/>
      <c r="C15" s="72"/>
      <c r="D15" s="71" t="s">
        <v>290</v>
      </c>
      <c r="E15" s="70">
        <f>E14</f>
        <v>6150</v>
      </c>
      <c r="F15" s="70">
        <f>F14</f>
        <v>3075</v>
      </c>
      <c r="G15" s="70">
        <f>G14</f>
        <v>3075</v>
      </c>
      <c r="H15" s="70">
        <v>0</v>
      </c>
      <c r="I15" s="70">
        <v>0</v>
      </c>
      <c r="J15" s="115">
        <v>0</v>
      </c>
      <c r="K15" s="116"/>
      <c r="L15" s="70">
        <v>0</v>
      </c>
      <c r="M15" s="69"/>
    </row>
    <row r="16" spans="1:13" ht="12.75">
      <c r="A16" s="72"/>
      <c r="B16" s="72"/>
      <c r="C16" s="72"/>
      <c r="D16" s="71" t="s">
        <v>289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115">
        <v>0</v>
      </c>
      <c r="K16" s="116"/>
      <c r="L16" s="70">
        <f>L14</f>
        <v>0</v>
      </c>
      <c r="M16" s="69"/>
    </row>
    <row r="17" spans="1:13" ht="56.25">
      <c r="A17" s="72" t="s">
        <v>211</v>
      </c>
      <c r="B17" s="76" t="s">
        <v>325</v>
      </c>
      <c r="C17" s="72" t="s">
        <v>324</v>
      </c>
      <c r="D17" s="71" t="s">
        <v>323</v>
      </c>
      <c r="E17" s="70">
        <f>SUM(E18:E20)</f>
        <v>17406120</v>
      </c>
      <c r="F17" s="70">
        <f>G17+H17+L17</f>
        <v>2459195</v>
      </c>
      <c r="G17" s="70">
        <f>SUM(G18:G20)</f>
        <v>954533</v>
      </c>
      <c r="H17" s="70">
        <v>0</v>
      </c>
      <c r="I17" s="70">
        <v>0</v>
      </c>
      <c r="J17" s="113" t="s">
        <v>126</v>
      </c>
      <c r="K17" s="114"/>
      <c r="L17" s="70">
        <v>1504662</v>
      </c>
      <c r="M17" s="69" t="s">
        <v>109</v>
      </c>
    </row>
    <row r="18" spans="1:13" ht="12.75">
      <c r="A18" s="72"/>
      <c r="B18" s="72"/>
      <c r="C18" s="72"/>
      <c r="D18" s="71" t="s">
        <v>290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115">
        <v>0</v>
      </c>
      <c r="K18" s="116"/>
      <c r="L18" s="70">
        <v>0</v>
      </c>
      <c r="M18" s="69"/>
    </row>
    <row r="19" spans="1:13" ht="22.5">
      <c r="A19" s="72"/>
      <c r="B19" s="72"/>
      <c r="C19" s="72"/>
      <c r="D19" s="71" t="s">
        <v>322</v>
      </c>
      <c r="E19" s="70">
        <v>16476120</v>
      </c>
      <c r="F19" s="70">
        <f>G19+H19+L19</f>
        <v>2193665</v>
      </c>
      <c r="G19" s="70">
        <v>689003</v>
      </c>
      <c r="H19" s="70">
        <f>H17</f>
        <v>0</v>
      </c>
      <c r="I19" s="70">
        <v>0</v>
      </c>
      <c r="J19" s="115">
        <v>0</v>
      </c>
      <c r="K19" s="116"/>
      <c r="L19" s="70">
        <f>L17</f>
        <v>1504662</v>
      </c>
      <c r="M19" s="69"/>
    </row>
    <row r="20" spans="1:13" ht="22.5">
      <c r="A20" s="72"/>
      <c r="B20" s="72"/>
      <c r="C20" s="72"/>
      <c r="D20" s="71" t="s">
        <v>321</v>
      </c>
      <c r="E20" s="70">
        <v>930000</v>
      </c>
      <c r="F20" s="70">
        <f>G20+H20+L20</f>
        <v>265530</v>
      </c>
      <c r="G20" s="70">
        <v>265530</v>
      </c>
      <c r="H20" s="70">
        <v>0</v>
      </c>
      <c r="I20" s="70">
        <v>0</v>
      </c>
      <c r="J20" s="115">
        <v>0</v>
      </c>
      <c r="K20" s="116"/>
      <c r="L20" s="70">
        <f>L18</f>
        <v>0</v>
      </c>
      <c r="M20" s="69"/>
    </row>
    <row r="21" spans="1:13" ht="112.5">
      <c r="A21" s="72" t="s">
        <v>209</v>
      </c>
      <c r="B21" s="72">
        <v>700</v>
      </c>
      <c r="C21" s="72">
        <v>70095</v>
      </c>
      <c r="D21" s="75" t="s">
        <v>320</v>
      </c>
      <c r="E21" s="70">
        <v>300000</v>
      </c>
      <c r="F21" s="70">
        <v>100000</v>
      </c>
      <c r="G21" s="70">
        <v>100000</v>
      </c>
      <c r="H21" s="70">
        <v>0</v>
      </c>
      <c r="I21" s="70">
        <v>0</v>
      </c>
      <c r="J21" s="113" t="s">
        <v>126</v>
      </c>
      <c r="K21" s="114"/>
      <c r="L21" s="70">
        <v>0</v>
      </c>
      <c r="M21" s="69" t="s">
        <v>109</v>
      </c>
    </row>
    <row r="22" spans="1:13" ht="12.75">
      <c r="A22" s="72"/>
      <c r="B22" s="72"/>
      <c r="C22" s="72"/>
      <c r="D22" s="71" t="s">
        <v>290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115">
        <v>0</v>
      </c>
      <c r="K22" s="116"/>
      <c r="L22" s="70">
        <v>0</v>
      </c>
      <c r="M22" s="69"/>
    </row>
    <row r="23" spans="1:13" ht="12.75">
      <c r="A23" s="72"/>
      <c r="B23" s="72"/>
      <c r="C23" s="72"/>
      <c r="D23" s="71" t="s">
        <v>289</v>
      </c>
      <c r="E23" s="70">
        <f>E21</f>
        <v>300000</v>
      </c>
      <c r="F23" s="70">
        <f>F21</f>
        <v>100000</v>
      </c>
      <c r="G23" s="70">
        <f>G21</f>
        <v>100000</v>
      </c>
      <c r="H23" s="70">
        <v>0</v>
      </c>
      <c r="I23" s="70">
        <v>0</v>
      </c>
      <c r="J23" s="115">
        <v>0</v>
      </c>
      <c r="K23" s="116"/>
      <c r="L23" s="70">
        <f>L21</f>
        <v>0</v>
      </c>
      <c r="M23" s="69"/>
    </row>
    <row r="24" spans="1:13" ht="67.5">
      <c r="A24" s="72" t="s">
        <v>206</v>
      </c>
      <c r="B24" s="72">
        <v>710</v>
      </c>
      <c r="C24" s="72">
        <v>71095</v>
      </c>
      <c r="D24" s="71" t="s">
        <v>319</v>
      </c>
      <c r="E24" s="70">
        <f>SUM(E25:E26)</f>
        <v>3022600</v>
      </c>
      <c r="F24" s="70">
        <f>G24+H24+L24</f>
        <v>1611800</v>
      </c>
      <c r="G24" s="70">
        <v>241770</v>
      </c>
      <c r="H24" s="70">
        <v>0</v>
      </c>
      <c r="I24" s="70">
        <v>0</v>
      </c>
      <c r="J24" s="113" t="s">
        <v>126</v>
      </c>
      <c r="K24" s="114"/>
      <c r="L24" s="70">
        <v>1370030</v>
      </c>
      <c r="M24" s="69" t="s">
        <v>109</v>
      </c>
    </row>
    <row r="25" spans="1:13" ht="12.75">
      <c r="A25" s="72"/>
      <c r="B25" s="72"/>
      <c r="C25" s="72"/>
      <c r="D25" s="71" t="s">
        <v>290</v>
      </c>
      <c r="E25" s="70">
        <v>18000</v>
      </c>
      <c r="F25" s="70">
        <v>0</v>
      </c>
      <c r="G25" s="70">
        <v>0</v>
      </c>
      <c r="H25" s="70">
        <v>0</v>
      </c>
      <c r="I25" s="70">
        <v>0</v>
      </c>
      <c r="J25" s="115">
        <v>0</v>
      </c>
      <c r="K25" s="116"/>
      <c r="L25" s="70">
        <v>0</v>
      </c>
      <c r="M25" s="69"/>
    </row>
    <row r="26" spans="1:13" ht="12.75">
      <c r="A26" s="72"/>
      <c r="B26" s="72"/>
      <c r="C26" s="72"/>
      <c r="D26" s="71" t="s">
        <v>289</v>
      </c>
      <c r="E26" s="70">
        <v>3004600</v>
      </c>
      <c r="F26" s="70">
        <f>F24</f>
        <v>1611800</v>
      </c>
      <c r="G26" s="70">
        <f>G24</f>
        <v>241770</v>
      </c>
      <c r="H26" s="70">
        <v>0</v>
      </c>
      <c r="I26" s="70">
        <v>0</v>
      </c>
      <c r="J26" s="115">
        <v>0</v>
      </c>
      <c r="K26" s="116"/>
      <c r="L26" s="70">
        <f>L24</f>
        <v>1370030</v>
      </c>
      <c r="M26" s="69"/>
    </row>
    <row r="27" spans="1:13" ht="78.75">
      <c r="A27" s="72" t="s">
        <v>203</v>
      </c>
      <c r="B27" s="72">
        <v>720</v>
      </c>
      <c r="C27" s="72">
        <v>72095</v>
      </c>
      <c r="D27" s="74" t="s">
        <v>318</v>
      </c>
      <c r="E27" s="70">
        <f>SUM(E28:E29)</f>
        <v>15000</v>
      </c>
      <c r="F27" s="70">
        <f>G27+H27+L27</f>
        <v>7500</v>
      </c>
      <c r="G27" s="70">
        <f>SUM(G28:G29)</f>
        <v>7500</v>
      </c>
      <c r="H27" s="70">
        <v>0</v>
      </c>
      <c r="I27" s="70">
        <v>0</v>
      </c>
      <c r="J27" s="113" t="s">
        <v>126</v>
      </c>
      <c r="K27" s="114"/>
      <c r="L27" s="70">
        <v>0</v>
      </c>
      <c r="M27" s="73" t="s">
        <v>109</v>
      </c>
    </row>
    <row r="28" spans="1:13" ht="12.75">
      <c r="A28" s="72"/>
      <c r="B28" s="72"/>
      <c r="C28" s="72"/>
      <c r="D28" s="71" t="s">
        <v>290</v>
      </c>
      <c r="E28" s="70">
        <v>15000</v>
      </c>
      <c r="F28" s="70">
        <v>7500</v>
      </c>
      <c r="G28" s="70">
        <v>7500</v>
      </c>
      <c r="H28" s="70">
        <v>0</v>
      </c>
      <c r="I28" s="70">
        <v>0</v>
      </c>
      <c r="J28" s="115">
        <v>0</v>
      </c>
      <c r="K28" s="116"/>
      <c r="L28" s="70">
        <v>0</v>
      </c>
      <c r="M28" s="69"/>
    </row>
    <row r="29" spans="1:13" ht="12.75">
      <c r="A29" s="72"/>
      <c r="B29" s="72"/>
      <c r="C29" s="72"/>
      <c r="D29" s="71" t="s">
        <v>289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115">
        <v>0</v>
      </c>
      <c r="K29" s="116"/>
      <c r="L29" s="70">
        <f>L27</f>
        <v>0</v>
      </c>
      <c r="M29" s="69"/>
    </row>
    <row r="30" spans="1:13" ht="56.25">
      <c r="A30" s="72" t="s">
        <v>200</v>
      </c>
      <c r="B30" s="72">
        <v>720</v>
      </c>
      <c r="C30" s="72">
        <v>72095</v>
      </c>
      <c r="D30" s="71" t="s">
        <v>317</v>
      </c>
      <c r="E30" s="70">
        <v>25215</v>
      </c>
      <c r="F30" s="70">
        <f>G30+H30+L30</f>
        <v>7380</v>
      </c>
      <c r="G30" s="70">
        <v>7380</v>
      </c>
      <c r="H30" s="70">
        <v>0</v>
      </c>
      <c r="I30" s="70">
        <v>0</v>
      </c>
      <c r="J30" s="113" t="s">
        <v>126</v>
      </c>
      <c r="K30" s="114"/>
      <c r="L30" s="70">
        <v>0</v>
      </c>
      <c r="M30" s="69" t="s">
        <v>109</v>
      </c>
    </row>
    <row r="31" spans="1:13" ht="12.75">
      <c r="A31" s="72"/>
      <c r="B31" s="72"/>
      <c r="C31" s="72"/>
      <c r="D31" s="71" t="s">
        <v>290</v>
      </c>
      <c r="E31" s="70">
        <f>E30</f>
        <v>25215</v>
      </c>
      <c r="F31" s="70">
        <f>F30</f>
        <v>7380</v>
      </c>
      <c r="G31" s="70">
        <f>G30</f>
        <v>7380</v>
      </c>
      <c r="H31" s="70">
        <v>0</v>
      </c>
      <c r="I31" s="70">
        <v>0</v>
      </c>
      <c r="J31" s="115">
        <v>0</v>
      </c>
      <c r="K31" s="116"/>
      <c r="L31" s="70">
        <v>0</v>
      </c>
      <c r="M31" s="69"/>
    </row>
    <row r="32" spans="1:13" ht="12.75">
      <c r="A32" s="72"/>
      <c r="B32" s="72"/>
      <c r="C32" s="72"/>
      <c r="D32" s="71" t="s">
        <v>289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115">
        <v>0</v>
      </c>
      <c r="K32" s="116"/>
      <c r="L32" s="70">
        <f>L30</f>
        <v>0</v>
      </c>
      <c r="M32" s="69"/>
    </row>
    <row r="33" spans="1:13" ht="67.5">
      <c r="A33" s="72" t="s">
        <v>197</v>
      </c>
      <c r="B33" s="72">
        <v>801</v>
      </c>
      <c r="C33" s="72">
        <v>80115</v>
      </c>
      <c r="D33" s="71" t="s">
        <v>316</v>
      </c>
      <c r="E33" s="70">
        <v>1893108</v>
      </c>
      <c r="F33" s="70">
        <f>F34</f>
        <v>909676</v>
      </c>
      <c r="G33" s="70">
        <v>0</v>
      </c>
      <c r="H33" s="70">
        <v>0</v>
      </c>
      <c r="I33" s="70">
        <v>0</v>
      </c>
      <c r="J33" s="113" t="s">
        <v>315</v>
      </c>
      <c r="K33" s="114"/>
      <c r="L33" s="70">
        <v>821255</v>
      </c>
      <c r="M33" s="69" t="s">
        <v>109</v>
      </c>
    </row>
    <row r="34" spans="1:13" ht="12.75">
      <c r="A34" s="72"/>
      <c r="B34" s="72"/>
      <c r="C34" s="72"/>
      <c r="D34" s="71" t="s">
        <v>290</v>
      </c>
      <c r="E34" s="70">
        <f>E33</f>
        <v>1893108</v>
      </c>
      <c r="F34" s="70">
        <f>G34+H34+J34+L34</f>
        <v>909676</v>
      </c>
      <c r="G34" s="70">
        <f>G33</f>
        <v>0</v>
      </c>
      <c r="H34" s="70">
        <v>0</v>
      </c>
      <c r="I34" s="70">
        <v>0</v>
      </c>
      <c r="J34" s="115">
        <v>88421</v>
      </c>
      <c r="K34" s="116"/>
      <c r="L34" s="70">
        <f>L33</f>
        <v>821255</v>
      </c>
      <c r="M34" s="69"/>
    </row>
    <row r="35" spans="1:13" ht="12.75">
      <c r="A35" s="72"/>
      <c r="B35" s="72"/>
      <c r="C35" s="72"/>
      <c r="D35" s="71" t="s">
        <v>289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115">
        <v>0</v>
      </c>
      <c r="K35" s="116"/>
      <c r="L35" s="70">
        <v>0</v>
      </c>
      <c r="M35" s="69"/>
    </row>
    <row r="36" spans="1:13" ht="90">
      <c r="A36" s="72" t="s">
        <v>194</v>
      </c>
      <c r="B36" s="72">
        <v>801</v>
      </c>
      <c r="C36" s="72">
        <v>80195</v>
      </c>
      <c r="D36" s="71" t="s">
        <v>314</v>
      </c>
      <c r="E36" s="70">
        <v>7404770</v>
      </c>
      <c r="F36" s="70">
        <f>G36+H36+L36</f>
        <v>3966719</v>
      </c>
      <c r="G36" s="70">
        <v>2387716</v>
      </c>
      <c r="H36" s="70">
        <v>0</v>
      </c>
      <c r="I36" s="70">
        <v>0</v>
      </c>
      <c r="J36" s="113" t="s">
        <v>126</v>
      </c>
      <c r="K36" s="114"/>
      <c r="L36" s="70">
        <v>1579003</v>
      </c>
      <c r="M36" s="69" t="s">
        <v>109</v>
      </c>
    </row>
    <row r="37" spans="1:13" ht="12.75">
      <c r="A37" s="72"/>
      <c r="B37" s="72"/>
      <c r="C37" s="72"/>
      <c r="D37" s="71" t="s">
        <v>290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115">
        <v>0</v>
      </c>
      <c r="K37" s="116"/>
      <c r="L37" s="70">
        <v>0</v>
      </c>
      <c r="M37" s="69"/>
    </row>
    <row r="38" spans="1:13" ht="12.75">
      <c r="A38" s="72"/>
      <c r="B38" s="72"/>
      <c r="C38" s="72"/>
      <c r="D38" s="71" t="s">
        <v>289</v>
      </c>
      <c r="E38" s="70">
        <f>E36</f>
        <v>7404770</v>
      </c>
      <c r="F38" s="70">
        <f>F36</f>
        <v>3966719</v>
      </c>
      <c r="G38" s="70">
        <f>G36</f>
        <v>2387716</v>
      </c>
      <c r="H38" s="70">
        <v>0</v>
      </c>
      <c r="I38" s="70">
        <v>0</v>
      </c>
      <c r="J38" s="115">
        <v>0</v>
      </c>
      <c r="K38" s="116"/>
      <c r="L38" s="70">
        <f>L36</f>
        <v>1579003</v>
      </c>
      <c r="M38" s="69"/>
    </row>
    <row r="39" spans="1:13" ht="48" customHeight="1">
      <c r="A39" s="72" t="s">
        <v>191</v>
      </c>
      <c r="B39" s="72">
        <v>801</v>
      </c>
      <c r="C39" s="72">
        <v>80195</v>
      </c>
      <c r="D39" s="71" t="s">
        <v>313</v>
      </c>
      <c r="E39" s="70">
        <v>707100</v>
      </c>
      <c r="F39" s="70">
        <f>G39+H39+L39</f>
        <v>407580</v>
      </c>
      <c r="G39" s="70">
        <v>0</v>
      </c>
      <c r="H39" s="70">
        <v>0</v>
      </c>
      <c r="I39" s="70">
        <v>0</v>
      </c>
      <c r="J39" s="113" t="s">
        <v>126</v>
      </c>
      <c r="K39" s="114"/>
      <c r="L39" s="70">
        <v>407580</v>
      </c>
      <c r="M39" s="69" t="s">
        <v>125</v>
      </c>
    </row>
    <row r="40" spans="1:13" ht="12.75">
      <c r="A40" s="72"/>
      <c r="B40" s="72"/>
      <c r="C40" s="72"/>
      <c r="D40" s="71" t="s">
        <v>290</v>
      </c>
      <c r="E40" s="70">
        <v>707100</v>
      </c>
      <c r="F40" s="70">
        <f>F39</f>
        <v>407580</v>
      </c>
      <c r="G40" s="70">
        <v>0</v>
      </c>
      <c r="H40" s="70">
        <v>0</v>
      </c>
      <c r="I40" s="70">
        <v>0</v>
      </c>
      <c r="J40" s="115">
        <v>0</v>
      </c>
      <c r="K40" s="116"/>
      <c r="L40" s="70">
        <f>L39</f>
        <v>407580</v>
      </c>
      <c r="M40" s="69"/>
    </row>
    <row r="41" spans="1:13" ht="12.75">
      <c r="A41" s="72"/>
      <c r="B41" s="72"/>
      <c r="C41" s="72"/>
      <c r="D41" s="71" t="s">
        <v>289</v>
      </c>
      <c r="E41" s="70">
        <v>0</v>
      </c>
      <c r="F41" s="70">
        <v>0</v>
      </c>
      <c r="G41" s="70">
        <f>G39</f>
        <v>0</v>
      </c>
      <c r="H41" s="70">
        <v>0</v>
      </c>
      <c r="I41" s="70">
        <v>0</v>
      </c>
      <c r="J41" s="115">
        <v>0</v>
      </c>
      <c r="K41" s="116"/>
      <c r="L41" s="70">
        <v>0</v>
      </c>
      <c r="M41" s="69"/>
    </row>
    <row r="42" spans="1:13" ht="43.5" customHeight="1">
      <c r="A42" s="72" t="s">
        <v>188</v>
      </c>
      <c r="B42" s="72">
        <v>801</v>
      </c>
      <c r="C42" s="72">
        <v>80195</v>
      </c>
      <c r="D42" s="71" t="s">
        <v>312</v>
      </c>
      <c r="E42" s="70">
        <v>158900</v>
      </c>
      <c r="F42" s="70">
        <f>G42+H42+L42</f>
        <v>1000</v>
      </c>
      <c r="G42" s="70">
        <v>0</v>
      </c>
      <c r="H42" s="70">
        <v>0</v>
      </c>
      <c r="I42" s="70">
        <v>0</v>
      </c>
      <c r="J42" s="113" t="s">
        <v>126</v>
      </c>
      <c r="K42" s="114"/>
      <c r="L42" s="70">
        <v>1000</v>
      </c>
      <c r="M42" s="69" t="s">
        <v>310</v>
      </c>
    </row>
    <row r="43" spans="1:13" ht="12.75">
      <c r="A43" s="72"/>
      <c r="B43" s="72"/>
      <c r="C43" s="72"/>
      <c r="D43" s="71" t="s">
        <v>290</v>
      </c>
      <c r="E43" s="70">
        <v>3000</v>
      </c>
      <c r="F43" s="70">
        <f>F42</f>
        <v>1000</v>
      </c>
      <c r="G43" s="70">
        <v>0</v>
      </c>
      <c r="H43" s="70">
        <v>0</v>
      </c>
      <c r="I43" s="70">
        <v>0</v>
      </c>
      <c r="J43" s="115">
        <v>0</v>
      </c>
      <c r="K43" s="116"/>
      <c r="L43" s="70">
        <f>L42</f>
        <v>1000</v>
      </c>
      <c r="M43" s="69"/>
    </row>
    <row r="44" spans="1:13" ht="12.75">
      <c r="A44" s="72"/>
      <c r="B44" s="72"/>
      <c r="C44" s="72"/>
      <c r="D44" s="71" t="s">
        <v>289</v>
      </c>
      <c r="E44" s="70">
        <v>155900</v>
      </c>
      <c r="F44" s="70">
        <v>0</v>
      </c>
      <c r="G44" s="70">
        <f>G42</f>
        <v>0</v>
      </c>
      <c r="H44" s="70">
        <v>0</v>
      </c>
      <c r="I44" s="70">
        <v>0</v>
      </c>
      <c r="J44" s="115">
        <v>0</v>
      </c>
      <c r="K44" s="116"/>
      <c r="L44" s="70">
        <v>0</v>
      </c>
      <c r="M44" s="69"/>
    </row>
    <row r="45" spans="1:13" ht="43.5" customHeight="1">
      <c r="A45" s="72" t="s">
        <v>186</v>
      </c>
      <c r="B45" s="72">
        <v>801</v>
      </c>
      <c r="C45" s="72">
        <v>80195</v>
      </c>
      <c r="D45" s="71" t="s">
        <v>311</v>
      </c>
      <c r="E45" s="70">
        <v>926328</v>
      </c>
      <c r="F45" s="70">
        <f>G45+H45+L45</f>
        <v>614804</v>
      </c>
      <c r="G45" s="70">
        <v>0</v>
      </c>
      <c r="H45" s="70">
        <v>0</v>
      </c>
      <c r="I45" s="70">
        <v>0</v>
      </c>
      <c r="J45" s="113" t="s">
        <v>126</v>
      </c>
      <c r="K45" s="114"/>
      <c r="L45" s="70">
        <v>614804</v>
      </c>
      <c r="M45" s="69" t="s">
        <v>310</v>
      </c>
    </row>
    <row r="46" spans="1:13" ht="12.75">
      <c r="A46" s="72"/>
      <c r="B46" s="72"/>
      <c r="C46" s="72"/>
      <c r="D46" s="71" t="s">
        <v>290</v>
      </c>
      <c r="E46" s="70">
        <v>926328</v>
      </c>
      <c r="F46" s="70">
        <f>F45</f>
        <v>614804</v>
      </c>
      <c r="G46" s="70">
        <v>0</v>
      </c>
      <c r="H46" s="70">
        <v>0</v>
      </c>
      <c r="I46" s="70">
        <v>0</v>
      </c>
      <c r="J46" s="115">
        <v>0</v>
      </c>
      <c r="K46" s="116"/>
      <c r="L46" s="70">
        <f>L45</f>
        <v>614804</v>
      </c>
      <c r="M46" s="69"/>
    </row>
    <row r="47" spans="1:13" ht="12.75">
      <c r="A47" s="72"/>
      <c r="B47" s="72"/>
      <c r="C47" s="72"/>
      <c r="D47" s="71" t="s">
        <v>289</v>
      </c>
      <c r="E47" s="70">
        <v>0</v>
      </c>
      <c r="F47" s="70">
        <v>0</v>
      </c>
      <c r="G47" s="70">
        <f>G45</f>
        <v>0</v>
      </c>
      <c r="H47" s="70">
        <v>0</v>
      </c>
      <c r="I47" s="70">
        <v>0</v>
      </c>
      <c r="J47" s="115">
        <v>0</v>
      </c>
      <c r="K47" s="116"/>
      <c r="L47" s="70">
        <v>0</v>
      </c>
      <c r="M47" s="69"/>
    </row>
    <row r="48" spans="1:13" ht="60" customHeight="1">
      <c r="A48" s="72" t="s">
        <v>184</v>
      </c>
      <c r="B48" s="72">
        <v>801</v>
      </c>
      <c r="C48" s="72">
        <v>80195</v>
      </c>
      <c r="D48" s="71" t="s">
        <v>309</v>
      </c>
      <c r="E48" s="70">
        <v>366941</v>
      </c>
      <c r="F48" s="70">
        <v>78000</v>
      </c>
      <c r="G48" s="70">
        <v>0</v>
      </c>
      <c r="H48" s="70">
        <v>0</v>
      </c>
      <c r="I48" s="70">
        <v>0</v>
      </c>
      <c r="J48" s="113" t="s">
        <v>308</v>
      </c>
      <c r="K48" s="114"/>
      <c r="L48" s="70">
        <v>0</v>
      </c>
      <c r="M48" s="56" t="s">
        <v>132</v>
      </c>
    </row>
    <row r="49" spans="1:13" ht="12.75">
      <c r="A49" s="72"/>
      <c r="B49" s="72"/>
      <c r="C49" s="72"/>
      <c r="D49" s="71" t="s">
        <v>290</v>
      </c>
      <c r="E49" s="70">
        <v>366941</v>
      </c>
      <c r="F49" s="70">
        <f>F48</f>
        <v>78000</v>
      </c>
      <c r="G49" s="70">
        <f>G48</f>
        <v>0</v>
      </c>
      <c r="H49" s="70">
        <v>0</v>
      </c>
      <c r="I49" s="70">
        <v>0</v>
      </c>
      <c r="J49" s="115">
        <v>78000</v>
      </c>
      <c r="K49" s="116"/>
      <c r="L49" s="70">
        <f>L48</f>
        <v>0</v>
      </c>
      <c r="M49" s="69"/>
    </row>
    <row r="50" spans="1:13" ht="12.75">
      <c r="A50" s="72"/>
      <c r="B50" s="72"/>
      <c r="C50" s="72"/>
      <c r="D50" s="71" t="s">
        <v>289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115">
        <v>0</v>
      </c>
      <c r="K50" s="116"/>
      <c r="L50" s="70">
        <v>0</v>
      </c>
      <c r="M50" s="69"/>
    </row>
    <row r="51" spans="1:13" ht="54.75" customHeight="1">
      <c r="A51" s="72" t="s">
        <v>182</v>
      </c>
      <c r="B51" s="72">
        <v>852</v>
      </c>
      <c r="C51" s="72">
        <v>85295</v>
      </c>
      <c r="D51" s="71" t="s">
        <v>307</v>
      </c>
      <c r="E51" s="70">
        <f>SUM(E52:E53)</f>
        <v>1227043</v>
      </c>
      <c r="F51" s="70">
        <f>F52</f>
        <v>209775</v>
      </c>
      <c r="G51" s="70">
        <v>155775</v>
      </c>
      <c r="H51" s="70">
        <v>0</v>
      </c>
      <c r="I51" s="70">
        <v>0</v>
      </c>
      <c r="J51" s="113" t="s">
        <v>306</v>
      </c>
      <c r="K51" s="114"/>
      <c r="L51" s="70">
        <v>0</v>
      </c>
      <c r="M51" s="69" t="s">
        <v>305</v>
      </c>
    </row>
    <row r="52" spans="1:13" ht="12.75">
      <c r="A52" s="72"/>
      <c r="B52" s="72"/>
      <c r="C52" s="72"/>
      <c r="D52" s="71" t="s">
        <v>290</v>
      </c>
      <c r="E52" s="70">
        <v>926543</v>
      </c>
      <c r="F52" s="70">
        <f>G52+H52+J52+L52</f>
        <v>209775</v>
      </c>
      <c r="G52" s="70">
        <f>G51</f>
        <v>155775</v>
      </c>
      <c r="H52" s="70">
        <v>0</v>
      </c>
      <c r="I52" s="70">
        <v>0</v>
      </c>
      <c r="J52" s="115">
        <v>54000</v>
      </c>
      <c r="K52" s="116"/>
      <c r="L52" s="70">
        <f>L51</f>
        <v>0</v>
      </c>
      <c r="M52" s="69"/>
    </row>
    <row r="53" spans="1:13" ht="12.75">
      <c r="A53" s="72"/>
      <c r="B53" s="72"/>
      <c r="C53" s="72"/>
      <c r="D53" s="71" t="s">
        <v>289</v>
      </c>
      <c r="E53" s="70">
        <v>300500</v>
      </c>
      <c r="F53" s="70">
        <v>0</v>
      </c>
      <c r="G53" s="70">
        <v>0</v>
      </c>
      <c r="H53" s="70">
        <v>0</v>
      </c>
      <c r="I53" s="70">
        <v>0</v>
      </c>
      <c r="J53" s="115">
        <v>0</v>
      </c>
      <c r="K53" s="116"/>
      <c r="L53" s="70">
        <v>0</v>
      </c>
      <c r="M53" s="69"/>
    </row>
    <row r="54" spans="1:13" ht="56.25">
      <c r="A54" s="72" t="s">
        <v>178</v>
      </c>
      <c r="B54" s="72">
        <v>852</v>
      </c>
      <c r="C54" s="72">
        <v>85295</v>
      </c>
      <c r="D54" s="71" t="s">
        <v>304</v>
      </c>
      <c r="E54" s="70">
        <f>SUM(E55:E56)</f>
        <v>982978.2</v>
      </c>
      <c r="F54" s="70">
        <f>SUM(F55:F56)</f>
        <v>183108</v>
      </c>
      <c r="G54" s="70">
        <f>SUM(G55:G56)</f>
        <v>129108</v>
      </c>
      <c r="H54" s="70">
        <v>0</v>
      </c>
      <c r="I54" s="70">
        <v>0</v>
      </c>
      <c r="J54" s="113" t="s">
        <v>303</v>
      </c>
      <c r="K54" s="114"/>
      <c r="L54" s="70">
        <v>0</v>
      </c>
      <c r="M54" s="69" t="s">
        <v>302</v>
      </c>
    </row>
    <row r="55" spans="1:13" ht="12.75">
      <c r="A55" s="72"/>
      <c r="B55" s="72"/>
      <c r="C55" s="72"/>
      <c r="D55" s="71" t="s">
        <v>290</v>
      </c>
      <c r="E55" s="70">
        <v>627926.4</v>
      </c>
      <c r="F55" s="70">
        <f>G55+H55+J55+L55</f>
        <v>183108</v>
      </c>
      <c r="G55" s="70">
        <v>129108</v>
      </c>
      <c r="H55" s="70">
        <v>0</v>
      </c>
      <c r="I55" s="70">
        <v>0</v>
      </c>
      <c r="J55" s="115">
        <v>54000</v>
      </c>
      <c r="K55" s="116"/>
      <c r="L55" s="70">
        <f>L54</f>
        <v>0</v>
      </c>
      <c r="M55" s="69"/>
    </row>
    <row r="56" spans="1:13" ht="12.75">
      <c r="A56" s="72"/>
      <c r="B56" s="72"/>
      <c r="C56" s="72"/>
      <c r="D56" s="71" t="s">
        <v>289</v>
      </c>
      <c r="E56" s="70">
        <v>355051.8</v>
      </c>
      <c r="F56" s="70">
        <f>G56+H56+J56+L56</f>
        <v>0</v>
      </c>
      <c r="G56" s="70">
        <v>0</v>
      </c>
      <c r="H56" s="70">
        <v>0</v>
      </c>
      <c r="I56" s="70">
        <v>0</v>
      </c>
      <c r="J56" s="115">
        <v>0</v>
      </c>
      <c r="K56" s="116"/>
      <c r="L56" s="70">
        <v>0</v>
      </c>
      <c r="M56" s="69"/>
    </row>
    <row r="57" spans="1:13" ht="45">
      <c r="A57" s="72" t="s">
        <v>176</v>
      </c>
      <c r="B57" s="72">
        <v>852</v>
      </c>
      <c r="C57" s="72">
        <v>85295</v>
      </c>
      <c r="D57" s="71" t="s">
        <v>301</v>
      </c>
      <c r="E57" s="70">
        <f>SUM(E58:E59)</f>
        <v>782197.6</v>
      </c>
      <c r="F57" s="70">
        <f>SUM(F58:F59)</f>
        <v>186765</v>
      </c>
      <c r="G57" s="70">
        <f>SUM(G58:G59)</f>
        <v>114765</v>
      </c>
      <c r="H57" s="70">
        <v>0</v>
      </c>
      <c r="I57" s="70">
        <v>0</v>
      </c>
      <c r="J57" s="113" t="s">
        <v>300</v>
      </c>
      <c r="K57" s="114"/>
      <c r="L57" s="70">
        <v>0</v>
      </c>
      <c r="M57" s="69" t="s">
        <v>299</v>
      </c>
    </row>
    <row r="58" spans="1:13" ht="12.75">
      <c r="A58" s="72"/>
      <c r="B58" s="72"/>
      <c r="C58" s="72"/>
      <c r="D58" s="71" t="s">
        <v>290</v>
      </c>
      <c r="E58" s="70">
        <v>622945</v>
      </c>
      <c r="F58" s="70">
        <f>G58+H58+J58+L58</f>
        <v>186765</v>
      </c>
      <c r="G58" s="70">
        <v>114765</v>
      </c>
      <c r="H58" s="70">
        <v>0</v>
      </c>
      <c r="I58" s="70">
        <v>0</v>
      </c>
      <c r="J58" s="115">
        <v>72000</v>
      </c>
      <c r="K58" s="116"/>
      <c r="L58" s="70">
        <f>L57</f>
        <v>0</v>
      </c>
      <c r="M58" s="69"/>
    </row>
    <row r="59" spans="1:13" ht="12.75">
      <c r="A59" s="72"/>
      <c r="B59" s="72"/>
      <c r="C59" s="72"/>
      <c r="D59" s="71" t="s">
        <v>289</v>
      </c>
      <c r="E59" s="70">
        <v>159252.6</v>
      </c>
      <c r="F59" s="70">
        <f>G59+H59+J59+L59</f>
        <v>0</v>
      </c>
      <c r="G59" s="70">
        <v>0</v>
      </c>
      <c r="H59" s="70">
        <v>0</v>
      </c>
      <c r="I59" s="70">
        <v>0</v>
      </c>
      <c r="J59" s="115">
        <v>0</v>
      </c>
      <c r="K59" s="116"/>
      <c r="L59" s="70">
        <v>0</v>
      </c>
      <c r="M59" s="69"/>
    </row>
    <row r="60" spans="1:13" ht="45">
      <c r="A60" s="72" t="s">
        <v>174</v>
      </c>
      <c r="B60" s="72">
        <v>853</v>
      </c>
      <c r="C60" s="72">
        <v>85395</v>
      </c>
      <c r="D60" s="71" t="s">
        <v>298</v>
      </c>
      <c r="E60" s="70">
        <f>(E61+E62)</f>
        <v>734840</v>
      </c>
      <c r="F60" s="70">
        <f>(F61+F62)</f>
        <v>251431</v>
      </c>
      <c r="G60" s="70">
        <v>0</v>
      </c>
      <c r="H60" s="70">
        <v>0</v>
      </c>
      <c r="I60" s="70">
        <v>0</v>
      </c>
      <c r="J60" s="113" t="s">
        <v>297</v>
      </c>
      <c r="K60" s="114"/>
      <c r="L60" s="70">
        <f>(L61+L62)</f>
        <v>231490</v>
      </c>
      <c r="M60" s="69" t="s">
        <v>296</v>
      </c>
    </row>
    <row r="61" spans="1:13" ht="12.75">
      <c r="A61" s="72"/>
      <c r="B61" s="72"/>
      <c r="C61" s="72"/>
      <c r="D61" s="71" t="s">
        <v>290</v>
      </c>
      <c r="E61" s="70">
        <v>734840</v>
      </c>
      <c r="F61" s="70">
        <f>G61+H61++J61+L61</f>
        <v>251431</v>
      </c>
      <c r="G61" s="70">
        <f>G60</f>
        <v>0</v>
      </c>
      <c r="H61" s="70">
        <v>0</v>
      </c>
      <c r="I61" s="70">
        <v>0</v>
      </c>
      <c r="J61" s="115">
        <v>19941</v>
      </c>
      <c r="K61" s="116"/>
      <c r="L61" s="70">
        <v>231490</v>
      </c>
      <c r="M61" s="69"/>
    </row>
    <row r="62" spans="1:13" ht="12.75">
      <c r="A62" s="72"/>
      <c r="B62" s="72"/>
      <c r="C62" s="72"/>
      <c r="D62" s="71" t="s">
        <v>289</v>
      </c>
      <c r="E62" s="70">
        <v>0</v>
      </c>
      <c r="F62" s="70">
        <f>G62+H62++J62+L62</f>
        <v>0</v>
      </c>
      <c r="G62" s="70">
        <v>0</v>
      </c>
      <c r="H62" s="70">
        <v>0</v>
      </c>
      <c r="I62" s="70">
        <v>0</v>
      </c>
      <c r="J62" s="115">
        <v>0</v>
      </c>
      <c r="K62" s="116"/>
      <c r="L62" s="70">
        <v>0</v>
      </c>
      <c r="M62" s="69"/>
    </row>
    <row r="63" spans="1:13" ht="43.5" customHeight="1">
      <c r="A63" s="72" t="s">
        <v>172</v>
      </c>
      <c r="B63" s="72">
        <v>853</v>
      </c>
      <c r="C63" s="72">
        <v>85395</v>
      </c>
      <c r="D63" s="71" t="s">
        <v>295</v>
      </c>
      <c r="E63" s="70">
        <f>(E64+E65)</f>
        <v>847099</v>
      </c>
      <c r="F63" s="70">
        <f>(F64+F65)</f>
        <v>517681</v>
      </c>
      <c r="G63" s="70">
        <v>0</v>
      </c>
      <c r="H63" s="70">
        <v>0</v>
      </c>
      <c r="I63" s="70">
        <v>0</v>
      </c>
      <c r="J63" s="113" t="s">
        <v>294</v>
      </c>
      <c r="K63" s="114"/>
      <c r="L63" s="70">
        <f>(L64+L65)</f>
        <v>476932</v>
      </c>
      <c r="M63" s="69" t="s">
        <v>109</v>
      </c>
    </row>
    <row r="64" spans="1:13" ht="12.75">
      <c r="A64" s="72"/>
      <c r="B64" s="72"/>
      <c r="C64" s="72"/>
      <c r="D64" s="71" t="s">
        <v>290</v>
      </c>
      <c r="E64" s="70">
        <v>847099</v>
      </c>
      <c r="F64" s="70">
        <f>G64+H64++J64+L64</f>
        <v>517681</v>
      </c>
      <c r="G64" s="70">
        <f>G63</f>
        <v>0</v>
      </c>
      <c r="H64" s="70">
        <v>0</v>
      </c>
      <c r="I64" s="70">
        <v>0</v>
      </c>
      <c r="J64" s="115">
        <v>40749</v>
      </c>
      <c r="K64" s="116"/>
      <c r="L64" s="70">
        <v>476932</v>
      </c>
      <c r="M64" s="69"/>
    </row>
    <row r="65" spans="1:13" ht="12.75">
      <c r="A65" s="72"/>
      <c r="B65" s="72"/>
      <c r="C65" s="72"/>
      <c r="D65" s="71" t="s">
        <v>289</v>
      </c>
      <c r="E65" s="70">
        <v>0</v>
      </c>
      <c r="F65" s="70">
        <f>G65+H65++J65+L65</f>
        <v>0</v>
      </c>
      <c r="G65" s="70">
        <v>0</v>
      </c>
      <c r="H65" s="70">
        <v>0</v>
      </c>
      <c r="I65" s="70">
        <v>0</v>
      </c>
      <c r="J65" s="115">
        <v>0</v>
      </c>
      <c r="K65" s="116"/>
      <c r="L65" s="70">
        <v>0</v>
      </c>
      <c r="M65" s="69"/>
    </row>
    <row r="66" spans="1:13" ht="78.75">
      <c r="A66" s="72" t="s">
        <v>170</v>
      </c>
      <c r="B66" s="72">
        <v>900</v>
      </c>
      <c r="C66" s="72">
        <v>90019</v>
      </c>
      <c r="D66" s="71" t="s">
        <v>341</v>
      </c>
      <c r="E66" s="70">
        <f>(E67+E68)</f>
        <v>99790</v>
      </c>
      <c r="F66" s="70">
        <f>(F67+F68)</f>
        <v>900</v>
      </c>
      <c r="G66" s="70">
        <v>900</v>
      </c>
      <c r="H66" s="70">
        <v>0</v>
      </c>
      <c r="I66" s="70">
        <v>0</v>
      </c>
      <c r="J66" s="113" t="s">
        <v>129</v>
      </c>
      <c r="K66" s="114"/>
      <c r="L66" s="70">
        <f>(L67+L68)</f>
        <v>0</v>
      </c>
      <c r="M66" s="69" t="s">
        <v>109</v>
      </c>
    </row>
    <row r="67" spans="1:13" ht="12.75">
      <c r="A67" s="72"/>
      <c r="B67" s="72"/>
      <c r="C67" s="72"/>
      <c r="D67" s="71" t="s">
        <v>290</v>
      </c>
      <c r="E67" s="70">
        <v>99790</v>
      </c>
      <c r="F67" s="70">
        <f>G67+H67++J67+L67</f>
        <v>900</v>
      </c>
      <c r="G67" s="70">
        <f>G66</f>
        <v>900</v>
      </c>
      <c r="H67" s="70">
        <v>0</v>
      </c>
      <c r="I67" s="70">
        <v>0</v>
      </c>
      <c r="J67" s="115">
        <v>0</v>
      </c>
      <c r="K67" s="116"/>
      <c r="L67" s="70">
        <v>0</v>
      </c>
      <c r="M67" s="69"/>
    </row>
    <row r="68" spans="1:13" ht="12.75">
      <c r="A68" s="72"/>
      <c r="B68" s="72"/>
      <c r="C68" s="72"/>
      <c r="D68" s="71" t="s">
        <v>289</v>
      </c>
      <c r="E68" s="70">
        <v>0</v>
      </c>
      <c r="F68" s="70">
        <f>G68+H68++J68+L68</f>
        <v>0</v>
      </c>
      <c r="G68" s="70">
        <v>0</v>
      </c>
      <c r="H68" s="70">
        <v>0</v>
      </c>
      <c r="I68" s="70">
        <v>0</v>
      </c>
      <c r="J68" s="115">
        <v>0</v>
      </c>
      <c r="K68" s="116"/>
      <c r="L68" s="70">
        <v>0</v>
      </c>
      <c r="M68" s="69"/>
    </row>
    <row r="69" spans="1:13" ht="67.5">
      <c r="A69" s="72" t="s">
        <v>168</v>
      </c>
      <c r="B69" s="72">
        <v>921</v>
      </c>
      <c r="C69" s="72">
        <v>92195</v>
      </c>
      <c r="D69" s="71" t="s">
        <v>293</v>
      </c>
      <c r="E69" s="70">
        <f>(E70+E71)</f>
        <v>8869851</v>
      </c>
      <c r="F69" s="70">
        <f>(F70+F71)</f>
        <v>1748732</v>
      </c>
      <c r="G69" s="70">
        <v>445307</v>
      </c>
      <c r="H69" s="70">
        <v>0</v>
      </c>
      <c r="I69" s="70">
        <v>0</v>
      </c>
      <c r="J69" s="113" t="s">
        <v>291</v>
      </c>
      <c r="K69" s="114"/>
      <c r="L69" s="70">
        <f>(L70+L71)</f>
        <v>1303425</v>
      </c>
      <c r="M69" s="69" t="s">
        <v>109</v>
      </c>
    </row>
    <row r="70" spans="1:13" ht="12.75">
      <c r="A70" s="72"/>
      <c r="B70" s="72"/>
      <c r="C70" s="72"/>
      <c r="D70" s="71" t="s">
        <v>290</v>
      </c>
      <c r="E70" s="70">
        <v>0</v>
      </c>
      <c r="F70" s="70">
        <f>G70+H70++J70+L70</f>
        <v>0</v>
      </c>
      <c r="G70" s="70">
        <v>0</v>
      </c>
      <c r="H70" s="70">
        <v>0</v>
      </c>
      <c r="I70" s="70">
        <v>0</v>
      </c>
      <c r="J70" s="115">
        <v>0</v>
      </c>
      <c r="K70" s="116"/>
      <c r="L70" s="70">
        <v>0</v>
      </c>
      <c r="M70" s="69"/>
    </row>
    <row r="71" spans="1:13" ht="12.75">
      <c r="A71" s="72"/>
      <c r="B71" s="72"/>
      <c r="C71" s="72"/>
      <c r="D71" s="71" t="s">
        <v>289</v>
      </c>
      <c r="E71" s="70">
        <v>8869851</v>
      </c>
      <c r="F71" s="70">
        <f>G71+H71+J71+L71</f>
        <v>1748732</v>
      </c>
      <c r="G71" s="70">
        <f>G69</f>
        <v>445307</v>
      </c>
      <c r="H71" s="70">
        <v>0</v>
      </c>
      <c r="I71" s="70">
        <v>0</v>
      </c>
      <c r="J71" s="115">
        <v>0</v>
      </c>
      <c r="K71" s="116"/>
      <c r="L71" s="70">
        <v>1303425</v>
      </c>
      <c r="M71" s="69"/>
    </row>
    <row r="72" spans="1:13" ht="57" customHeight="1">
      <c r="A72" s="72" t="s">
        <v>166</v>
      </c>
      <c r="B72" s="54">
        <v>926</v>
      </c>
      <c r="C72" s="54">
        <v>92695</v>
      </c>
      <c r="D72" s="51" t="s">
        <v>292</v>
      </c>
      <c r="E72" s="70">
        <f>(E73+E74)</f>
        <v>7000</v>
      </c>
      <c r="F72" s="70">
        <f>(F73+F74)</f>
        <v>1000</v>
      </c>
      <c r="G72" s="70">
        <v>1000</v>
      </c>
      <c r="H72" s="70">
        <v>0</v>
      </c>
      <c r="I72" s="70">
        <v>0</v>
      </c>
      <c r="J72" s="113" t="s">
        <v>291</v>
      </c>
      <c r="K72" s="114"/>
      <c r="L72" s="70">
        <f>(L73+L74)</f>
        <v>0</v>
      </c>
      <c r="M72" s="69" t="s">
        <v>109</v>
      </c>
    </row>
    <row r="73" spans="1:13" ht="12.75">
      <c r="A73" s="72"/>
      <c r="B73" s="72"/>
      <c r="C73" s="72"/>
      <c r="D73" s="71" t="s">
        <v>290</v>
      </c>
      <c r="E73" s="70">
        <v>7000</v>
      </c>
      <c r="F73" s="70">
        <f>G73+H73++J73+L73</f>
        <v>1000</v>
      </c>
      <c r="G73" s="70">
        <f>G72</f>
        <v>1000</v>
      </c>
      <c r="H73" s="70">
        <v>0</v>
      </c>
      <c r="I73" s="70">
        <v>0</v>
      </c>
      <c r="J73" s="115">
        <v>0</v>
      </c>
      <c r="K73" s="116"/>
      <c r="L73" s="70">
        <v>0</v>
      </c>
      <c r="M73" s="69"/>
    </row>
    <row r="74" spans="1:13" ht="12.75" customHeight="1">
      <c r="A74" s="72"/>
      <c r="B74" s="72"/>
      <c r="C74" s="72"/>
      <c r="D74" s="71" t="s">
        <v>289</v>
      </c>
      <c r="E74" s="70">
        <v>0</v>
      </c>
      <c r="F74" s="70">
        <f>G74+H74+J74+L74</f>
        <v>0</v>
      </c>
      <c r="G74" s="70">
        <v>0</v>
      </c>
      <c r="H74" s="70">
        <v>0</v>
      </c>
      <c r="I74" s="70">
        <v>0</v>
      </c>
      <c r="J74" s="115">
        <v>0</v>
      </c>
      <c r="K74" s="116"/>
      <c r="L74" s="70">
        <v>0</v>
      </c>
      <c r="M74" s="69"/>
    </row>
    <row r="75" spans="1:13" ht="21" customHeight="1">
      <c r="A75" s="121" t="s">
        <v>28</v>
      </c>
      <c r="B75" s="122"/>
      <c r="C75" s="122"/>
      <c r="D75" s="123"/>
      <c r="E75" s="68">
        <f aca="true" t="shared" si="0" ref="E75:I76">SUM(E11+E14+E17+E21+E24+E27+E30+E33+E36+E39+E42+E45+E48+E51+E54+E57+E60+E63+E66+E69+E72)</f>
        <v>45784716.800000004</v>
      </c>
      <c r="F75" s="68">
        <f t="shared" si="0"/>
        <v>13266453</v>
      </c>
      <c r="G75" s="68">
        <f t="shared" si="0"/>
        <v>4549161</v>
      </c>
      <c r="H75" s="68">
        <f t="shared" si="0"/>
        <v>0</v>
      </c>
      <c r="I75" s="68">
        <f t="shared" si="0"/>
        <v>0</v>
      </c>
      <c r="J75" s="124">
        <f>SUM(J76+J77)</f>
        <v>407111</v>
      </c>
      <c r="K75" s="125"/>
      <c r="L75" s="68">
        <f>SUM(L11+L14+L17+L21+L24+L27+L30+L33+L36+L39+L42+L45+L48+L51+L54+L57+L60+L63+L66+L69+L72)</f>
        <v>8310181</v>
      </c>
      <c r="M75" s="67" t="s">
        <v>108</v>
      </c>
    </row>
    <row r="76" spans="1:13" ht="21" customHeight="1">
      <c r="A76" s="118" t="s">
        <v>28</v>
      </c>
      <c r="B76" s="119"/>
      <c r="C76" s="120"/>
      <c r="D76" s="66" t="s">
        <v>290</v>
      </c>
      <c r="E76" s="68">
        <f t="shared" si="0"/>
        <v>7828671.4</v>
      </c>
      <c r="F76" s="68">
        <f t="shared" si="0"/>
        <v>3380007</v>
      </c>
      <c r="G76" s="68">
        <f t="shared" si="0"/>
        <v>419835</v>
      </c>
      <c r="H76" s="68">
        <f t="shared" si="0"/>
        <v>0</v>
      </c>
      <c r="I76" s="68">
        <f t="shared" si="0"/>
        <v>0</v>
      </c>
      <c r="J76" s="126">
        <f>SUM(J12+J15+J18+J22+J25+J28+J31+J34+J37+J43+J46+J49+J52+J55+J58+J61+J64+J70+J73)</f>
        <v>407111</v>
      </c>
      <c r="K76" s="127"/>
      <c r="L76" s="68">
        <f>SUM(L12+L15+L18+L22+L25+L28+L31+L34+L37+L40+L43+L46+L49+L52+L55+L58+L61+L64+L67+L70+L73)</f>
        <v>2553061</v>
      </c>
      <c r="M76" s="65" t="s">
        <v>108</v>
      </c>
    </row>
    <row r="77" spans="1:13" ht="21" customHeight="1">
      <c r="A77" s="118" t="s">
        <v>28</v>
      </c>
      <c r="B77" s="119"/>
      <c r="C77" s="120"/>
      <c r="D77" s="66" t="s">
        <v>289</v>
      </c>
      <c r="E77" s="68">
        <f>SUM(E13+E16+E19+E20+E23+E26+E29+E32+E35+E38+E41+E44+E47+E50+E53+E56+E59+E62+E65+E68+E71+E74)</f>
        <v>37956045.400000006</v>
      </c>
      <c r="F77" s="68">
        <f>SUM(F13+F16+F19+F20+F23+F26+F29+F32+F35+F38+F41+F44+F47+F50+F53+F56+F59+F62+F65+F68+F71+F74)</f>
        <v>9886446</v>
      </c>
      <c r="G77" s="68">
        <f>SUM(G13+G16+G19+G20+G23+G26+G29+G32+G35+G38+G41+G44+G47+G50+G53+G56+G59+G62+G65+G68+G71+G74)</f>
        <v>4129326</v>
      </c>
      <c r="H77" s="68">
        <f>SUM(H13+H16+H19+H23+H26+H29+H32+H35+H38+H41+H44+H47+H50+H53+H56+H59+H62+H65+H68+H71+H74)</f>
        <v>0</v>
      </c>
      <c r="I77" s="68">
        <f>SUM(I13+I16+I19+I23+I26+I29+I32+I35+I38+I41+I44+I47+I50+I53+I56+I59+I62+I65+I68+I71+I74)</f>
        <v>0</v>
      </c>
      <c r="J77" s="126">
        <f>SUM(J13+J16+J19+J23+J26+J29+J32+J38+J44+J47+J50+J53+J56+J59+J62+J65+J71+J74)</f>
        <v>0</v>
      </c>
      <c r="K77" s="127"/>
      <c r="L77" s="68">
        <f>SUM(L13+L16+L19+L20+L23+L26+L29+L32+L35+L38+L41+L44+L47+L50+L53+L56+L59+L62+L65+L68+L71+L74)</f>
        <v>5757120</v>
      </c>
      <c r="M77" s="65" t="s">
        <v>108</v>
      </c>
    </row>
    <row r="78" spans="1:13" ht="23.25" customHeight="1">
      <c r="A78" s="63"/>
      <c r="B78" s="63"/>
      <c r="C78" s="63"/>
      <c r="D78" s="63"/>
      <c r="E78" s="63"/>
      <c r="F78" s="63"/>
      <c r="G78" s="64"/>
      <c r="H78" s="63"/>
      <c r="I78" s="63"/>
      <c r="J78" s="128"/>
      <c r="K78" s="128"/>
      <c r="L78" s="63"/>
      <c r="M78" s="63"/>
    </row>
    <row r="79" spans="1:13" ht="12.75">
      <c r="A79" s="117" t="s">
        <v>107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</row>
    <row r="80" spans="1:13" ht="12.75">
      <c r="A80" s="117" t="s">
        <v>106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</row>
    <row r="81" spans="1:13" ht="12.75">
      <c r="A81" s="117" t="s">
        <v>105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</row>
    <row r="82" spans="1:13" ht="12.75">
      <c r="A82" s="117" t="s">
        <v>288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</row>
    <row r="83" spans="1:13" ht="12.75">
      <c r="A83" s="117" t="s">
        <v>103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</row>
    <row r="84" ht="7.5" customHeight="1"/>
    <row r="85" spans="1:13" ht="21" customHeight="1">
      <c r="A85" s="129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</row>
  </sheetData>
  <sheetProtection/>
  <mergeCells count="94">
    <mergeCell ref="J24:K24"/>
    <mergeCell ref="J77:K77"/>
    <mergeCell ref="J30:K30"/>
    <mergeCell ref="J31:K31"/>
    <mergeCell ref="J32:K32"/>
    <mergeCell ref="J48:K48"/>
    <mergeCell ref="J26:K26"/>
    <mergeCell ref="J49:K49"/>
    <mergeCell ref="J34:K34"/>
    <mergeCell ref="J35:K35"/>
    <mergeCell ref="J28:K28"/>
    <mergeCell ref="J38:K38"/>
    <mergeCell ref="J27:K27"/>
    <mergeCell ref="J40:K40"/>
    <mergeCell ref="J21:K21"/>
    <mergeCell ref="J13:K13"/>
    <mergeCell ref="J16:K16"/>
    <mergeCell ref="J17:K17"/>
    <mergeCell ref="J18:K18"/>
    <mergeCell ref="J19:K19"/>
    <mergeCell ref="J20:K20"/>
    <mergeCell ref="E4:E9"/>
    <mergeCell ref="J33:K33"/>
    <mergeCell ref="F4:L4"/>
    <mergeCell ref="J50:K50"/>
    <mergeCell ref="J42:K42"/>
    <mergeCell ref="J22:K22"/>
    <mergeCell ref="J23:K23"/>
    <mergeCell ref="J44:K44"/>
    <mergeCell ref="J36:K36"/>
    <mergeCell ref="J37:K37"/>
    <mergeCell ref="J45:K45"/>
    <mergeCell ref="J29:K29"/>
    <mergeCell ref="J6:K9"/>
    <mergeCell ref="J41:K41"/>
    <mergeCell ref="J1:M1"/>
    <mergeCell ref="L6:L9"/>
    <mergeCell ref="A2:M2"/>
    <mergeCell ref="A4:A9"/>
    <mergeCell ref="M4:M9"/>
    <mergeCell ref="D4:D9"/>
    <mergeCell ref="J72:K72"/>
    <mergeCell ref="J25:K25"/>
    <mergeCell ref="J46:K46"/>
    <mergeCell ref="F5:F9"/>
    <mergeCell ref="G5:L5"/>
    <mergeCell ref="G6:G9"/>
    <mergeCell ref="H6:H9"/>
    <mergeCell ref="J12:K12"/>
    <mergeCell ref="J14:K14"/>
    <mergeCell ref="J15:K15"/>
    <mergeCell ref="J78:K78"/>
    <mergeCell ref="A85:M85"/>
    <mergeCell ref="I7:I9"/>
    <mergeCell ref="J10:K10"/>
    <mergeCell ref="B4:B9"/>
    <mergeCell ref="C4:C9"/>
    <mergeCell ref="A82:M82"/>
    <mergeCell ref="J11:K11"/>
    <mergeCell ref="J52:K52"/>
    <mergeCell ref="J59:K59"/>
    <mergeCell ref="J39:K39"/>
    <mergeCell ref="J60:K60"/>
    <mergeCell ref="J47:K47"/>
    <mergeCell ref="J43:K43"/>
    <mergeCell ref="J51:K51"/>
    <mergeCell ref="J54:K54"/>
    <mergeCell ref="A83:M83"/>
    <mergeCell ref="A75:D75"/>
    <mergeCell ref="J75:K75"/>
    <mergeCell ref="A79:M79"/>
    <mergeCell ref="A80:M80"/>
    <mergeCell ref="A77:C77"/>
    <mergeCell ref="J76:K76"/>
    <mergeCell ref="J74:K74"/>
    <mergeCell ref="J53:K53"/>
    <mergeCell ref="J55:K55"/>
    <mergeCell ref="A81:M81"/>
    <mergeCell ref="J56:K56"/>
    <mergeCell ref="J61:K61"/>
    <mergeCell ref="J63:K63"/>
    <mergeCell ref="J73:K73"/>
    <mergeCell ref="A76:C76"/>
    <mergeCell ref="J71:K71"/>
    <mergeCell ref="J69:K69"/>
    <mergeCell ref="J70:K70"/>
    <mergeCell ref="J58:K58"/>
    <mergeCell ref="J57:K57"/>
    <mergeCell ref="J62:K62"/>
    <mergeCell ref="J65:K65"/>
    <mergeCell ref="J66:K66"/>
    <mergeCell ref="J67:K67"/>
    <mergeCell ref="J68:K68"/>
    <mergeCell ref="J64:K6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64"/>
  <sheetViews>
    <sheetView view="pageLayout" workbookViewId="0" topLeftCell="A1">
      <selection activeCell="J10" sqref="J10"/>
    </sheetView>
  </sheetViews>
  <sheetFormatPr defaultColWidth="9.33203125" defaultRowHeight="12.75"/>
  <cols>
    <col min="1" max="1" width="5.16015625" style="43" customWidth="1"/>
    <col min="2" max="2" width="6.16015625" style="43" customWidth="1"/>
    <col min="3" max="3" width="8.66015625" style="43" customWidth="1"/>
    <col min="4" max="4" width="20.16015625" style="43" customWidth="1"/>
    <col min="5" max="5" width="13.83203125" style="43" customWidth="1"/>
    <col min="6" max="6" width="12.33203125" style="43" customWidth="1"/>
    <col min="7" max="7" width="8.83203125" style="43" customWidth="1"/>
    <col min="8" max="8" width="11.16015625" style="43" customWidth="1"/>
    <col min="9" max="9" width="12" style="43" customWidth="1"/>
    <col min="10" max="10" width="8.5" style="43" customWidth="1"/>
    <col min="11" max="11" width="12" style="43" customWidth="1"/>
    <col min="12" max="16384" width="9.33203125" style="43" customWidth="1"/>
  </cols>
  <sheetData>
    <row r="1" spans="1:11" ht="18">
      <c r="A1" s="146" t="s">
        <v>226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 ht="10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16" t="s">
        <v>0</v>
      </c>
    </row>
    <row r="3" spans="1:11" s="44" customFormat="1" ht="19.5" customHeight="1">
      <c r="A3" s="147" t="s">
        <v>30</v>
      </c>
      <c r="B3" s="147" t="s">
        <v>1</v>
      </c>
      <c r="C3" s="147" t="s">
        <v>225</v>
      </c>
      <c r="D3" s="148" t="s">
        <v>224</v>
      </c>
      <c r="E3" s="148" t="s">
        <v>223</v>
      </c>
      <c r="F3" s="148"/>
      <c r="G3" s="148"/>
      <c r="H3" s="148"/>
      <c r="I3" s="148"/>
      <c r="J3" s="148"/>
      <c r="K3" s="149" t="s">
        <v>222</v>
      </c>
    </row>
    <row r="4" spans="1:11" s="44" customFormat="1" ht="19.5" customHeight="1">
      <c r="A4" s="147"/>
      <c r="B4" s="147"/>
      <c r="C4" s="147"/>
      <c r="D4" s="148"/>
      <c r="E4" s="148" t="s">
        <v>221</v>
      </c>
      <c r="F4" s="148" t="s">
        <v>220</v>
      </c>
      <c r="G4" s="148"/>
      <c r="H4" s="148"/>
      <c r="I4" s="148"/>
      <c r="J4" s="148"/>
      <c r="K4" s="149"/>
    </row>
    <row r="5" spans="1:11" s="44" customFormat="1" ht="19.5" customHeight="1">
      <c r="A5" s="147"/>
      <c r="B5" s="147"/>
      <c r="C5" s="147"/>
      <c r="D5" s="148"/>
      <c r="E5" s="148"/>
      <c r="F5" s="142" t="s">
        <v>219</v>
      </c>
      <c r="G5" s="139" t="s">
        <v>218</v>
      </c>
      <c r="H5" s="59" t="s">
        <v>24</v>
      </c>
      <c r="I5" s="142" t="s">
        <v>217</v>
      </c>
      <c r="J5" s="139" t="s">
        <v>216</v>
      </c>
      <c r="K5" s="149"/>
    </row>
    <row r="6" spans="1:11" s="44" customFormat="1" ht="29.25" customHeight="1">
      <c r="A6" s="147"/>
      <c r="B6" s="147"/>
      <c r="C6" s="147"/>
      <c r="D6" s="148"/>
      <c r="E6" s="148"/>
      <c r="F6" s="143"/>
      <c r="G6" s="140"/>
      <c r="H6" s="145" t="s">
        <v>215</v>
      </c>
      <c r="I6" s="143"/>
      <c r="J6" s="140"/>
      <c r="K6" s="149"/>
    </row>
    <row r="7" spans="1:11" s="44" customFormat="1" ht="19.5" customHeight="1">
      <c r="A7" s="147"/>
      <c r="B7" s="147"/>
      <c r="C7" s="147"/>
      <c r="D7" s="148"/>
      <c r="E7" s="148"/>
      <c r="F7" s="143"/>
      <c r="G7" s="140"/>
      <c r="H7" s="145"/>
      <c r="I7" s="143"/>
      <c r="J7" s="140"/>
      <c r="K7" s="149"/>
    </row>
    <row r="8" spans="1:11" s="44" customFormat="1" ht="12.75" customHeight="1">
      <c r="A8" s="147"/>
      <c r="B8" s="147"/>
      <c r="C8" s="147"/>
      <c r="D8" s="148"/>
      <c r="E8" s="148"/>
      <c r="F8" s="144"/>
      <c r="G8" s="141"/>
      <c r="H8" s="145"/>
      <c r="I8" s="144"/>
      <c r="J8" s="141"/>
      <c r="K8" s="149"/>
    </row>
    <row r="9" spans="1:11" ht="7.5" customHeight="1">
      <c r="A9" s="58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8">
        <v>7</v>
      </c>
      <c r="H9" s="58">
        <v>8</v>
      </c>
      <c r="I9" s="58">
        <v>9</v>
      </c>
      <c r="J9" s="58">
        <v>10</v>
      </c>
      <c r="K9" s="57">
        <v>11</v>
      </c>
    </row>
    <row r="10" spans="1:11" ht="57" customHeight="1">
      <c r="A10" s="54" t="s">
        <v>29</v>
      </c>
      <c r="B10" s="54">
        <v>600</v>
      </c>
      <c r="C10" s="54">
        <v>60014</v>
      </c>
      <c r="D10" s="53" t="s">
        <v>214</v>
      </c>
      <c r="E10" s="52">
        <v>80000</v>
      </c>
      <c r="F10" s="52">
        <v>80000</v>
      </c>
      <c r="G10" s="52">
        <v>0</v>
      </c>
      <c r="H10" s="52">
        <v>0</v>
      </c>
      <c r="I10" s="51" t="s">
        <v>117</v>
      </c>
      <c r="J10" s="50">
        <v>0</v>
      </c>
      <c r="K10" s="49" t="s">
        <v>179</v>
      </c>
    </row>
    <row r="11" spans="1:11" ht="51" customHeight="1">
      <c r="A11" s="54" t="s">
        <v>213</v>
      </c>
      <c r="B11" s="54">
        <v>600</v>
      </c>
      <c r="C11" s="54">
        <v>60014</v>
      </c>
      <c r="D11" s="53" t="s">
        <v>212</v>
      </c>
      <c r="E11" s="52">
        <v>160000</v>
      </c>
      <c r="F11" s="52">
        <v>160000</v>
      </c>
      <c r="G11" s="52">
        <v>0</v>
      </c>
      <c r="H11" s="52">
        <v>0</v>
      </c>
      <c r="I11" s="51" t="s">
        <v>117</v>
      </c>
      <c r="J11" s="50">
        <v>0</v>
      </c>
      <c r="K11" s="49" t="s">
        <v>179</v>
      </c>
    </row>
    <row r="12" spans="1:11" ht="51" customHeight="1">
      <c r="A12" s="54" t="s">
        <v>211</v>
      </c>
      <c r="B12" s="54">
        <v>600</v>
      </c>
      <c r="C12" s="54">
        <v>60014</v>
      </c>
      <c r="D12" s="53" t="s">
        <v>210</v>
      </c>
      <c r="E12" s="52">
        <v>200000</v>
      </c>
      <c r="F12" s="52">
        <v>200000</v>
      </c>
      <c r="G12" s="52">
        <v>0</v>
      </c>
      <c r="H12" s="52">
        <v>0</v>
      </c>
      <c r="I12" s="51" t="s">
        <v>117</v>
      </c>
      <c r="J12" s="50">
        <v>0</v>
      </c>
      <c r="K12" s="49" t="s">
        <v>179</v>
      </c>
    </row>
    <row r="13" spans="1:11" ht="64.5" customHeight="1">
      <c r="A13" s="54" t="s">
        <v>209</v>
      </c>
      <c r="B13" s="54">
        <v>600</v>
      </c>
      <c r="C13" s="54">
        <v>60014</v>
      </c>
      <c r="D13" s="55" t="s">
        <v>208</v>
      </c>
      <c r="E13" s="52">
        <v>81673</v>
      </c>
      <c r="F13" s="52">
        <v>40837</v>
      </c>
      <c r="G13" s="52">
        <v>0</v>
      </c>
      <c r="H13" s="52">
        <v>0</v>
      </c>
      <c r="I13" s="51" t="s">
        <v>207</v>
      </c>
      <c r="J13" s="50">
        <v>0</v>
      </c>
      <c r="K13" s="49" t="s">
        <v>179</v>
      </c>
    </row>
    <row r="14" spans="1:11" ht="63.75" customHeight="1">
      <c r="A14" s="54" t="s">
        <v>206</v>
      </c>
      <c r="B14" s="54">
        <v>600</v>
      </c>
      <c r="C14" s="54">
        <v>60014</v>
      </c>
      <c r="D14" s="55" t="s">
        <v>205</v>
      </c>
      <c r="E14" s="52">
        <v>296884</v>
      </c>
      <c r="F14" s="52">
        <v>148442</v>
      </c>
      <c r="G14" s="52">
        <v>0</v>
      </c>
      <c r="H14" s="52">
        <v>0</v>
      </c>
      <c r="I14" s="51" t="s">
        <v>204</v>
      </c>
      <c r="J14" s="50">
        <v>0</v>
      </c>
      <c r="K14" s="49" t="s">
        <v>179</v>
      </c>
    </row>
    <row r="15" spans="1:11" ht="51.75" customHeight="1">
      <c r="A15" s="54" t="s">
        <v>203</v>
      </c>
      <c r="B15" s="54">
        <v>600</v>
      </c>
      <c r="C15" s="54">
        <v>60014</v>
      </c>
      <c r="D15" s="55" t="s">
        <v>202</v>
      </c>
      <c r="E15" s="52">
        <v>72281</v>
      </c>
      <c r="F15" s="52">
        <v>36141</v>
      </c>
      <c r="G15" s="52">
        <v>0</v>
      </c>
      <c r="H15" s="52">
        <v>0</v>
      </c>
      <c r="I15" s="51" t="s">
        <v>201</v>
      </c>
      <c r="J15" s="50">
        <v>0</v>
      </c>
      <c r="K15" s="49" t="s">
        <v>179</v>
      </c>
    </row>
    <row r="16" spans="1:11" ht="97.5" customHeight="1">
      <c r="A16" s="54" t="s">
        <v>200</v>
      </c>
      <c r="B16" s="54">
        <v>600</v>
      </c>
      <c r="C16" s="54">
        <v>60014</v>
      </c>
      <c r="D16" s="55" t="s">
        <v>199</v>
      </c>
      <c r="E16" s="52">
        <v>246958</v>
      </c>
      <c r="F16" s="52">
        <v>123479</v>
      </c>
      <c r="G16" s="52">
        <v>0</v>
      </c>
      <c r="H16" s="52">
        <v>0</v>
      </c>
      <c r="I16" s="51" t="s">
        <v>198</v>
      </c>
      <c r="J16" s="50">
        <v>0</v>
      </c>
      <c r="K16" s="49" t="s">
        <v>179</v>
      </c>
    </row>
    <row r="17" spans="1:11" ht="69" customHeight="1">
      <c r="A17" s="54" t="s">
        <v>197</v>
      </c>
      <c r="B17" s="54">
        <v>600</v>
      </c>
      <c r="C17" s="54">
        <v>60014</v>
      </c>
      <c r="D17" s="55" t="s">
        <v>196</v>
      </c>
      <c r="E17" s="52">
        <v>1210258</v>
      </c>
      <c r="F17" s="52">
        <v>605129</v>
      </c>
      <c r="G17" s="52">
        <v>0</v>
      </c>
      <c r="H17" s="52">
        <v>0</v>
      </c>
      <c r="I17" s="51" t="s">
        <v>195</v>
      </c>
      <c r="J17" s="50">
        <v>0</v>
      </c>
      <c r="K17" s="49" t="s">
        <v>179</v>
      </c>
    </row>
    <row r="18" spans="1:11" ht="51.75" customHeight="1">
      <c r="A18" s="54" t="s">
        <v>194</v>
      </c>
      <c r="B18" s="54">
        <v>600</v>
      </c>
      <c r="C18" s="54">
        <v>60014</v>
      </c>
      <c r="D18" s="55" t="s">
        <v>193</v>
      </c>
      <c r="E18" s="52">
        <v>613220</v>
      </c>
      <c r="F18" s="52">
        <v>306610</v>
      </c>
      <c r="G18" s="52">
        <v>0</v>
      </c>
      <c r="H18" s="52">
        <v>0</v>
      </c>
      <c r="I18" s="51" t="s">
        <v>192</v>
      </c>
      <c r="J18" s="50">
        <v>0</v>
      </c>
      <c r="K18" s="49" t="s">
        <v>179</v>
      </c>
    </row>
    <row r="19" spans="1:11" ht="81.75" customHeight="1">
      <c r="A19" s="54" t="s">
        <v>191</v>
      </c>
      <c r="B19" s="54">
        <v>600</v>
      </c>
      <c r="C19" s="54">
        <v>60014</v>
      </c>
      <c r="D19" s="55" t="s">
        <v>190</v>
      </c>
      <c r="E19" s="52">
        <v>127738</v>
      </c>
      <c r="F19" s="52">
        <v>34835</v>
      </c>
      <c r="G19" s="52">
        <v>0</v>
      </c>
      <c r="H19" s="52">
        <v>0</v>
      </c>
      <c r="I19" s="51" t="s">
        <v>189</v>
      </c>
      <c r="J19" s="50">
        <v>0</v>
      </c>
      <c r="K19" s="49" t="s">
        <v>179</v>
      </c>
    </row>
    <row r="20" spans="1:11" ht="71.25" customHeight="1">
      <c r="A20" s="54" t="s">
        <v>188</v>
      </c>
      <c r="B20" s="54">
        <v>600</v>
      </c>
      <c r="C20" s="54">
        <v>60014</v>
      </c>
      <c r="D20" s="55" t="s">
        <v>187</v>
      </c>
      <c r="E20" s="52">
        <v>30000</v>
      </c>
      <c r="F20" s="52">
        <v>30000</v>
      </c>
      <c r="G20" s="52">
        <v>0</v>
      </c>
      <c r="H20" s="52">
        <v>0</v>
      </c>
      <c r="I20" s="51" t="s">
        <v>180</v>
      </c>
      <c r="J20" s="50">
        <v>0</v>
      </c>
      <c r="K20" s="49" t="s">
        <v>179</v>
      </c>
    </row>
    <row r="21" spans="1:11" ht="58.5" customHeight="1">
      <c r="A21" s="54" t="s">
        <v>186</v>
      </c>
      <c r="B21" s="54">
        <v>600</v>
      </c>
      <c r="C21" s="54">
        <v>60014</v>
      </c>
      <c r="D21" s="55" t="s">
        <v>185</v>
      </c>
      <c r="E21" s="52">
        <v>70000</v>
      </c>
      <c r="F21" s="52">
        <v>70000</v>
      </c>
      <c r="G21" s="52">
        <v>0</v>
      </c>
      <c r="H21" s="52">
        <v>0</v>
      </c>
      <c r="I21" s="51" t="s">
        <v>117</v>
      </c>
      <c r="J21" s="50">
        <v>0</v>
      </c>
      <c r="K21" s="49" t="s">
        <v>179</v>
      </c>
    </row>
    <row r="22" spans="1:11" ht="81.75" customHeight="1">
      <c r="A22" s="54" t="s">
        <v>184</v>
      </c>
      <c r="B22" s="54">
        <v>600</v>
      </c>
      <c r="C22" s="54">
        <v>60014</v>
      </c>
      <c r="D22" s="55" t="s">
        <v>183</v>
      </c>
      <c r="E22" s="52">
        <v>25000</v>
      </c>
      <c r="F22" s="52">
        <v>25000</v>
      </c>
      <c r="G22" s="52">
        <v>0</v>
      </c>
      <c r="H22" s="52">
        <v>0</v>
      </c>
      <c r="I22" s="51" t="s">
        <v>180</v>
      </c>
      <c r="J22" s="50">
        <v>0</v>
      </c>
      <c r="K22" s="49" t="s">
        <v>179</v>
      </c>
    </row>
    <row r="23" spans="1:11" ht="66.75" customHeight="1">
      <c r="A23" s="54" t="s">
        <v>182</v>
      </c>
      <c r="B23" s="54">
        <v>600</v>
      </c>
      <c r="C23" s="54">
        <v>60014</v>
      </c>
      <c r="D23" s="55" t="s">
        <v>181</v>
      </c>
      <c r="E23" s="52">
        <v>15000</v>
      </c>
      <c r="F23" s="52">
        <v>15000</v>
      </c>
      <c r="G23" s="52">
        <v>0</v>
      </c>
      <c r="H23" s="52">
        <v>0</v>
      </c>
      <c r="I23" s="51" t="s">
        <v>180</v>
      </c>
      <c r="J23" s="50">
        <v>0</v>
      </c>
      <c r="K23" s="49" t="s">
        <v>179</v>
      </c>
    </row>
    <row r="24" spans="1:11" ht="51" customHeight="1">
      <c r="A24" s="54" t="s">
        <v>178</v>
      </c>
      <c r="B24" s="54">
        <v>750</v>
      </c>
      <c r="C24" s="54">
        <v>75020</v>
      </c>
      <c r="D24" s="53" t="s">
        <v>177</v>
      </c>
      <c r="E24" s="52">
        <f>F24</f>
        <v>36000</v>
      </c>
      <c r="F24" s="52">
        <v>36000</v>
      </c>
      <c r="G24" s="52">
        <v>0</v>
      </c>
      <c r="H24" s="52">
        <v>0</v>
      </c>
      <c r="I24" s="51" t="s">
        <v>126</v>
      </c>
      <c r="J24" s="50">
        <v>0</v>
      </c>
      <c r="K24" s="49" t="s">
        <v>109</v>
      </c>
    </row>
    <row r="25" spans="1:11" ht="47.25" customHeight="1">
      <c r="A25" s="54" t="s">
        <v>176</v>
      </c>
      <c r="B25" s="54">
        <v>750</v>
      </c>
      <c r="C25" s="54">
        <v>75020</v>
      </c>
      <c r="D25" s="53" t="s">
        <v>175</v>
      </c>
      <c r="E25" s="52">
        <f>F25</f>
        <v>16000</v>
      </c>
      <c r="F25" s="52">
        <v>16000</v>
      </c>
      <c r="G25" s="52">
        <v>0</v>
      </c>
      <c r="H25" s="52">
        <v>0</v>
      </c>
      <c r="I25" s="51" t="s">
        <v>126</v>
      </c>
      <c r="J25" s="50">
        <v>0</v>
      </c>
      <c r="K25" s="49" t="s">
        <v>109</v>
      </c>
    </row>
    <row r="26" spans="1:11" ht="45">
      <c r="A26" s="54" t="s">
        <v>174</v>
      </c>
      <c r="B26" s="54">
        <v>750</v>
      </c>
      <c r="C26" s="54">
        <v>75020</v>
      </c>
      <c r="D26" s="53" t="s">
        <v>173</v>
      </c>
      <c r="E26" s="52">
        <v>30000</v>
      </c>
      <c r="F26" s="52">
        <v>30000</v>
      </c>
      <c r="G26" s="52">
        <v>0</v>
      </c>
      <c r="H26" s="52">
        <v>0</v>
      </c>
      <c r="I26" s="51" t="s">
        <v>126</v>
      </c>
      <c r="J26" s="50">
        <v>0</v>
      </c>
      <c r="K26" s="49" t="s">
        <v>109</v>
      </c>
    </row>
    <row r="27" spans="1:11" ht="66.75" customHeight="1">
      <c r="A27" s="54" t="s">
        <v>172</v>
      </c>
      <c r="B27" s="54">
        <v>755</v>
      </c>
      <c r="C27" s="54">
        <v>75501</v>
      </c>
      <c r="D27" s="53" t="s">
        <v>171</v>
      </c>
      <c r="E27" s="52">
        <v>5000</v>
      </c>
      <c r="F27" s="52">
        <v>5000</v>
      </c>
      <c r="G27" s="52">
        <v>0</v>
      </c>
      <c r="H27" s="52">
        <v>0</v>
      </c>
      <c r="I27" s="51" t="s">
        <v>126</v>
      </c>
      <c r="J27" s="50">
        <v>0</v>
      </c>
      <c r="K27" s="49" t="s">
        <v>109</v>
      </c>
    </row>
    <row r="28" spans="1:11" ht="58.5">
      <c r="A28" s="54" t="s">
        <v>170</v>
      </c>
      <c r="B28" s="54">
        <v>801</v>
      </c>
      <c r="C28" s="54">
        <v>80195</v>
      </c>
      <c r="D28" s="53" t="s">
        <v>169</v>
      </c>
      <c r="E28" s="52">
        <v>25200</v>
      </c>
      <c r="F28" s="52">
        <v>25200</v>
      </c>
      <c r="G28" s="52">
        <v>0</v>
      </c>
      <c r="H28" s="52">
        <v>0</v>
      </c>
      <c r="I28" s="51" t="s">
        <v>126</v>
      </c>
      <c r="J28" s="50">
        <v>0</v>
      </c>
      <c r="K28" s="49" t="s">
        <v>125</v>
      </c>
    </row>
    <row r="29" spans="1:11" ht="45">
      <c r="A29" s="54" t="s">
        <v>168</v>
      </c>
      <c r="B29" s="54">
        <v>801</v>
      </c>
      <c r="C29" s="54">
        <v>80195</v>
      </c>
      <c r="D29" s="53" t="s">
        <v>167</v>
      </c>
      <c r="E29" s="52">
        <v>617062</v>
      </c>
      <c r="F29" s="52">
        <v>617062</v>
      </c>
      <c r="G29" s="52">
        <v>0</v>
      </c>
      <c r="H29" s="52">
        <v>0</v>
      </c>
      <c r="I29" s="51" t="s">
        <v>129</v>
      </c>
      <c r="J29" s="50">
        <v>0</v>
      </c>
      <c r="K29" s="49" t="s">
        <v>109</v>
      </c>
    </row>
    <row r="30" spans="1:11" ht="49.5" customHeight="1">
      <c r="A30" s="54" t="s">
        <v>166</v>
      </c>
      <c r="B30" s="54">
        <v>851</v>
      </c>
      <c r="C30" s="54">
        <v>85111</v>
      </c>
      <c r="D30" s="53" t="s">
        <v>165</v>
      </c>
      <c r="E30" s="52">
        <v>1204054</v>
      </c>
      <c r="F30" s="52">
        <v>1204054</v>
      </c>
      <c r="G30" s="52">
        <v>0</v>
      </c>
      <c r="H30" s="52">
        <v>0</v>
      </c>
      <c r="I30" s="51" t="s">
        <v>122</v>
      </c>
      <c r="J30" s="50">
        <v>0</v>
      </c>
      <c r="K30" s="49" t="s">
        <v>109</v>
      </c>
    </row>
    <row r="31" spans="1:11" ht="49.5" customHeight="1">
      <c r="A31" s="54" t="s">
        <v>164</v>
      </c>
      <c r="B31" s="54">
        <v>851</v>
      </c>
      <c r="C31" s="54">
        <v>85195</v>
      </c>
      <c r="D31" s="53" t="s">
        <v>163</v>
      </c>
      <c r="E31" s="52">
        <v>3000000</v>
      </c>
      <c r="F31" s="52">
        <v>3000000</v>
      </c>
      <c r="G31" s="52">
        <v>0</v>
      </c>
      <c r="H31" s="52">
        <v>0</v>
      </c>
      <c r="I31" s="51" t="s">
        <v>126</v>
      </c>
      <c r="J31" s="50">
        <v>0</v>
      </c>
      <c r="K31" s="49" t="s">
        <v>109</v>
      </c>
    </row>
    <row r="32" spans="1:11" ht="45">
      <c r="A32" s="54" t="s">
        <v>162</v>
      </c>
      <c r="B32" s="54">
        <v>852</v>
      </c>
      <c r="C32" s="54">
        <v>85202</v>
      </c>
      <c r="D32" s="53" t="s">
        <v>143</v>
      </c>
      <c r="E32" s="52">
        <v>170000</v>
      </c>
      <c r="F32" s="52">
        <v>90000</v>
      </c>
      <c r="G32" s="52">
        <v>0</v>
      </c>
      <c r="H32" s="52">
        <v>0</v>
      </c>
      <c r="I32" s="51" t="s">
        <v>142</v>
      </c>
      <c r="J32" s="50">
        <v>0</v>
      </c>
      <c r="K32" s="49" t="s">
        <v>160</v>
      </c>
    </row>
    <row r="33" spans="1:11" ht="48.75">
      <c r="A33" s="54" t="s">
        <v>161</v>
      </c>
      <c r="B33" s="54">
        <v>852</v>
      </c>
      <c r="C33" s="54">
        <v>85202</v>
      </c>
      <c r="D33" s="53" t="s">
        <v>145</v>
      </c>
      <c r="E33" s="52">
        <v>145000</v>
      </c>
      <c r="F33" s="52">
        <v>65000</v>
      </c>
      <c r="G33" s="52">
        <v>0</v>
      </c>
      <c r="H33" s="52">
        <v>0</v>
      </c>
      <c r="I33" s="51" t="s">
        <v>142</v>
      </c>
      <c r="J33" s="50">
        <v>0</v>
      </c>
      <c r="K33" s="49" t="s">
        <v>160</v>
      </c>
    </row>
    <row r="34" spans="1:11" ht="45">
      <c r="A34" s="54" t="s">
        <v>159</v>
      </c>
      <c r="B34" s="54">
        <v>852</v>
      </c>
      <c r="C34" s="54">
        <v>85202</v>
      </c>
      <c r="D34" s="53" t="s">
        <v>158</v>
      </c>
      <c r="E34" s="52">
        <v>86500</v>
      </c>
      <c r="F34" s="52">
        <v>86500</v>
      </c>
      <c r="G34" s="52">
        <v>0</v>
      </c>
      <c r="H34" s="52">
        <v>0</v>
      </c>
      <c r="I34" s="51" t="s">
        <v>138</v>
      </c>
      <c r="J34" s="50">
        <v>0</v>
      </c>
      <c r="K34" s="49" t="s">
        <v>154</v>
      </c>
    </row>
    <row r="35" spans="1:11" ht="45">
      <c r="A35" s="54" t="s">
        <v>157</v>
      </c>
      <c r="B35" s="54">
        <v>852</v>
      </c>
      <c r="C35" s="54">
        <v>85202</v>
      </c>
      <c r="D35" s="53" t="s">
        <v>143</v>
      </c>
      <c r="E35" s="52">
        <v>150000</v>
      </c>
      <c r="F35" s="52">
        <v>70000</v>
      </c>
      <c r="G35" s="52">
        <v>0</v>
      </c>
      <c r="H35" s="52">
        <v>0</v>
      </c>
      <c r="I35" s="51" t="s">
        <v>142</v>
      </c>
      <c r="J35" s="50">
        <v>0</v>
      </c>
      <c r="K35" s="49" t="s">
        <v>154</v>
      </c>
    </row>
    <row r="36" spans="1:11" ht="45">
      <c r="A36" s="54" t="s">
        <v>156</v>
      </c>
      <c r="B36" s="54">
        <v>852</v>
      </c>
      <c r="C36" s="54">
        <v>85202</v>
      </c>
      <c r="D36" s="53" t="s">
        <v>155</v>
      </c>
      <c r="E36" s="52">
        <v>80000</v>
      </c>
      <c r="F36" s="52">
        <v>80000</v>
      </c>
      <c r="G36" s="52">
        <v>0</v>
      </c>
      <c r="H36" s="52">
        <v>0</v>
      </c>
      <c r="I36" s="51" t="s">
        <v>138</v>
      </c>
      <c r="J36" s="50">
        <v>0</v>
      </c>
      <c r="K36" s="49" t="s">
        <v>154</v>
      </c>
    </row>
    <row r="37" spans="1:11" ht="45">
      <c r="A37" s="54" t="s">
        <v>153</v>
      </c>
      <c r="B37" s="54">
        <v>852</v>
      </c>
      <c r="C37" s="54">
        <v>85202</v>
      </c>
      <c r="D37" s="53" t="s">
        <v>152</v>
      </c>
      <c r="E37" s="52">
        <v>28362</v>
      </c>
      <c r="F37" s="52">
        <v>28362</v>
      </c>
      <c r="G37" s="52">
        <v>0</v>
      </c>
      <c r="H37" s="52">
        <v>0</v>
      </c>
      <c r="I37" s="51" t="s">
        <v>138</v>
      </c>
      <c r="J37" s="50">
        <v>0</v>
      </c>
      <c r="K37" s="49" t="s">
        <v>151</v>
      </c>
    </row>
    <row r="38" spans="1:11" ht="59.25" customHeight="1">
      <c r="A38" s="54" t="s">
        <v>150</v>
      </c>
      <c r="B38" s="54">
        <v>852</v>
      </c>
      <c r="C38" s="54">
        <v>85203</v>
      </c>
      <c r="D38" s="55" t="s">
        <v>149</v>
      </c>
      <c r="E38" s="52">
        <v>136448</v>
      </c>
      <c r="F38" s="52">
        <v>136448</v>
      </c>
      <c r="G38" s="52">
        <v>0</v>
      </c>
      <c r="H38" s="52">
        <v>0</v>
      </c>
      <c r="I38" s="51" t="s">
        <v>138</v>
      </c>
      <c r="J38" s="50">
        <v>0</v>
      </c>
      <c r="K38" s="49" t="s">
        <v>109</v>
      </c>
    </row>
    <row r="39" spans="1:11" ht="45">
      <c r="A39" s="54" t="s">
        <v>148</v>
      </c>
      <c r="B39" s="54">
        <v>853</v>
      </c>
      <c r="C39" s="54">
        <v>85311</v>
      </c>
      <c r="D39" s="53" t="s">
        <v>147</v>
      </c>
      <c r="E39" s="52">
        <v>40000</v>
      </c>
      <c r="F39" s="52">
        <v>40000</v>
      </c>
      <c r="G39" s="52">
        <v>0</v>
      </c>
      <c r="H39" s="52">
        <v>0</v>
      </c>
      <c r="I39" s="51" t="s">
        <v>138</v>
      </c>
      <c r="J39" s="50">
        <v>0</v>
      </c>
      <c r="K39" s="49" t="s">
        <v>109</v>
      </c>
    </row>
    <row r="40" spans="1:11" ht="49.5" customHeight="1">
      <c r="A40" s="54" t="s">
        <v>146</v>
      </c>
      <c r="B40" s="54">
        <v>853</v>
      </c>
      <c r="C40" s="54">
        <v>85311</v>
      </c>
      <c r="D40" s="53" t="s">
        <v>145</v>
      </c>
      <c r="E40" s="52">
        <v>65000</v>
      </c>
      <c r="F40" s="52">
        <v>65000</v>
      </c>
      <c r="G40" s="52">
        <v>0</v>
      </c>
      <c r="H40" s="52">
        <v>0</v>
      </c>
      <c r="I40" s="51" t="s">
        <v>138</v>
      </c>
      <c r="J40" s="50">
        <v>0</v>
      </c>
      <c r="K40" s="49" t="s">
        <v>109</v>
      </c>
    </row>
    <row r="41" spans="1:11" ht="54" customHeight="1">
      <c r="A41" s="54" t="s">
        <v>144</v>
      </c>
      <c r="B41" s="54">
        <v>854</v>
      </c>
      <c r="C41" s="54">
        <v>85403</v>
      </c>
      <c r="D41" s="53" t="s">
        <v>143</v>
      </c>
      <c r="E41" s="52">
        <v>145000</v>
      </c>
      <c r="F41" s="52">
        <v>65000</v>
      </c>
      <c r="G41" s="52">
        <v>0</v>
      </c>
      <c r="H41" s="52">
        <v>0</v>
      </c>
      <c r="I41" s="51" t="s">
        <v>142</v>
      </c>
      <c r="J41" s="50">
        <v>0</v>
      </c>
      <c r="K41" s="49" t="s">
        <v>141</v>
      </c>
    </row>
    <row r="42" spans="1:11" ht="54" customHeight="1">
      <c r="A42" s="54" t="s">
        <v>140</v>
      </c>
      <c r="B42" s="54">
        <v>854</v>
      </c>
      <c r="C42" s="54">
        <v>85403</v>
      </c>
      <c r="D42" s="53" t="s">
        <v>139</v>
      </c>
      <c r="E42" s="52">
        <v>134500</v>
      </c>
      <c r="F42" s="52">
        <v>134500</v>
      </c>
      <c r="G42" s="52">
        <v>0</v>
      </c>
      <c r="H42" s="52">
        <v>0</v>
      </c>
      <c r="I42" s="51" t="s">
        <v>138</v>
      </c>
      <c r="J42" s="50">
        <v>0</v>
      </c>
      <c r="K42" s="49" t="s">
        <v>137</v>
      </c>
    </row>
    <row r="43" spans="1:11" ht="71.25" customHeight="1">
      <c r="A43" s="54" t="s">
        <v>136</v>
      </c>
      <c r="B43" s="54">
        <v>854</v>
      </c>
      <c r="C43" s="54">
        <v>85403</v>
      </c>
      <c r="D43" s="53" t="s">
        <v>135</v>
      </c>
      <c r="E43" s="52">
        <v>16301</v>
      </c>
      <c r="F43" s="52">
        <v>16301</v>
      </c>
      <c r="G43" s="52">
        <v>0</v>
      </c>
      <c r="H43" s="52">
        <v>0</v>
      </c>
      <c r="I43" s="51" t="s">
        <v>117</v>
      </c>
      <c r="J43" s="50">
        <v>0</v>
      </c>
      <c r="K43" s="56" t="s">
        <v>132</v>
      </c>
    </row>
    <row r="44" spans="1:11" ht="69.75" customHeight="1">
      <c r="A44" s="54" t="s">
        <v>134</v>
      </c>
      <c r="B44" s="54">
        <v>854</v>
      </c>
      <c r="C44" s="54">
        <v>85403</v>
      </c>
      <c r="D44" s="55" t="s">
        <v>133</v>
      </c>
      <c r="E44" s="52">
        <v>58699</v>
      </c>
      <c r="F44" s="52">
        <v>58699</v>
      </c>
      <c r="G44" s="52">
        <v>0</v>
      </c>
      <c r="H44" s="52">
        <v>0</v>
      </c>
      <c r="I44" s="51" t="s">
        <v>117</v>
      </c>
      <c r="J44" s="50">
        <v>0</v>
      </c>
      <c r="K44" s="56" t="s">
        <v>132</v>
      </c>
    </row>
    <row r="45" spans="1:11" ht="48" customHeight="1">
      <c r="A45" s="54" t="s">
        <v>131</v>
      </c>
      <c r="B45" s="54">
        <v>854</v>
      </c>
      <c r="C45" s="54">
        <v>85403</v>
      </c>
      <c r="D45" s="53" t="s">
        <v>130</v>
      </c>
      <c r="E45" s="52">
        <v>107033</v>
      </c>
      <c r="F45" s="52">
        <v>107033</v>
      </c>
      <c r="G45" s="52">
        <v>0</v>
      </c>
      <c r="H45" s="52">
        <v>0</v>
      </c>
      <c r="I45" s="51" t="s">
        <v>129</v>
      </c>
      <c r="J45" s="50">
        <v>0</v>
      </c>
      <c r="K45" s="49" t="s">
        <v>109</v>
      </c>
    </row>
    <row r="46" spans="1:11" ht="79.5" customHeight="1">
      <c r="A46" s="54" t="s">
        <v>128</v>
      </c>
      <c r="B46" s="54">
        <v>854</v>
      </c>
      <c r="C46" s="54">
        <v>85410</v>
      </c>
      <c r="D46" s="55" t="s">
        <v>127</v>
      </c>
      <c r="E46" s="52">
        <v>74800</v>
      </c>
      <c r="F46" s="52">
        <v>74800</v>
      </c>
      <c r="G46" s="52">
        <v>0</v>
      </c>
      <c r="H46" s="52">
        <v>0</v>
      </c>
      <c r="I46" s="51" t="s">
        <v>126</v>
      </c>
      <c r="J46" s="50">
        <v>0</v>
      </c>
      <c r="K46" s="49" t="s">
        <v>125</v>
      </c>
    </row>
    <row r="47" spans="1:11" ht="53.25" customHeight="1">
      <c r="A47" s="54" t="s">
        <v>124</v>
      </c>
      <c r="B47" s="54">
        <v>854</v>
      </c>
      <c r="C47" s="54">
        <v>85410</v>
      </c>
      <c r="D47" s="53" t="s">
        <v>123</v>
      </c>
      <c r="E47" s="52">
        <v>846995</v>
      </c>
      <c r="F47" s="52">
        <v>846995</v>
      </c>
      <c r="G47" s="52">
        <v>0</v>
      </c>
      <c r="H47" s="52">
        <v>0</v>
      </c>
      <c r="I47" s="51" t="s">
        <v>122</v>
      </c>
      <c r="J47" s="50">
        <v>0</v>
      </c>
      <c r="K47" s="49" t="s">
        <v>109</v>
      </c>
    </row>
    <row r="48" spans="1:11" ht="54" customHeight="1">
      <c r="A48" s="54" t="s">
        <v>121</v>
      </c>
      <c r="B48" s="54">
        <v>855</v>
      </c>
      <c r="C48" s="54">
        <v>85510</v>
      </c>
      <c r="D48" s="53" t="s">
        <v>118</v>
      </c>
      <c r="E48" s="52">
        <v>50000</v>
      </c>
      <c r="F48" s="52">
        <v>50000</v>
      </c>
      <c r="G48" s="52">
        <v>0</v>
      </c>
      <c r="H48" s="52">
        <v>0</v>
      </c>
      <c r="I48" s="51" t="s">
        <v>117</v>
      </c>
      <c r="J48" s="50">
        <v>0</v>
      </c>
      <c r="K48" s="49" t="s">
        <v>120</v>
      </c>
    </row>
    <row r="49" spans="1:11" ht="54" customHeight="1">
      <c r="A49" s="54" t="s">
        <v>119</v>
      </c>
      <c r="B49" s="54">
        <v>855</v>
      </c>
      <c r="C49" s="54">
        <v>85510</v>
      </c>
      <c r="D49" s="53" t="s">
        <v>118</v>
      </c>
      <c r="E49" s="52">
        <v>50000</v>
      </c>
      <c r="F49" s="52">
        <v>50000</v>
      </c>
      <c r="G49" s="52">
        <v>0</v>
      </c>
      <c r="H49" s="52">
        <v>0</v>
      </c>
      <c r="I49" s="51" t="s">
        <v>117</v>
      </c>
      <c r="J49" s="50">
        <v>0</v>
      </c>
      <c r="K49" s="49" t="s">
        <v>116</v>
      </c>
    </row>
    <row r="50" spans="1:11" ht="54" customHeight="1">
      <c r="A50" s="54" t="s">
        <v>115</v>
      </c>
      <c r="B50" s="54">
        <v>926</v>
      </c>
      <c r="C50" s="54">
        <v>92695</v>
      </c>
      <c r="D50" s="53" t="s">
        <v>114</v>
      </c>
      <c r="E50" s="52">
        <v>54123</v>
      </c>
      <c r="F50" s="52">
        <v>29423</v>
      </c>
      <c r="G50" s="52">
        <v>0</v>
      </c>
      <c r="H50" s="52">
        <v>0</v>
      </c>
      <c r="I50" s="51" t="s">
        <v>113</v>
      </c>
      <c r="J50" s="50">
        <v>0</v>
      </c>
      <c r="K50" s="49" t="s">
        <v>109</v>
      </c>
    </row>
    <row r="51" spans="1:11" ht="54" customHeight="1">
      <c r="A51" s="54" t="s">
        <v>112</v>
      </c>
      <c r="B51" s="54">
        <v>926</v>
      </c>
      <c r="C51" s="54">
        <v>92695</v>
      </c>
      <c r="D51" s="53" t="s">
        <v>111</v>
      </c>
      <c r="E51" s="52">
        <v>88464</v>
      </c>
      <c r="F51" s="52">
        <v>53764</v>
      </c>
      <c r="G51" s="52">
        <v>0</v>
      </c>
      <c r="H51" s="52">
        <v>0</v>
      </c>
      <c r="I51" s="51" t="s">
        <v>110</v>
      </c>
      <c r="J51" s="50">
        <v>0</v>
      </c>
      <c r="K51" s="49" t="s">
        <v>109</v>
      </c>
    </row>
    <row r="52" spans="1:11" ht="33.75" customHeight="1">
      <c r="A52" s="136" t="s">
        <v>28</v>
      </c>
      <c r="B52" s="137"/>
      <c r="C52" s="137"/>
      <c r="D52" s="138"/>
      <c r="E52" s="48">
        <f>SUM(E10:E51)</f>
        <v>10689553</v>
      </c>
      <c r="F52" s="48">
        <f>SUM(F10:F51)</f>
        <v>8956614</v>
      </c>
      <c r="G52" s="48">
        <f>SUM(G10:G51)</f>
        <v>0</v>
      </c>
      <c r="H52" s="48">
        <f>SUM(H10:H51)</f>
        <v>0</v>
      </c>
      <c r="I52" s="61">
        <v>1732939</v>
      </c>
      <c r="J52" s="48">
        <f>SUM(J10:J51)</f>
        <v>0</v>
      </c>
      <c r="K52" s="47" t="s">
        <v>108</v>
      </c>
    </row>
    <row r="53" spans="1:11" ht="12.7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2.75">
      <c r="A54" s="46" t="s">
        <v>107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ht="12.75">
      <c r="A55" s="46" t="s">
        <v>106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</row>
    <row r="56" spans="1:11" ht="12.75">
      <c r="A56" s="46" t="s">
        <v>105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</row>
    <row r="57" spans="1:11" ht="12.75">
      <c r="A57" s="44" t="s">
        <v>104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</row>
    <row r="58" spans="1:11" ht="12.75">
      <c r="A58" s="44" t="s">
        <v>103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</row>
    <row r="59" spans="1:11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</row>
    <row r="60" spans="1:11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</row>
    <row r="61" spans="1:11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</row>
    <row r="62" spans="1:11" ht="12.75">
      <c r="A62" s="44"/>
      <c r="B62" s="44"/>
      <c r="C62" s="44"/>
      <c r="D62" s="44"/>
      <c r="E62" s="45"/>
      <c r="F62" s="44"/>
      <c r="G62" s="44"/>
      <c r="H62" s="44"/>
      <c r="I62" s="44"/>
      <c r="J62" s="44"/>
      <c r="K62" s="44"/>
    </row>
    <row r="63" spans="1:11" ht="12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</row>
    <row r="64" spans="1:9" ht="12.75">
      <c r="A64" s="44"/>
      <c r="B64" s="44"/>
      <c r="C64" s="44"/>
      <c r="D64" s="44"/>
      <c r="E64" s="44"/>
      <c r="F64" s="44"/>
      <c r="G64" s="44"/>
      <c r="H64" s="44"/>
      <c r="I64" s="44"/>
    </row>
  </sheetData>
  <sheetProtection/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52:D52"/>
    <mergeCell ref="G5:G8"/>
    <mergeCell ref="I5:I8"/>
    <mergeCell ref="J5:J8"/>
    <mergeCell ref="F5:F8"/>
    <mergeCell ref="H6:H8"/>
  </mergeCells>
  <printOptions horizontalCentered="1"/>
  <pageMargins left="0.5118110236220472" right="0.3937007874015748" top="0.984251968503937" bottom="0.7874015748031497" header="0.5118110236220472" footer="0.5118110236220472"/>
  <pageSetup horizontalDpi="600" verticalDpi="600" orientation="portrait" paperSize="9" r:id="rId1"/>
  <headerFooter alignWithMargins="0">
    <oddHeader>&amp;R&amp;9Załącznik nr &amp;A
do uchwały Rady Powiatu w Opatowie Nr XV.71.2019
z dnia 10 października 2019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3"/>
  <sheetViews>
    <sheetView workbookViewId="0" topLeftCell="B1">
      <selection activeCell="O20" sqref="O20"/>
    </sheetView>
  </sheetViews>
  <sheetFormatPr defaultColWidth="9.33203125" defaultRowHeight="12.75"/>
  <cols>
    <col min="1" max="1" width="9.33203125" style="17" customWidth="1"/>
    <col min="2" max="2" width="5.5" style="17" customWidth="1"/>
    <col min="3" max="3" width="25.83203125" style="17" customWidth="1"/>
    <col min="4" max="4" width="8.83203125" style="17" customWidth="1"/>
    <col min="5" max="5" width="12" style="17" customWidth="1"/>
    <col min="6" max="6" width="13.33203125" style="17" customWidth="1"/>
    <col min="7" max="7" width="13.5" style="17" bestFit="1" customWidth="1"/>
    <col min="8" max="8" width="14.33203125" style="17" customWidth="1"/>
    <col min="9" max="9" width="12.16015625" style="17" customWidth="1"/>
    <col min="10" max="10" width="11.16015625" style="17" customWidth="1"/>
    <col min="11" max="11" width="12" style="17" customWidth="1"/>
    <col min="12" max="12" width="10" style="17" customWidth="1"/>
    <col min="13" max="13" width="11.83203125" style="17" customWidth="1"/>
    <col min="14" max="16384" width="9.33203125" style="17" customWidth="1"/>
  </cols>
  <sheetData>
    <row r="1" spans="1:14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32" t="s">
        <v>287</v>
      </c>
      <c r="N1" s="20"/>
    </row>
    <row r="2" spans="1:14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31" t="s">
        <v>350</v>
      </c>
      <c r="N2" s="20"/>
    </row>
    <row r="3" spans="1:14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32" t="s">
        <v>349</v>
      </c>
      <c r="N3" s="20"/>
    </row>
    <row r="4" spans="1:14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31"/>
      <c r="N4" s="20"/>
    </row>
    <row r="5" spans="1:14" ht="16.5">
      <c r="A5" s="20"/>
      <c r="B5" s="150" t="s">
        <v>84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20"/>
    </row>
    <row r="6" spans="1:14" ht="13.5" customHeight="1">
      <c r="A6" s="2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20"/>
    </row>
    <row r="7" spans="1:14" ht="12.75">
      <c r="A7" s="20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16" t="s">
        <v>0</v>
      </c>
      <c r="N7" s="20"/>
    </row>
    <row r="8" spans="1:15" s="18" customFormat="1" ht="15" customHeight="1">
      <c r="A8" s="28"/>
      <c r="B8" s="158" t="s">
        <v>30</v>
      </c>
      <c r="C8" s="158" t="s">
        <v>68</v>
      </c>
      <c r="D8" s="159" t="s">
        <v>1</v>
      </c>
      <c r="E8" s="160" t="s">
        <v>2</v>
      </c>
      <c r="F8" s="153" t="s">
        <v>83</v>
      </c>
      <c r="G8" s="154"/>
      <c r="H8" s="154"/>
      <c r="I8" s="154"/>
      <c r="J8" s="155"/>
      <c r="K8" s="153" t="s">
        <v>82</v>
      </c>
      <c r="L8" s="154"/>
      <c r="M8" s="155"/>
      <c r="N8" s="28"/>
      <c r="O8" s="28"/>
    </row>
    <row r="9" spans="1:15" s="18" customFormat="1" ht="25.5" customHeight="1">
      <c r="A9" s="28"/>
      <c r="B9" s="158"/>
      <c r="C9" s="158"/>
      <c r="D9" s="159"/>
      <c r="E9" s="165"/>
      <c r="F9" s="159" t="s">
        <v>80</v>
      </c>
      <c r="G9" s="156" t="s">
        <v>81</v>
      </c>
      <c r="H9" s="164"/>
      <c r="I9" s="164"/>
      <c r="J9" s="157"/>
      <c r="K9" s="159" t="s">
        <v>80</v>
      </c>
      <c r="L9" s="156" t="s">
        <v>79</v>
      </c>
      <c r="M9" s="157"/>
      <c r="N9" s="28"/>
      <c r="O9" s="28"/>
    </row>
    <row r="10" spans="1:15" s="18" customFormat="1" ht="23.25" customHeight="1">
      <c r="A10" s="28"/>
      <c r="B10" s="158"/>
      <c r="C10" s="158"/>
      <c r="D10" s="159"/>
      <c r="E10" s="165"/>
      <c r="F10" s="159"/>
      <c r="G10" s="160" t="s">
        <v>78</v>
      </c>
      <c r="H10" s="151" t="s">
        <v>77</v>
      </c>
      <c r="I10" s="151" t="s">
        <v>76</v>
      </c>
      <c r="J10" s="151" t="s">
        <v>75</v>
      </c>
      <c r="K10" s="159"/>
      <c r="L10" s="159" t="s">
        <v>74</v>
      </c>
      <c r="M10" s="162" t="s">
        <v>14</v>
      </c>
      <c r="N10" s="28"/>
      <c r="O10" s="28"/>
    </row>
    <row r="11" spans="1:15" s="18" customFormat="1" ht="35.25" customHeight="1">
      <c r="A11" s="28"/>
      <c r="B11" s="158"/>
      <c r="C11" s="158"/>
      <c r="D11" s="159"/>
      <c r="E11" s="161"/>
      <c r="F11" s="159"/>
      <c r="G11" s="161"/>
      <c r="H11" s="152"/>
      <c r="I11" s="152"/>
      <c r="J11" s="152"/>
      <c r="K11" s="159"/>
      <c r="L11" s="159"/>
      <c r="M11" s="162"/>
      <c r="N11" s="28"/>
      <c r="O11" s="28"/>
    </row>
    <row r="12" spans="1:15" ht="7.5" customHeight="1">
      <c r="A12" s="20"/>
      <c r="B12" s="27">
        <v>1</v>
      </c>
      <c r="C12" s="27">
        <v>2</v>
      </c>
      <c r="D12" s="27">
        <v>3</v>
      </c>
      <c r="E12" s="27">
        <v>4</v>
      </c>
      <c r="F12" s="27">
        <v>5</v>
      </c>
      <c r="G12" s="27">
        <v>7</v>
      </c>
      <c r="H12" s="27">
        <v>6</v>
      </c>
      <c r="I12" s="27">
        <v>7</v>
      </c>
      <c r="J12" s="27">
        <v>8</v>
      </c>
      <c r="K12" s="27">
        <v>9</v>
      </c>
      <c r="L12" s="27">
        <v>10</v>
      </c>
      <c r="M12" s="27">
        <v>11</v>
      </c>
      <c r="N12" s="20"/>
      <c r="O12" s="20"/>
    </row>
    <row r="13" spans="1:15" ht="36" customHeight="1">
      <c r="A13" s="20"/>
      <c r="B13" s="25" t="s">
        <v>29</v>
      </c>
      <c r="C13" s="33" t="s">
        <v>73</v>
      </c>
      <c r="D13" s="25">
        <v>600</v>
      </c>
      <c r="E13" s="24">
        <v>60004</v>
      </c>
      <c r="F13" s="26">
        <v>89637</v>
      </c>
      <c r="G13" s="26">
        <v>16835</v>
      </c>
      <c r="H13" s="26">
        <v>27000</v>
      </c>
      <c r="I13" s="26">
        <v>0</v>
      </c>
      <c r="J13" s="26">
        <v>0</v>
      </c>
      <c r="K13" s="26">
        <v>89637</v>
      </c>
      <c r="L13" s="26">
        <v>0</v>
      </c>
      <c r="M13" s="26">
        <v>0</v>
      </c>
      <c r="N13" s="20"/>
      <c r="O13" s="20"/>
    </row>
    <row r="14" spans="1:15" s="19" customFormat="1" ht="21.75" customHeight="1">
      <c r="A14" s="21"/>
      <c r="B14" s="163" t="s">
        <v>28</v>
      </c>
      <c r="C14" s="163"/>
      <c r="D14" s="23"/>
      <c r="E14" s="23"/>
      <c r="F14" s="22">
        <f aca="true" t="shared" si="0" ref="F14:M14">SUM(F13:F13)</f>
        <v>89637</v>
      </c>
      <c r="G14" s="22">
        <f t="shared" si="0"/>
        <v>16835</v>
      </c>
      <c r="H14" s="22">
        <f t="shared" si="0"/>
        <v>27000</v>
      </c>
      <c r="I14" s="22">
        <f t="shared" si="0"/>
        <v>0</v>
      </c>
      <c r="J14" s="22">
        <f t="shared" si="0"/>
        <v>0</v>
      </c>
      <c r="K14" s="22">
        <f t="shared" si="0"/>
        <v>89637</v>
      </c>
      <c r="L14" s="22">
        <f t="shared" si="0"/>
        <v>0</v>
      </c>
      <c r="M14" s="22">
        <f t="shared" si="0"/>
        <v>0</v>
      </c>
      <c r="N14" s="21"/>
      <c r="O14" s="21"/>
    </row>
    <row r="15" spans="1:15" ht="4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12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ht="12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2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12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ht="12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12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3" ht="12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</sheetData>
  <sheetProtection/>
  <mergeCells count="18">
    <mergeCell ref="M10:M11"/>
    <mergeCell ref="I10:I11"/>
    <mergeCell ref="B14:C14"/>
    <mergeCell ref="F9:F11"/>
    <mergeCell ref="G9:J9"/>
    <mergeCell ref="E8:E11"/>
    <mergeCell ref="L10:L11"/>
    <mergeCell ref="K8:M8"/>
    <mergeCell ref="B5:M5"/>
    <mergeCell ref="J10:J11"/>
    <mergeCell ref="F8:J8"/>
    <mergeCell ref="L9:M9"/>
    <mergeCell ref="B8:B11"/>
    <mergeCell ref="C8:C11"/>
    <mergeCell ref="D8:D11"/>
    <mergeCell ref="K9:K11"/>
    <mergeCell ref="H10:H11"/>
    <mergeCell ref="G10:G11"/>
  </mergeCells>
  <printOptions horizontalCentered="1"/>
  <pageMargins left="0.31496062992125984" right="0.5118110236220472" top="0.5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H18"/>
  <sheetViews>
    <sheetView zoomScalePageLayoutView="0" workbookViewId="0" topLeftCell="A1">
      <selection activeCell="K9" sqref="K9"/>
    </sheetView>
  </sheetViews>
  <sheetFormatPr defaultColWidth="9.33203125" defaultRowHeight="12.75"/>
  <cols>
    <col min="1" max="1" width="5.83203125" style="20" customWidth="1"/>
    <col min="2" max="2" width="5" style="17" customWidth="1"/>
    <col min="3" max="3" width="6.66015625" style="17" customWidth="1"/>
    <col min="4" max="4" width="13.16015625" style="17" customWidth="1"/>
    <col min="5" max="5" width="7.83203125" style="17" customWidth="1"/>
    <col min="6" max="6" width="22.16015625" style="17" customWidth="1"/>
    <col min="7" max="7" width="32.33203125" style="17" customWidth="1"/>
    <col min="8" max="8" width="13.66015625" style="17" customWidth="1"/>
    <col min="9" max="9" width="9.33203125" style="20" customWidth="1"/>
    <col min="10" max="16384" width="9.33203125" style="17" customWidth="1"/>
  </cols>
  <sheetData>
    <row r="1" spans="2:8" ht="12.75">
      <c r="B1" s="20"/>
      <c r="C1" s="20"/>
      <c r="D1" s="20"/>
      <c r="E1" s="20"/>
      <c r="F1" s="20"/>
      <c r="G1" s="41"/>
      <c r="H1" s="32" t="s">
        <v>340</v>
      </c>
    </row>
    <row r="2" spans="2:8" ht="12.75">
      <c r="B2" s="20"/>
      <c r="C2" s="20"/>
      <c r="D2" s="20"/>
      <c r="E2" s="20"/>
      <c r="F2" s="20"/>
      <c r="G2" s="40"/>
      <c r="H2" s="31" t="s">
        <v>348</v>
      </c>
    </row>
    <row r="3" spans="2:8" ht="12.75">
      <c r="B3" s="20"/>
      <c r="C3" s="20"/>
      <c r="D3" s="20"/>
      <c r="E3" s="20"/>
      <c r="F3" s="20"/>
      <c r="G3" s="20"/>
      <c r="H3" s="31" t="s">
        <v>349</v>
      </c>
    </row>
    <row r="4" spans="2:8" ht="16.5">
      <c r="B4" s="166" t="s">
        <v>87</v>
      </c>
      <c r="C4" s="166"/>
      <c r="D4" s="166"/>
      <c r="E4" s="166"/>
      <c r="F4" s="166"/>
      <c r="G4" s="166"/>
      <c r="H4" s="166"/>
    </row>
    <row r="5" spans="2:8" ht="12.75">
      <c r="B5" s="20"/>
      <c r="C5" s="20"/>
      <c r="D5" s="20"/>
      <c r="E5" s="20"/>
      <c r="F5" s="29"/>
      <c r="G5" s="29"/>
      <c r="H5" s="16" t="s">
        <v>0</v>
      </c>
    </row>
    <row r="6" spans="2:8" ht="92.25" customHeight="1">
      <c r="B6" s="85" t="s">
        <v>30</v>
      </c>
      <c r="C6" s="85" t="s">
        <v>1</v>
      </c>
      <c r="D6" s="85" t="s">
        <v>2</v>
      </c>
      <c r="E6" s="85" t="s">
        <v>3</v>
      </c>
      <c r="F6" s="86" t="s">
        <v>67</v>
      </c>
      <c r="G6" s="85" t="s">
        <v>66</v>
      </c>
      <c r="H6" s="86" t="s">
        <v>86</v>
      </c>
    </row>
    <row r="7" spans="2:8" ht="12.75">
      <c r="B7" s="36">
        <v>1</v>
      </c>
      <c r="C7" s="36">
        <v>2</v>
      </c>
      <c r="D7" s="36">
        <v>3</v>
      </c>
      <c r="E7" s="36">
        <v>4</v>
      </c>
      <c r="F7" s="36">
        <v>5</v>
      </c>
      <c r="G7" s="36">
        <v>6</v>
      </c>
      <c r="H7" s="36">
        <v>7</v>
      </c>
    </row>
    <row r="8" spans="2:8" ht="12.75">
      <c r="B8" s="170" t="s">
        <v>85</v>
      </c>
      <c r="C8" s="171"/>
      <c r="D8" s="171"/>
      <c r="E8" s="171"/>
      <c r="F8" s="172"/>
      <c r="G8" s="39"/>
      <c r="H8" s="38"/>
    </row>
    <row r="9" spans="2:8" ht="36" customHeight="1">
      <c r="B9" s="36" t="s">
        <v>29</v>
      </c>
      <c r="C9" s="36">
        <v>600</v>
      </c>
      <c r="D9" s="36">
        <v>60004</v>
      </c>
      <c r="E9" s="36">
        <v>2650</v>
      </c>
      <c r="F9" s="37" t="s">
        <v>73</v>
      </c>
      <c r="G9" s="35" t="s">
        <v>102</v>
      </c>
      <c r="H9" s="34">
        <v>16835</v>
      </c>
    </row>
    <row r="10" spans="2:8" ht="12.75">
      <c r="B10" s="167" t="s">
        <v>28</v>
      </c>
      <c r="C10" s="168"/>
      <c r="D10" s="168"/>
      <c r="E10" s="168"/>
      <c r="F10" s="169"/>
      <c r="G10" s="42"/>
      <c r="H10" s="62">
        <f>SUM(H9:H9)</f>
        <v>16835</v>
      </c>
    </row>
    <row r="11" spans="2:8" ht="12.75">
      <c r="B11" s="20"/>
      <c r="C11" s="20"/>
      <c r="D11" s="20"/>
      <c r="E11" s="20"/>
      <c r="F11" s="20"/>
      <c r="G11" s="20"/>
      <c r="H11" s="20"/>
    </row>
    <row r="12" spans="2:8" ht="12.75">
      <c r="B12" s="20"/>
      <c r="C12" s="20"/>
      <c r="D12" s="20"/>
      <c r="E12" s="20"/>
      <c r="F12" s="20"/>
      <c r="G12" s="20"/>
      <c r="H12" s="20"/>
    </row>
    <row r="13" spans="2:8" ht="12.75">
      <c r="B13" s="20"/>
      <c r="C13" s="20"/>
      <c r="D13" s="20"/>
      <c r="E13" s="20"/>
      <c r="F13" s="20"/>
      <c r="G13" s="20"/>
      <c r="H13" s="20"/>
    </row>
    <row r="14" spans="2:8" ht="12.75">
      <c r="B14" s="20"/>
      <c r="C14" s="20"/>
      <c r="D14" s="20"/>
      <c r="E14" s="20"/>
      <c r="F14" s="20"/>
      <c r="G14" s="20"/>
      <c r="H14" s="20"/>
    </row>
    <row r="15" spans="2:8" ht="12.75">
      <c r="B15" s="20"/>
      <c r="C15" s="20"/>
      <c r="D15" s="20"/>
      <c r="E15" s="20"/>
      <c r="F15" s="20"/>
      <c r="G15" s="20"/>
      <c r="H15" s="20"/>
    </row>
    <row r="16" spans="2:8" ht="12.75">
      <c r="B16" s="20"/>
      <c r="C16" s="20"/>
      <c r="D16" s="20"/>
      <c r="E16" s="20"/>
      <c r="F16" s="20"/>
      <c r="G16" s="20"/>
      <c r="H16" s="20"/>
    </row>
    <row r="17" spans="2:8" ht="12.75">
      <c r="B17" s="20"/>
      <c r="C17" s="20"/>
      <c r="D17" s="20"/>
      <c r="E17" s="20"/>
      <c r="F17" s="20"/>
      <c r="G17" s="20"/>
      <c r="H17" s="20"/>
    </row>
    <row r="18" spans="2:8" ht="12.75">
      <c r="B18" s="20"/>
      <c r="C18" s="20"/>
      <c r="D18" s="20"/>
      <c r="E18" s="20"/>
      <c r="F18" s="20"/>
      <c r="G18" s="20"/>
      <c r="H18" s="20"/>
    </row>
  </sheetData>
  <sheetProtection/>
  <mergeCells count="3">
    <mergeCell ref="B4:H4"/>
    <mergeCell ref="B10:F10"/>
    <mergeCell ref="B8:F8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2019-10-07T13:46:29Z</cp:lastPrinted>
  <dcterms:created xsi:type="dcterms:W3CDTF">2014-11-12T06:55:05Z</dcterms:created>
  <dcterms:modified xsi:type="dcterms:W3CDTF">2020-02-24T12:07:00Z</dcterms:modified>
  <cp:category/>
  <cp:version/>
  <cp:contentType/>
  <cp:contentStatus/>
</cp:coreProperties>
</file>