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2315" windowHeight="76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<sst xmlns="http://schemas.openxmlformats.org/spreadsheetml/2006/main" count="77" uniqueCount="49">
  <si>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</si>
  <si>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</si>
  <si>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</si>
  <si>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</si>
  <si>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</si>
  <si>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</si>
  <si>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</si>
  <si>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</si>
  <si>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</si>
  <si>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</si>
  <si>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</si>
  <si>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</si>
  <si>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</si>
  <si>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</si>
  <si>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</si>
  <si>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</si>
  <si>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</si>
  <si>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</si>
  <si>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</si>
  <si>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</si>
  <si>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</si>
  <si>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</si>
  <si>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</si>
  <si>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</si>
  <si>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Zmiany w planie wydatków budżetowych w 2018 roku</t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</si>
  <si>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</si>
  <si>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</si>
  <si>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</si>
  <si>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</si>
  <si>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</si>
  <si>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</si>
  <si>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</si>
  <si>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</si>
  <si>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</si>
  <si>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</si>
  <si>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</si>
  <si>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</si>
  <si>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</si>
  <si>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</si>
  <si>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2018 r.</t>
  </si>
  <si>
    <t>Dotacje ogółem</t>
  </si>
  <si>
    <t>w  złotych</t>
  </si>
  <si>
    <t>Dochody i wydatki związane z realizacją zadań z zakresu administracji rządowej i innych zadań zleconych odrębnymi ustawami w  2018 r.</t>
  </si>
  <si>
    <t>Zakup i objęcie akcji i udziałów</t>
  </si>
  <si>
    <t>Wniesienie wkładów do spółek sprawa handlowego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</si>
  <si>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</si>
  <si>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</si>
  <si>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Oświata i wychowanie</t>
  </si>
  <si>
    <t>Pozostała działalność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</si>
</sst>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6"/>
      <name val="Times New Roman"/>
      <family val="1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7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4" fillId="35" borderId="12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/>
      <protection/>
    </xf>
    <xf numFmtId="0" fontId="12" fillId="35" borderId="12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2" fillId="35" borderId="12" xfId="50" applyNumberFormat="1" applyFont="1" applyFill="1" applyBorder="1" applyAlignment="1">
      <alignment horizontal="center" vertical="center" wrapText="1"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4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0" fontId="21" fillId="0" borderId="0" xfId="50" applyFont="1" applyAlignment="1">
      <alignment horizontal="center"/>
      <protection/>
    </xf>
    <xf numFmtId="0" fontId="14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22" fillId="0" borderId="0" xfId="50" applyFont="1" applyAlignment="1">
      <alignment vertical="center" wrapText="1"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0" fontId="9" fillId="35" borderId="0" xfId="50" applyFont="1" applyFill="1">
      <alignment/>
      <protection/>
    </xf>
    <xf numFmtId="4" fontId="12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 wrapText="1"/>
      <protection/>
    </xf>
    <xf numFmtId="4" fontId="10" fillId="35" borderId="12" xfId="50" applyNumberFormat="1" applyFont="1" applyFill="1" applyBorder="1" applyAlignment="1">
      <alignment vertical="center"/>
      <protection/>
    </xf>
    <xf numFmtId="4" fontId="12" fillId="35" borderId="12" xfId="50" applyNumberFormat="1" applyFont="1" applyFill="1" applyBorder="1" applyAlignment="1">
      <alignment vertical="center"/>
      <protection/>
    </xf>
    <xf numFmtId="0" fontId="23" fillId="35" borderId="12" xfId="50" applyFont="1" applyFill="1" applyBorder="1" applyAlignment="1">
      <alignment horizontal="center" vertical="center" wrapText="1"/>
      <protection/>
    </xf>
    <xf numFmtId="0" fontId="18" fillId="35" borderId="13" xfId="50" applyFont="1" applyFill="1" applyBorder="1" applyAlignment="1">
      <alignment horizontal="center" vertical="center" wrapText="1"/>
      <protection/>
    </xf>
    <xf numFmtId="0" fontId="19" fillId="35" borderId="14" xfId="50" applyFont="1" applyFill="1" applyBorder="1" applyAlignment="1">
      <alignment horizontal="center" vertical="center" wrapText="1"/>
      <protection/>
    </xf>
    <xf numFmtId="0" fontId="19" fillId="35" borderId="15" xfId="5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35" borderId="16" xfId="50" applyFont="1" applyFill="1" applyBorder="1" applyAlignment="1">
      <alignment horizontal="center" vertical="center" wrapText="1"/>
      <protection/>
    </xf>
    <xf numFmtId="0" fontId="19" fillId="35" borderId="13" xfId="50" applyFont="1" applyFill="1" applyBorder="1" applyAlignment="1">
      <alignment horizontal="center" vertical="center" wrapText="1"/>
      <protection/>
    </xf>
    <xf numFmtId="0" fontId="19" fillId="35" borderId="14" xfId="50" applyFont="1" applyFill="1" applyBorder="1" applyAlignment="1">
      <alignment horizontal="center" vertical="center" wrapText="1"/>
      <protection/>
    </xf>
    <xf numFmtId="0" fontId="20" fillId="35" borderId="17" xfId="50" applyFont="1" applyFill="1" applyBorder="1" applyAlignment="1">
      <alignment horizontal="center" vertical="center"/>
      <protection/>
    </xf>
    <xf numFmtId="0" fontId="20" fillId="35" borderId="18" xfId="50" applyFont="1" applyFill="1" applyBorder="1" applyAlignment="1">
      <alignment horizontal="center" vertical="center"/>
      <protection/>
    </xf>
    <xf numFmtId="0" fontId="20" fillId="35" borderId="15" xfId="50" applyFont="1" applyFill="1" applyBorder="1" applyAlignment="1">
      <alignment horizontal="center" vertical="center"/>
      <protection/>
    </xf>
    <xf numFmtId="0" fontId="19" fillId="35" borderId="17" xfId="50" applyFont="1" applyFill="1" applyBorder="1" applyAlignment="1">
      <alignment horizontal="center" vertical="center" wrapText="1"/>
      <protection/>
    </xf>
    <xf numFmtId="0" fontId="19" fillId="35" borderId="15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0" fontId="13" fillId="35" borderId="12" xfId="50" applyFont="1" applyFill="1" applyBorder="1" applyAlignment="1">
      <alignment horizontal="center" vertical="center"/>
      <protection/>
    </xf>
    <xf numFmtId="0" fontId="24" fillId="0" borderId="0" xfId="50" applyFont="1" applyAlignment="1">
      <alignment horizontal="center" vertical="center" wrapText="1"/>
      <protection/>
    </xf>
    <xf numFmtId="0" fontId="19" fillId="35" borderId="18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2"/>
  <sheetViews>
    <sheetView tabSelected="1" view="pageLayout" zoomScale="70" zoomScaleSheetLayoutView="89" zoomScalePageLayoutView="70" workbookViewId="0" topLeftCell="A1">
      <selection activeCell="P35" sqref="P35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7" style="1" customWidth="1"/>
    <col min="4" max="4" width="9.16015625" style="1" customWidth="1"/>
    <col min="5" max="5" width="3.83203125" style="1" customWidth="1"/>
    <col min="6" max="6" width="9.160156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1.83203125" style="1" customWidth="1"/>
    <col min="20" max="20" width="5" style="1" customWidth="1"/>
    <col min="21" max="21" width="8.16015625" style="1" customWidth="1"/>
    <col min="22" max="22" width="7.83203125" style="1" customWidth="1"/>
    <col min="23" max="23" width="2.16015625" style="1" customWidth="1"/>
    <col min="24" max="24" width="1.5" style="1" customWidth="1"/>
    <col min="25" max="25" width="3.83203125" style="1" customWidth="1"/>
    <col min="26" max="16384" width="9.33203125" style="1" customWidth="1"/>
  </cols>
  <sheetData>
    <row r="1" spans="1:24" ht="12.7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6.75" customHeight="1">
      <c r="A3" s="5"/>
      <c r="B3" s="49"/>
      <c r="C3" s="49"/>
      <c r="D3" s="49"/>
      <c r="E3" s="50"/>
      <c r="F3" s="50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ht="7.5" customHeight="1"/>
    <row r="6" spans="1:25" ht="12.75" customHeight="1">
      <c r="A6" s="53" t="s">
        <v>0</v>
      </c>
      <c r="B6" s="53" t="s">
        <v>1</v>
      </c>
      <c r="C6" s="47"/>
      <c r="D6" s="53" t="s">
        <v>2</v>
      </c>
      <c r="E6" s="53"/>
      <c r="F6" s="53"/>
      <c r="G6" s="53" t="s">
        <v>3</v>
      </c>
      <c r="H6" s="53"/>
      <c r="I6" s="53" t="s">
        <v>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2.75" customHeight="1">
      <c r="A7" s="53"/>
      <c r="B7" s="53"/>
      <c r="C7" s="47"/>
      <c r="D7" s="53"/>
      <c r="E7" s="53"/>
      <c r="F7" s="53"/>
      <c r="G7" s="53"/>
      <c r="H7" s="53"/>
      <c r="I7" s="53" t="s">
        <v>5</v>
      </c>
      <c r="J7" s="53" t="s">
        <v>6</v>
      </c>
      <c r="K7" s="53"/>
      <c r="L7" s="53"/>
      <c r="M7" s="53"/>
      <c r="N7" s="53"/>
      <c r="O7" s="53"/>
      <c r="P7" s="53"/>
      <c r="Q7" s="53"/>
      <c r="R7" s="53" t="s">
        <v>7</v>
      </c>
      <c r="S7" s="53" t="s">
        <v>6</v>
      </c>
      <c r="T7" s="53"/>
      <c r="U7" s="53"/>
      <c r="V7" s="53"/>
      <c r="W7" s="53"/>
      <c r="X7" s="53"/>
      <c r="Y7" s="53"/>
    </row>
    <row r="8" spans="1:25" ht="12.75" customHeight="1">
      <c r="A8" s="53"/>
      <c r="B8" s="53"/>
      <c r="C8" s="47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8</v>
      </c>
      <c r="T8" s="53" t="s">
        <v>9</v>
      </c>
      <c r="U8" s="53"/>
      <c r="V8" s="53" t="s">
        <v>43</v>
      </c>
      <c r="W8" s="53" t="s">
        <v>44</v>
      </c>
      <c r="X8" s="53"/>
      <c r="Y8" s="53"/>
    </row>
    <row r="9" spans="1:25" ht="12.75" customHeight="1">
      <c r="A9" s="53"/>
      <c r="B9" s="53"/>
      <c r="C9" s="47"/>
      <c r="D9" s="53"/>
      <c r="E9" s="53"/>
      <c r="F9" s="53"/>
      <c r="G9" s="53"/>
      <c r="H9" s="53"/>
      <c r="I9" s="53"/>
      <c r="J9" s="53" t="s">
        <v>10</v>
      </c>
      <c r="K9" s="53" t="s">
        <v>6</v>
      </c>
      <c r="L9" s="53"/>
      <c r="M9" s="53" t="s">
        <v>11</v>
      </c>
      <c r="N9" s="53" t="s">
        <v>12</v>
      </c>
      <c r="O9" s="53" t="s">
        <v>13</v>
      </c>
      <c r="P9" s="53" t="s">
        <v>14</v>
      </c>
      <c r="Q9" s="53" t="s">
        <v>15</v>
      </c>
      <c r="R9" s="53"/>
      <c r="S9" s="53"/>
      <c r="T9" s="53"/>
      <c r="U9" s="53"/>
      <c r="V9" s="53"/>
      <c r="W9" s="53"/>
      <c r="X9" s="53"/>
      <c r="Y9" s="53"/>
    </row>
    <row r="10" spans="1:25" ht="12.75" customHeight="1">
      <c r="A10" s="53"/>
      <c r="B10" s="53"/>
      <c r="C10" s="47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 t="s">
        <v>23</v>
      </c>
      <c r="U10" s="53"/>
      <c r="V10" s="53"/>
      <c r="W10" s="53"/>
      <c r="X10" s="53"/>
      <c r="Y10" s="53"/>
    </row>
    <row r="11" spans="1:25" ht="51.75" customHeight="1">
      <c r="A11" s="53"/>
      <c r="B11" s="53"/>
      <c r="C11" s="47"/>
      <c r="D11" s="53"/>
      <c r="E11" s="53"/>
      <c r="F11" s="53"/>
      <c r="G11" s="53"/>
      <c r="H11" s="53"/>
      <c r="I11" s="53"/>
      <c r="J11" s="53"/>
      <c r="K11" s="46" t="s">
        <v>16</v>
      </c>
      <c r="L11" s="46" t="s">
        <v>17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ht="12.75">
      <c r="A12" s="46">
        <v>1</v>
      </c>
      <c r="B12" s="46">
        <v>2</v>
      </c>
      <c r="C12" s="47"/>
      <c r="D12" s="53">
        <v>4</v>
      </c>
      <c r="E12" s="53"/>
      <c r="F12" s="53"/>
      <c r="G12" s="53">
        <v>5</v>
      </c>
      <c r="H12" s="53"/>
      <c r="I12" s="46">
        <v>6</v>
      </c>
      <c r="J12" s="46">
        <v>7</v>
      </c>
      <c r="K12" s="46">
        <v>8</v>
      </c>
      <c r="L12" s="46">
        <v>9</v>
      </c>
      <c r="M12" s="46">
        <v>10</v>
      </c>
      <c r="N12" s="46">
        <v>11</v>
      </c>
      <c r="O12" s="46">
        <v>12</v>
      </c>
      <c r="P12" s="46">
        <v>13</v>
      </c>
      <c r="Q12" s="46">
        <v>14</v>
      </c>
      <c r="R12" s="46">
        <v>15</v>
      </c>
      <c r="S12" s="46">
        <v>16</v>
      </c>
      <c r="T12" s="53">
        <v>17</v>
      </c>
      <c r="U12" s="53"/>
      <c r="V12" s="46">
        <v>18</v>
      </c>
      <c r="W12" s="53">
        <v>19</v>
      </c>
      <c r="X12" s="53"/>
      <c r="Y12" s="53"/>
    </row>
    <row r="13" spans="1:25" ht="17.25" customHeight="1">
      <c r="A13" s="53">
        <v>751</v>
      </c>
      <c r="B13" s="53"/>
      <c r="C13" s="54" t="s">
        <v>45</v>
      </c>
      <c r="D13" s="54"/>
      <c r="E13" s="54"/>
      <c r="F13" s="44" t="s">
        <v>18</v>
      </c>
      <c r="G13" s="55">
        <v>45065</v>
      </c>
      <c r="H13" s="55"/>
      <c r="I13" s="2">
        <v>45065</v>
      </c>
      <c r="J13" s="2">
        <v>39415</v>
      </c>
      <c r="K13" s="2">
        <v>5355</v>
      </c>
      <c r="L13" s="2">
        <v>34060</v>
      </c>
      <c r="M13" s="2">
        <v>0</v>
      </c>
      <c r="N13" s="2">
        <v>5650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55">
        <v>0</v>
      </c>
      <c r="U13" s="55"/>
      <c r="V13" s="2">
        <v>0</v>
      </c>
      <c r="W13" s="55">
        <v>0</v>
      </c>
      <c r="X13" s="55"/>
      <c r="Y13" s="55"/>
    </row>
    <row r="14" spans="1:25" ht="16.5" customHeight="1">
      <c r="A14" s="53"/>
      <c r="B14" s="53"/>
      <c r="C14" s="54"/>
      <c r="D14" s="54"/>
      <c r="E14" s="54"/>
      <c r="F14" s="44" t="s">
        <v>19</v>
      </c>
      <c r="G14" s="55">
        <v>-1060</v>
      </c>
      <c r="H14" s="55"/>
      <c r="I14" s="2">
        <v>-1060</v>
      </c>
      <c r="J14" s="2">
        <v>-1060</v>
      </c>
      <c r="K14" s="2">
        <v>-508</v>
      </c>
      <c r="L14" s="2">
        <v>-552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55">
        <v>0</v>
      </c>
      <c r="U14" s="55"/>
      <c r="V14" s="2">
        <v>0</v>
      </c>
      <c r="W14" s="55">
        <v>0</v>
      </c>
      <c r="X14" s="55"/>
      <c r="Y14" s="55"/>
    </row>
    <row r="15" spans="1:25" ht="17.25" customHeight="1">
      <c r="A15" s="53"/>
      <c r="B15" s="53"/>
      <c r="C15" s="54"/>
      <c r="D15" s="54"/>
      <c r="E15" s="54"/>
      <c r="F15" s="44" t="s">
        <v>20</v>
      </c>
      <c r="G15" s="55">
        <v>1060</v>
      </c>
      <c r="H15" s="55"/>
      <c r="I15" s="2">
        <v>1060</v>
      </c>
      <c r="J15" s="2">
        <v>1060</v>
      </c>
      <c r="K15" s="2">
        <v>1060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55">
        <v>0</v>
      </c>
      <c r="U15" s="55"/>
      <c r="V15" s="2">
        <v>0</v>
      </c>
      <c r="W15" s="55">
        <v>0</v>
      </c>
      <c r="X15" s="55"/>
      <c r="Y15" s="55"/>
    </row>
    <row r="16" spans="1:25" ht="18" customHeight="1" thickBot="1">
      <c r="A16" s="53"/>
      <c r="B16" s="53"/>
      <c r="C16" s="54"/>
      <c r="D16" s="54"/>
      <c r="E16" s="54"/>
      <c r="F16" s="44" t="s">
        <v>21</v>
      </c>
      <c r="G16" s="55">
        <v>45065</v>
      </c>
      <c r="H16" s="55"/>
      <c r="I16" s="2">
        <v>45065</v>
      </c>
      <c r="J16" s="2">
        <v>39415</v>
      </c>
      <c r="K16" s="2">
        <v>5907</v>
      </c>
      <c r="L16" s="2">
        <v>33508</v>
      </c>
      <c r="M16" s="2">
        <v>0</v>
      </c>
      <c r="N16" s="2">
        <v>5650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55">
        <v>0</v>
      </c>
      <c r="U16" s="55"/>
      <c r="V16" s="2">
        <v>0</v>
      </c>
      <c r="W16" s="55">
        <v>0</v>
      </c>
      <c r="X16" s="55"/>
      <c r="Y16" s="55"/>
    </row>
    <row r="17" spans="1:25" ht="18" customHeight="1" thickBot="1">
      <c r="A17" s="56"/>
      <c r="B17" s="56">
        <v>75109</v>
      </c>
      <c r="C17" s="57" t="s">
        <v>46</v>
      </c>
      <c r="D17" s="57"/>
      <c r="E17" s="57"/>
      <c r="F17" s="45" t="s">
        <v>18</v>
      </c>
      <c r="G17" s="58">
        <v>45065</v>
      </c>
      <c r="H17" s="58"/>
      <c r="I17" s="3">
        <v>45065</v>
      </c>
      <c r="J17" s="3">
        <v>39415</v>
      </c>
      <c r="K17" s="3">
        <v>5355</v>
      </c>
      <c r="L17" s="3">
        <v>34060</v>
      </c>
      <c r="M17" s="3">
        <v>0</v>
      </c>
      <c r="N17" s="3">
        <v>5650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8">
        <v>0</v>
      </c>
      <c r="U17" s="58"/>
      <c r="V17" s="3">
        <v>0</v>
      </c>
      <c r="W17" s="55">
        <v>0</v>
      </c>
      <c r="X17" s="55"/>
      <c r="Y17" s="55"/>
    </row>
    <row r="18" spans="1:25" ht="18.75" customHeight="1" thickBot="1">
      <c r="A18" s="56"/>
      <c r="B18" s="56"/>
      <c r="C18" s="57"/>
      <c r="D18" s="57"/>
      <c r="E18" s="57"/>
      <c r="F18" s="44" t="s">
        <v>19</v>
      </c>
      <c r="G18" s="55">
        <v>-1060</v>
      </c>
      <c r="H18" s="55"/>
      <c r="I18" s="2">
        <v>-1060</v>
      </c>
      <c r="J18" s="2">
        <v>-1060</v>
      </c>
      <c r="K18" s="2">
        <v>-508</v>
      </c>
      <c r="L18" s="2">
        <v>-552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55">
        <v>0</v>
      </c>
      <c r="U18" s="55"/>
      <c r="V18" s="2">
        <v>0</v>
      </c>
      <c r="W18" s="55">
        <v>0</v>
      </c>
      <c r="X18" s="55"/>
      <c r="Y18" s="55"/>
    </row>
    <row r="19" spans="1:25" ht="17.25" customHeight="1" thickBot="1">
      <c r="A19" s="56"/>
      <c r="B19" s="56"/>
      <c r="C19" s="57"/>
      <c r="D19" s="57"/>
      <c r="E19" s="57"/>
      <c r="F19" s="44" t="s">
        <v>20</v>
      </c>
      <c r="G19" s="55">
        <v>1060</v>
      </c>
      <c r="H19" s="55"/>
      <c r="I19" s="2">
        <v>1060</v>
      </c>
      <c r="J19" s="2">
        <v>1060</v>
      </c>
      <c r="K19" s="2">
        <v>1060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55">
        <v>0</v>
      </c>
      <c r="U19" s="55"/>
      <c r="V19" s="2">
        <v>0</v>
      </c>
      <c r="W19" s="55">
        <v>0</v>
      </c>
      <c r="X19" s="55"/>
      <c r="Y19" s="55"/>
    </row>
    <row r="20" spans="1:25" ht="17.25" customHeight="1">
      <c r="A20" s="56"/>
      <c r="B20" s="56"/>
      <c r="C20" s="57"/>
      <c r="D20" s="57"/>
      <c r="E20" s="57"/>
      <c r="F20" s="44" t="s">
        <v>21</v>
      </c>
      <c r="G20" s="55">
        <v>45065</v>
      </c>
      <c r="H20" s="55"/>
      <c r="I20" s="2">
        <v>45065</v>
      </c>
      <c r="J20" s="2">
        <v>39415</v>
      </c>
      <c r="K20" s="2">
        <v>5907</v>
      </c>
      <c r="L20" s="2">
        <v>33508</v>
      </c>
      <c r="M20" s="2">
        <v>0</v>
      </c>
      <c r="N20" s="2">
        <v>5650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55">
        <v>0</v>
      </c>
      <c r="U20" s="55"/>
      <c r="V20" s="2">
        <v>0</v>
      </c>
      <c r="W20" s="55">
        <v>0</v>
      </c>
      <c r="X20" s="55"/>
      <c r="Y20" s="55"/>
    </row>
    <row r="21" spans="1:25" ht="16.5" customHeight="1">
      <c r="A21" s="53">
        <v>801</v>
      </c>
      <c r="B21" s="53"/>
      <c r="C21" s="54" t="s">
        <v>47</v>
      </c>
      <c r="D21" s="54"/>
      <c r="E21" s="54"/>
      <c r="F21" s="44" t="s">
        <v>18</v>
      </c>
      <c r="G21" s="55">
        <v>27892473</v>
      </c>
      <c r="H21" s="55"/>
      <c r="I21" s="2">
        <v>18203029</v>
      </c>
      <c r="J21" s="2">
        <v>16661771</v>
      </c>
      <c r="K21" s="2">
        <v>14186173</v>
      </c>
      <c r="L21" s="2">
        <v>2475598</v>
      </c>
      <c r="M21" s="2">
        <v>960000</v>
      </c>
      <c r="N21" s="2">
        <v>319574</v>
      </c>
      <c r="O21" s="2">
        <v>261684</v>
      </c>
      <c r="P21" s="2">
        <v>0</v>
      </c>
      <c r="Q21" s="2">
        <v>0</v>
      </c>
      <c r="R21" s="2">
        <v>9689444</v>
      </c>
      <c r="S21" s="2">
        <v>9689444</v>
      </c>
      <c r="T21" s="55">
        <v>7966241</v>
      </c>
      <c r="U21" s="55"/>
      <c r="V21" s="2">
        <v>0</v>
      </c>
      <c r="W21" s="55">
        <v>0</v>
      </c>
      <c r="X21" s="55"/>
      <c r="Y21" s="55"/>
    </row>
    <row r="22" spans="1:25" ht="12.75">
      <c r="A22" s="53"/>
      <c r="B22" s="53"/>
      <c r="C22" s="54"/>
      <c r="D22" s="54"/>
      <c r="E22" s="54"/>
      <c r="F22" s="44" t="s">
        <v>19</v>
      </c>
      <c r="G22" s="55">
        <v>-60735</v>
      </c>
      <c r="H22" s="55"/>
      <c r="I22" s="2">
        <v>-60735</v>
      </c>
      <c r="J22" s="2">
        <v>-60735</v>
      </c>
      <c r="K22" s="2">
        <v>0</v>
      </c>
      <c r="L22" s="2">
        <v>-60735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55">
        <v>0</v>
      </c>
      <c r="U22" s="55"/>
      <c r="V22" s="2">
        <v>0</v>
      </c>
      <c r="W22" s="55">
        <v>0</v>
      </c>
      <c r="X22" s="55"/>
      <c r="Y22" s="55"/>
    </row>
    <row r="23" spans="1:25" ht="20.25" customHeight="1">
      <c r="A23" s="53"/>
      <c r="B23" s="53"/>
      <c r="C23" s="54"/>
      <c r="D23" s="54"/>
      <c r="E23" s="54"/>
      <c r="F23" s="44" t="s">
        <v>20</v>
      </c>
      <c r="G23" s="55">
        <v>60735</v>
      </c>
      <c r="H23" s="55"/>
      <c r="I23" s="2">
        <v>60735</v>
      </c>
      <c r="J23" s="2">
        <v>60735</v>
      </c>
      <c r="K23" s="2">
        <v>0</v>
      </c>
      <c r="L23" s="2">
        <v>60735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55">
        <v>0</v>
      </c>
      <c r="U23" s="55"/>
      <c r="V23" s="2">
        <v>0</v>
      </c>
      <c r="W23" s="55">
        <v>0</v>
      </c>
      <c r="X23" s="55"/>
      <c r="Y23" s="55"/>
    </row>
    <row r="24" spans="1:25" ht="18" customHeight="1" thickBot="1">
      <c r="A24" s="53"/>
      <c r="B24" s="53"/>
      <c r="C24" s="54"/>
      <c r="D24" s="54"/>
      <c r="E24" s="54"/>
      <c r="F24" s="44" t="s">
        <v>21</v>
      </c>
      <c r="G24" s="55">
        <v>27892473</v>
      </c>
      <c r="H24" s="55"/>
      <c r="I24" s="2">
        <v>18203029</v>
      </c>
      <c r="J24" s="2">
        <v>16661771</v>
      </c>
      <c r="K24" s="2">
        <v>14186173</v>
      </c>
      <c r="L24" s="2">
        <v>2475598</v>
      </c>
      <c r="M24" s="2">
        <v>960000</v>
      </c>
      <c r="N24" s="2">
        <v>319574</v>
      </c>
      <c r="O24" s="2">
        <v>261684</v>
      </c>
      <c r="P24" s="2">
        <v>0</v>
      </c>
      <c r="Q24" s="2">
        <v>0</v>
      </c>
      <c r="R24" s="2">
        <v>9689444</v>
      </c>
      <c r="S24" s="2">
        <v>9689444</v>
      </c>
      <c r="T24" s="55">
        <v>7966241</v>
      </c>
      <c r="U24" s="55"/>
      <c r="V24" s="2">
        <v>0</v>
      </c>
      <c r="W24" s="55">
        <v>0</v>
      </c>
      <c r="X24" s="55"/>
      <c r="Y24" s="55"/>
    </row>
    <row r="25" spans="1:25" ht="18" customHeight="1" thickBot="1">
      <c r="A25" s="56"/>
      <c r="B25" s="56">
        <v>80195</v>
      </c>
      <c r="C25" s="57" t="s">
        <v>48</v>
      </c>
      <c r="D25" s="57"/>
      <c r="E25" s="57"/>
      <c r="F25" s="45" t="s">
        <v>18</v>
      </c>
      <c r="G25" s="58">
        <v>10427237</v>
      </c>
      <c r="H25" s="58"/>
      <c r="I25" s="3">
        <v>737793</v>
      </c>
      <c r="J25" s="3">
        <v>504211</v>
      </c>
      <c r="K25" s="3">
        <v>59300</v>
      </c>
      <c r="L25" s="3">
        <v>444911</v>
      </c>
      <c r="M25" s="3">
        <v>0</v>
      </c>
      <c r="N25" s="3">
        <v>0</v>
      </c>
      <c r="O25" s="3">
        <v>233582</v>
      </c>
      <c r="P25" s="3">
        <v>0</v>
      </c>
      <c r="Q25" s="3">
        <v>0</v>
      </c>
      <c r="R25" s="3">
        <v>9689444</v>
      </c>
      <c r="S25" s="3">
        <v>9689444</v>
      </c>
      <c r="T25" s="58">
        <v>7966241</v>
      </c>
      <c r="U25" s="58"/>
      <c r="V25" s="3">
        <v>0</v>
      </c>
      <c r="W25" s="55">
        <v>0</v>
      </c>
      <c r="X25" s="55"/>
      <c r="Y25" s="55"/>
    </row>
    <row r="26" spans="1:25" ht="13.5" thickBot="1">
      <c r="A26" s="56"/>
      <c r="B26" s="56"/>
      <c r="C26" s="57"/>
      <c r="D26" s="57"/>
      <c r="E26" s="57"/>
      <c r="F26" s="44" t="s">
        <v>19</v>
      </c>
      <c r="G26" s="55">
        <v>-60735</v>
      </c>
      <c r="H26" s="55"/>
      <c r="I26" s="2">
        <v>-60735</v>
      </c>
      <c r="J26" s="2">
        <v>-60735</v>
      </c>
      <c r="K26" s="2">
        <v>0</v>
      </c>
      <c r="L26" s="2">
        <v>-60735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55">
        <v>0</v>
      </c>
      <c r="U26" s="55"/>
      <c r="V26" s="2">
        <v>0</v>
      </c>
      <c r="W26" s="55">
        <v>0</v>
      </c>
      <c r="X26" s="55"/>
      <c r="Y26" s="55"/>
    </row>
    <row r="27" spans="1:25" ht="19.5" customHeight="1" thickBot="1">
      <c r="A27" s="56"/>
      <c r="B27" s="56"/>
      <c r="C27" s="57"/>
      <c r="D27" s="57"/>
      <c r="E27" s="57"/>
      <c r="F27" s="44" t="s">
        <v>20</v>
      </c>
      <c r="G27" s="55">
        <v>60735</v>
      </c>
      <c r="H27" s="55"/>
      <c r="I27" s="2">
        <v>60735</v>
      </c>
      <c r="J27" s="2">
        <v>60735</v>
      </c>
      <c r="K27" s="2">
        <v>0</v>
      </c>
      <c r="L27" s="2">
        <v>60735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55">
        <v>0</v>
      </c>
      <c r="U27" s="55"/>
      <c r="V27" s="2">
        <v>0</v>
      </c>
      <c r="W27" s="55">
        <v>0</v>
      </c>
      <c r="X27" s="55"/>
      <c r="Y27" s="55"/>
    </row>
    <row r="28" spans="1:25" ht="17.25" customHeight="1">
      <c r="A28" s="56"/>
      <c r="B28" s="56"/>
      <c r="C28" s="57"/>
      <c r="D28" s="57"/>
      <c r="E28" s="57"/>
      <c r="F28" s="44" t="s">
        <v>21</v>
      </c>
      <c r="G28" s="55">
        <v>10427237</v>
      </c>
      <c r="H28" s="55"/>
      <c r="I28" s="2">
        <v>737793</v>
      </c>
      <c r="J28" s="2">
        <v>504211</v>
      </c>
      <c r="K28" s="2">
        <v>59300</v>
      </c>
      <c r="L28" s="2">
        <v>444911</v>
      </c>
      <c r="M28" s="2">
        <v>0</v>
      </c>
      <c r="N28" s="2">
        <v>0</v>
      </c>
      <c r="O28" s="2">
        <v>233582</v>
      </c>
      <c r="P28" s="2">
        <v>0</v>
      </c>
      <c r="Q28" s="2">
        <v>0</v>
      </c>
      <c r="R28" s="2">
        <v>9689444</v>
      </c>
      <c r="S28" s="2">
        <v>9689444</v>
      </c>
      <c r="T28" s="55">
        <v>7966241</v>
      </c>
      <c r="U28" s="55"/>
      <c r="V28" s="2">
        <v>0</v>
      </c>
      <c r="W28" s="55">
        <v>0</v>
      </c>
      <c r="X28" s="55"/>
      <c r="Y28" s="55"/>
    </row>
    <row r="29" spans="1:25" ht="18" customHeight="1">
      <c r="A29" s="48" t="s">
        <v>22</v>
      </c>
      <c r="B29" s="48"/>
      <c r="C29" s="48"/>
      <c r="D29" s="48"/>
      <c r="E29" s="48"/>
      <c r="F29" s="44" t="s">
        <v>18</v>
      </c>
      <c r="G29" s="59">
        <v>127197305.05</v>
      </c>
      <c r="H29" s="59"/>
      <c r="I29" s="4">
        <v>84768702.65</v>
      </c>
      <c r="J29" s="4">
        <v>78940054.77</v>
      </c>
      <c r="K29" s="4">
        <v>51930153.8</v>
      </c>
      <c r="L29" s="4">
        <v>27009900.97</v>
      </c>
      <c r="M29" s="4">
        <v>1702385.88</v>
      </c>
      <c r="N29" s="4">
        <v>2824162</v>
      </c>
      <c r="O29" s="4">
        <v>1017749</v>
      </c>
      <c r="P29" s="4">
        <v>219000</v>
      </c>
      <c r="Q29" s="4">
        <v>65351</v>
      </c>
      <c r="R29" s="4">
        <v>42428602.4</v>
      </c>
      <c r="S29" s="4">
        <v>42428602.4</v>
      </c>
      <c r="T29" s="59">
        <v>30610713</v>
      </c>
      <c r="U29" s="59"/>
      <c r="V29" s="4">
        <v>0</v>
      </c>
      <c r="W29" s="55">
        <v>0</v>
      </c>
      <c r="X29" s="55"/>
      <c r="Y29" s="55"/>
    </row>
    <row r="30" spans="1:25" ht="12.75">
      <c r="A30" s="48"/>
      <c r="B30" s="48"/>
      <c r="C30" s="48"/>
      <c r="D30" s="48"/>
      <c r="E30" s="48"/>
      <c r="F30" s="44" t="s">
        <v>19</v>
      </c>
      <c r="G30" s="59">
        <v>-61795</v>
      </c>
      <c r="H30" s="59"/>
      <c r="I30" s="4">
        <v>-61795</v>
      </c>
      <c r="J30" s="4">
        <v>-61795</v>
      </c>
      <c r="K30" s="4">
        <v>-508</v>
      </c>
      <c r="L30" s="4">
        <v>-61287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59">
        <v>0</v>
      </c>
      <c r="U30" s="59"/>
      <c r="V30" s="4">
        <v>0</v>
      </c>
      <c r="W30" s="55">
        <v>0</v>
      </c>
      <c r="X30" s="55"/>
      <c r="Y30" s="55"/>
    </row>
    <row r="31" spans="1:25" ht="16.5" customHeight="1">
      <c r="A31" s="48"/>
      <c r="B31" s="48"/>
      <c r="C31" s="48"/>
      <c r="D31" s="48"/>
      <c r="E31" s="48"/>
      <c r="F31" s="44" t="s">
        <v>20</v>
      </c>
      <c r="G31" s="59">
        <v>61795</v>
      </c>
      <c r="H31" s="59"/>
      <c r="I31" s="4">
        <v>61795</v>
      </c>
      <c r="J31" s="4">
        <v>61795</v>
      </c>
      <c r="K31" s="4">
        <v>1060</v>
      </c>
      <c r="L31" s="4">
        <v>60735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59">
        <v>0</v>
      </c>
      <c r="U31" s="59"/>
      <c r="V31" s="4">
        <v>0</v>
      </c>
      <c r="W31" s="55">
        <v>0</v>
      </c>
      <c r="X31" s="55"/>
      <c r="Y31" s="55"/>
    </row>
    <row r="32" spans="1:25" ht="18.75" customHeight="1">
      <c r="A32" s="48"/>
      <c r="B32" s="48"/>
      <c r="C32" s="48"/>
      <c r="D32" s="48"/>
      <c r="E32" s="48"/>
      <c r="F32" s="44" t="s">
        <v>21</v>
      </c>
      <c r="G32" s="59">
        <v>127197305.05</v>
      </c>
      <c r="H32" s="59"/>
      <c r="I32" s="4">
        <v>84768702.65</v>
      </c>
      <c r="J32" s="4">
        <v>78940054.77</v>
      </c>
      <c r="K32" s="4">
        <v>51930705.8</v>
      </c>
      <c r="L32" s="4">
        <v>27009348.97</v>
      </c>
      <c r="M32" s="4">
        <v>1702385.88</v>
      </c>
      <c r="N32" s="4">
        <v>2824162</v>
      </c>
      <c r="O32" s="4">
        <v>1017749</v>
      </c>
      <c r="P32" s="4">
        <v>219000</v>
      </c>
      <c r="Q32" s="4">
        <v>65351</v>
      </c>
      <c r="R32" s="4">
        <v>42428602.4</v>
      </c>
      <c r="S32" s="4">
        <v>42428602.4</v>
      </c>
      <c r="T32" s="59">
        <v>30610713</v>
      </c>
      <c r="U32" s="59"/>
      <c r="V32" s="4">
        <v>0</v>
      </c>
      <c r="W32" s="55">
        <v>0</v>
      </c>
      <c r="X32" s="55"/>
      <c r="Y32" s="55"/>
    </row>
  </sheetData>
  <sheetProtection/>
  <mergeCells count="102">
    <mergeCell ref="G32:H32"/>
    <mergeCell ref="T32:U32"/>
    <mergeCell ref="W32:Y32"/>
    <mergeCell ref="G30:H30"/>
    <mergeCell ref="T30:U30"/>
    <mergeCell ref="W30:Y30"/>
    <mergeCell ref="G31:H31"/>
    <mergeCell ref="T31:U31"/>
    <mergeCell ref="W31:Y31"/>
    <mergeCell ref="G28:H28"/>
    <mergeCell ref="T28:U28"/>
    <mergeCell ref="W28:Y28"/>
    <mergeCell ref="G29:H29"/>
    <mergeCell ref="T29:U29"/>
    <mergeCell ref="W29:Y29"/>
    <mergeCell ref="W25:Y25"/>
    <mergeCell ref="G26:H26"/>
    <mergeCell ref="T26:U26"/>
    <mergeCell ref="W26:Y26"/>
    <mergeCell ref="G27:H27"/>
    <mergeCell ref="T27:U27"/>
    <mergeCell ref="W27:Y27"/>
    <mergeCell ref="T23:U23"/>
    <mergeCell ref="W23:Y23"/>
    <mergeCell ref="G24:H24"/>
    <mergeCell ref="T24:U24"/>
    <mergeCell ref="W24:Y24"/>
    <mergeCell ref="A25:A28"/>
    <mergeCell ref="B25:B28"/>
    <mergeCell ref="C25:E28"/>
    <mergeCell ref="G25:H25"/>
    <mergeCell ref="T25:U25"/>
    <mergeCell ref="A21:A24"/>
    <mergeCell ref="B21:B24"/>
    <mergeCell ref="C21:E24"/>
    <mergeCell ref="G21:H21"/>
    <mergeCell ref="T21:U21"/>
    <mergeCell ref="W21:Y21"/>
    <mergeCell ref="G22:H22"/>
    <mergeCell ref="T22:U22"/>
    <mergeCell ref="W22:Y22"/>
    <mergeCell ref="G23:H23"/>
    <mergeCell ref="T18:U18"/>
    <mergeCell ref="W18:Y18"/>
    <mergeCell ref="G19:H19"/>
    <mergeCell ref="T19:U19"/>
    <mergeCell ref="W19:Y19"/>
    <mergeCell ref="G20:H20"/>
    <mergeCell ref="T20:U20"/>
    <mergeCell ref="W20:Y20"/>
    <mergeCell ref="G16:H16"/>
    <mergeCell ref="T16:U16"/>
    <mergeCell ref="W16:Y16"/>
    <mergeCell ref="A17:A20"/>
    <mergeCell ref="B17:B20"/>
    <mergeCell ref="C17:E20"/>
    <mergeCell ref="G17:H17"/>
    <mergeCell ref="T17:U17"/>
    <mergeCell ref="W17:Y17"/>
    <mergeCell ref="G18:H18"/>
    <mergeCell ref="G14:H14"/>
    <mergeCell ref="T14:U14"/>
    <mergeCell ref="W14:Y14"/>
    <mergeCell ref="G15:H15"/>
    <mergeCell ref="T15:U15"/>
    <mergeCell ref="W15:Y15"/>
    <mergeCell ref="D12:F12"/>
    <mergeCell ref="G12:H12"/>
    <mergeCell ref="T12:U12"/>
    <mergeCell ref="W12:Y12"/>
    <mergeCell ref="A13:A16"/>
    <mergeCell ref="B13:B16"/>
    <mergeCell ref="C13:E16"/>
    <mergeCell ref="G13:H13"/>
    <mergeCell ref="T13:U13"/>
    <mergeCell ref="W13:Y13"/>
    <mergeCell ref="M9:M11"/>
    <mergeCell ref="N9:N11"/>
    <mergeCell ref="O9:O11"/>
    <mergeCell ref="P9:P11"/>
    <mergeCell ref="Q9:Q11"/>
    <mergeCell ref="T10:U11"/>
    <mergeCell ref="I7:I11"/>
    <mergeCell ref="J7:Q8"/>
    <mergeCell ref="R7:R11"/>
    <mergeCell ref="S7:Y7"/>
    <mergeCell ref="S8:S11"/>
    <mergeCell ref="T8:U9"/>
    <mergeCell ref="V8:V11"/>
    <mergeCell ref="W8:Y11"/>
    <mergeCell ref="J9:J11"/>
    <mergeCell ref="K9:L10"/>
    <mergeCell ref="A29:E32"/>
    <mergeCell ref="B3:D3"/>
    <mergeCell ref="E3:G3"/>
    <mergeCell ref="H3:X3"/>
    <mergeCell ref="A1:X2"/>
    <mergeCell ref="A6:A11"/>
    <mergeCell ref="B6:B11"/>
    <mergeCell ref="D6:F11"/>
    <mergeCell ref="G6:H11"/>
    <mergeCell ref="I6:Y6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134.93.2018
z dnia 14 listopada 2018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view="pageLayout" zoomScale="90" zoomScalePageLayoutView="90" workbookViewId="0" topLeftCell="A1">
      <selection activeCell="S20" sqref="S20"/>
    </sheetView>
  </sheetViews>
  <sheetFormatPr defaultColWidth="9.33203125" defaultRowHeight="12.75"/>
  <cols>
    <col min="1" max="1" width="5.66015625" style="7" customWidth="1"/>
    <col min="2" max="2" width="11" style="7" customWidth="1"/>
    <col min="3" max="3" width="8.66015625" style="7" customWidth="1"/>
    <col min="4" max="4" width="15" style="7" customWidth="1"/>
    <col min="5" max="5" width="16.83203125" style="7" customWidth="1"/>
    <col min="6" max="6" width="14.16015625" style="7" customWidth="1"/>
    <col min="7" max="7" width="14.33203125" style="7" customWidth="1"/>
    <col min="8" max="8" width="15.5" style="7" customWidth="1"/>
    <col min="9" max="9" width="12.5" style="7" customWidth="1"/>
    <col min="10" max="10" width="12.66015625" style="7" customWidth="1"/>
    <col min="11" max="11" width="10.83203125" style="6" customWidth="1"/>
    <col min="12" max="12" width="15" style="6" customWidth="1"/>
    <col min="13" max="14" width="12.33203125" style="6" bestFit="1" customWidth="1"/>
    <col min="15" max="15" width="12.16015625" style="6" customWidth="1"/>
    <col min="16" max="16384" width="9.33203125" style="6" customWidth="1"/>
  </cols>
  <sheetData>
    <row r="1" spans="1:17" ht="27" customHeight="1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2"/>
    </row>
    <row r="2" spans="1:16" s="21" customFormat="1" ht="12" customHeight="1">
      <c r="A2" s="31"/>
      <c r="B2" s="31"/>
      <c r="C2" s="31"/>
      <c r="D2" s="31"/>
      <c r="E2" s="31"/>
      <c r="F2" s="31"/>
      <c r="G2" s="30"/>
      <c r="H2" s="30"/>
      <c r="I2" s="30"/>
      <c r="J2" s="30"/>
      <c r="K2" s="30"/>
      <c r="L2" s="29"/>
      <c r="M2" s="29"/>
      <c r="N2" s="29"/>
      <c r="O2" s="29"/>
      <c r="P2" s="28" t="s">
        <v>41</v>
      </c>
    </row>
    <row r="3" spans="1:16" s="21" customFormat="1" ht="12.75">
      <c r="A3" s="60" t="s">
        <v>0</v>
      </c>
      <c r="B3" s="60" t="s">
        <v>1</v>
      </c>
      <c r="C3" s="60" t="s">
        <v>25</v>
      </c>
      <c r="D3" s="60" t="s">
        <v>40</v>
      </c>
      <c r="E3" s="60" t="s">
        <v>39</v>
      </c>
      <c r="F3" s="66" t="s">
        <v>6</v>
      </c>
      <c r="G3" s="71"/>
      <c r="H3" s="71"/>
      <c r="I3" s="71"/>
      <c r="J3" s="71"/>
      <c r="K3" s="71"/>
      <c r="L3" s="71"/>
      <c r="M3" s="71"/>
      <c r="N3" s="71"/>
      <c r="O3" s="71"/>
      <c r="P3" s="67"/>
    </row>
    <row r="4" spans="1:16" s="21" customFormat="1" ht="12.75">
      <c r="A4" s="61"/>
      <c r="B4" s="61"/>
      <c r="C4" s="61"/>
      <c r="D4" s="61"/>
      <c r="E4" s="61"/>
      <c r="F4" s="60" t="s">
        <v>38</v>
      </c>
      <c r="G4" s="68" t="s">
        <v>6</v>
      </c>
      <c r="H4" s="68"/>
      <c r="I4" s="68"/>
      <c r="J4" s="68"/>
      <c r="K4" s="68"/>
      <c r="L4" s="60" t="s">
        <v>37</v>
      </c>
      <c r="M4" s="63" t="s">
        <v>6</v>
      </c>
      <c r="N4" s="64"/>
      <c r="O4" s="64"/>
      <c r="P4" s="65"/>
    </row>
    <row r="5" spans="1:16" s="21" customFormat="1" ht="25.5" customHeight="1">
      <c r="A5" s="61"/>
      <c r="B5" s="61"/>
      <c r="C5" s="61"/>
      <c r="D5" s="61"/>
      <c r="E5" s="61"/>
      <c r="F5" s="61"/>
      <c r="G5" s="66" t="s">
        <v>36</v>
      </c>
      <c r="H5" s="67"/>
      <c r="I5" s="60" t="s">
        <v>35</v>
      </c>
      <c r="J5" s="60" t="s">
        <v>34</v>
      </c>
      <c r="K5" s="60" t="s">
        <v>33</v>
      </c>
      <c r="L5" s="61"/>
      <c r="M5" s="66" t="s">
        <v>8</v>
      </c>
      <c r="N5" s="43" t="s">
        <v>9</v>
      </c>
      <c r="O5" s="68" t="s">
        <v>32</v>
      </c>
      <c r="P5" s="68" t="s">
        <v>31</v>
      </c>
    </row>
    <row r="6" spans="1:16" s="21" customFormat="1" ht="67.5" customHeight="1">
      <c r="A6" s="62"/>
      <c r="B6" s="62"/>
      <c r="C6" s="62"/>
      <c r="D6" s="62"/>
      <c r="E6" s="62"/>
      <c r="F6" s="62"/>
      <c r="G6" s="42" t="s">
        <v>16</v>
      </c>
      <c r="H6" s="42" t="s">
        <v>30</v>
      </c>
      <c r="I6" s="62"/>
      <c r="J6" s="62"/>
      <c r="K6" s="62"/>
      <c r="L6" s="62"/>
      <c r="M6" s="68"/>
      <c r="N6" s="40" t="s">
        <v>13</v>
      </c>
      <c r="O6" s="68"/>
      <c r="P6" s="68"/>
    </row>
    <row r="7" spans="1:16" s="21" customFormat="1" ht="10.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</row>
    <row r="8" spans="1:16" s="21" customFormat="1" ht="17.25" customHeight="1">
      <c r="A8" s="24" t="s">
        <v>29</v>
      </c>
      <c r="B8" s="27"/>
      <c r="C8" s="15"/>
      <c r="D8" s="36">
        <f>SUM(D9:D9)</f>
        <v>6000</v>
      </c>
      <c r="E8" s="36">
        <f>SUM(E9:E9)</f>
        <v>6000</v>
      </c>
      <c r="F8" s="36">
        <f>SUM(F9:F9)</f>
        <v>6000</v>
      </c>
      <c r="G8" s="36">
        <f>SUM(G9:G9)</f>
        <v>0</v>
      </c>
      <c r="H8" s="36">
        <f>SUM(H9:H9)</f>
        <v>6000</v>
      </c>
      <c r="I8" s="36">
        <v>0</v>
      </c>
      <c r="J8" s="36">
        <v>0</v>
      </c>
      <c r="K8" s="36">
        <v>0</v>
      </c>
      <c r="L8" s="36">
        <f>SUM(L9:L9)</f>
        <v>0</v>
      </c>
      <c r="M8" s="36">
        <f>SUM(M9:M9)</f>
        <v>0</v>
      </c>
      <c r="N8" s="36">
        <f>SUM(N9:N9)</f>
        <v>0</v>
      </c>
      <c r="O8" s="36">
        <v>0</v>
      </c>
      <c r="P8" s="36">
        <v>0</v>
      </c>
    </row>
    <row r="9" spans="1:16" s="21" customFormat="1" ht="15.75" customHeight="1">
      <c r="A9" s="26" t="s">
        <v>29</v>
      </c>
      <c r="B9" s="25" t="s">
        <v>28</v>
      </c>
      <c r="C9" s="12">
        <v>2110</v>
      </c>
      <c r="D9" s="37">
        <v>6000</v>
      </c>
      <c r="E9" s="37">
        <f>F9+L9</f>
        <v>6000</v>
      </c>
      <c r="F9" s="37">
        <f>H9</f>
        <v>6000</v>
      </c>
      <c r="G9" s="38">
        <v>0</v>
      </c>
      <c r="H9" s="38">
        <v>6000</v>
      </c>
      <c r="I9" s="38">
        <v>0</v>
      </c>
      <c r="J9" s="38">
        <v>0</v>
      </c>
      <c r="K9" s="38">
        <f>-T9</f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</row>
    <row r="10" spans="1:16" s="21" customFormat="1" ht="16.5" customHeight="1">
      <c r="A10" s="17">
        <v>600</v>
      </c>
      <c r="B10" s="19"/>
      <c r="C10" s="15"/>
      <c r="D10" s="36">
        <f aca="true" t="shared" si="0" ref="D10:N10">SUM(D11:D11)</f>
        <v>550</v>
      </c>
      <c r="E10" s="36">
        <f t="shared" si="0"/>
        <v>550</v>
      </c>
      <c r="F10" s="36">
        <f t="shared" si="0"/>
        <v>550</v>
      </c>
      <c r="G10" s="36">
        <f t="shared" si="0"/>
        <v>550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6">
        <f t="shared" si="0"/>
        <v>0</v>
      </c>
      <c r="O10" s="36">
        <f>O12+O14</f>
        <v>0</v>
      </c>
      <c r="P10" s="36">
        <f>P12+P14</f>
        <v>0</v>
      </c>
    </row>
    <row r="11" spans="1:16" s="21" customFormat="1" ht="15.75" customHeight="1">
      <c r="A11" s="14">
        <v>600</v>
      </c>
      <c r="B11" s="13">
        <v>60095</v>
      </c>
      <c r="C11" s="12">
        <v>2110</v>
      </c>
      <c r="D11" s="37">
        <v>550</v>
      </c>
      <c r="E11" s="37">
        <f>SUM(F11)</f>
        <v>550</v>
      </c>
      <c r="F11" s="37">
        <f>SUM(G11:H11)</f>
        <v>550</v>
      </c>
      <c r="G11" s="38">
        <v>550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f>SUM(O11+Q11+R11)</f>
        <v>0</v>
      </c>
      <c r="O11" s="38">
        <v>0</v>
      </c>
      <c r="P11" s="38">
        <v>0</v>
      </c>
    </row>
    <row r="12" spans="1:16" s="21" customFormat="1" ht="16.5" customHeight="1">
      <c r="A12" s="24" t="s">
        <v>27</v>
      </c>
      <c r="B12" s="23"/>
      <c r="C12" s="15"/>
      <c r="D12" s="36">
        <f aca="true" t="shared" si="1" ref="D12:M12">SUM(D13)</f>
        <v>93000</v>
      </c>
      <c r="E12" s="36">
        <f t="shared" si="1"/>
        <v>93000</v>
      </c>
      <c r="F12" s="36">
        <f t="shared" si="1"/>
        <v>93000</v>
      </c>
      <c r="G12" s="36">
        <f t="shared" si="1"/>
        <v>43000</v>
      </c>
      <c r="H12" s="36">
        <f t="shared" si="1"/>
        <v>50000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v>0</v>
      </c>
      <c r="O12" s="36">
        <f>SUM(O13)</f>
        <v>0</v>
      </c>
      <c r="P12" s="36">
        <f>SUM(P13)</f>
        <v>0</v>
      </c>
    </row>
    <row r="13" spans="1:18" s="21" customFormat="1" ht="17.25" customHeight="1">
      <c r="A13" s="14">
        <v>700</v>
      </c>
      <c r="B13" s="13">
        <v>70005</v>
      </c>
      <c r="C13" s="12">
        <v>2110</v>
      </c>
      <c r="D13" s="37">
        <v>93000</v>
      </c>
      <c r="E13" s="37">
        <f>SUM(F13)</f>
        <v>93000</v>
      </c>
      <c r="F13" s="37">
        <f>SUM(G13:H13)</f>
        <v>93000</v>
      </c>
      <c r="G13" s="38">
        <v>43000</v>
      </c>
      <c r="H13" s="38">
        <v>50000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>SUM(O13+Q13+R13)</f>
        <v>0</v>
      </c>
      <c r="O13" s="38">
        <v>0</v>
      </c>
      <c r="P13" s="38">
        <v>0</v>
      </c>
      <c r="Q13" s="18"/>
      <c r="R13" s="18"/>
    </row>
    <row r="14" spans="1:18" s="21" customFormat="1" ht="16.5" customHeight="1">
      <c r="A14" s="17">
        <v>710</v>
      </c>
      <c r="B14" s="19"/>
      <c r="C14" s="15"/>
      <c r="D14" s="36">
        <f aca="true" t="shared" si="2" ref="D14:P14">SUM(D15:D16)</f>
        <v>452000</v>
      </c>
      <c r="E14" s="36">
        <f t="shared" si="2"/>
        <v>452000</v>
      </c>
      <c r="F14" s="36">
        <f t="shared" si="2"/>
        <v>452000</v>
      </c>
      <c r="G14" s="36">
        <f t="shared" si="2"/>
        <v>421229</v>
      </c>
      <c r="H14" s="36">
        <f t="shared" si="2"/>
        <v>30771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22"/>
      <c r="R14" s="22"/>
    </row>
    <row r="15" spans="1:18" s="21" customFormat="1" ht="15.75" customHeight="1">
      <c r="A15" s="14">
        <v>710</v>
      </c>
      <c r="B15" s="13">
        <v>71012</v>
      </c>
      <c r="C15" s="12">
        <v>2110</v>
      </c>
      <c r="D15" s="37">
        <v>175000</v>
      </c>
      <c r="E15" s="37">
        <f>SUM(N15+F15)</f>
        <v>175000</v>
      </c>
      <c r="F15" s="37">
        <f>SUM(G15:K15)</f>
        <v>175000</v>
      </c>
      <c r="G15" s="38">
        <v>175000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f>SUM(O15+Q15+R15)</f>
        <v>0</v>
      </c>
      <c r="O15" s="38">
        <v>0</v>
      </c>
      <c r="P15" s="38">
        <v>0</v>
      </c>
      <c r="Q15" s="18"/>
      <c r="R15" s="18"/>
    </row>
    <row r="16" spans="1:16" s="21" customFormat="1" ht="15" customHeight="1">
      <c r="A16" s="14">
        <v>710</v>
      </c>
      <c r="B16" s="13">
        <v>71015</v>
      </c>
      <c r="C16" s="12">
        <v>2110</v>
      </c>
      <c r="D16" s="37">
        <v>277000</v>
      </c>
      <c r="E16" s="37">
        <f>SUM(F16)</f>
        <v>277000</v>
      </c>
      <c r="F16" s="37">
        <f>SUM(G16:H16)</f>
        <v>277000</v>
      </c>
      <c r="G16" s="38">
        <v>246229</v>
      </c>
      <c r="H16" s="38">
        <v>30771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f>SUM(O16+Q16+R16)</f>
        <v>0</v>
      </c>
      <c r="O16" s="38">
        <v>0</v>
      </c>
      <c r="P16" s="38">
        <v>0</v>
      </c>
    </row>
    <row r="17" spans="1:16" s="21" customFormat="1" ht="18" customHeight="1">
      <c r="A17" s="17">
        <v>750</v>
      </c>
      <c r="B17" s="19"/>
      <c r="C17" s="15"/>
      <c r="D17" s="36">
        <f aca="true" t="shared" si="3" ref="D17:P17">SUM(D18:D18)</f>
        <v>19262</v>
      </c>
      <c r="E17" s="36">
        <f t="shared" si="3"/>
        <v>19262</v>
      </c>
      <c r="F17" s="36">
        <f t="shared" si="3"/>
        <v>19262</v>
      </c>
      <c r="G17" s="36">
        <f t="shared" si="3"/>
        <v>12187</v>
      </c>
      <c r="H17" s="36">
        <f t="shared" si="3"/>
        <v>7075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6">
        <f t="shared" si="3"/>
        <v>0</v>
      </c>
      <c r="O17" s="36">
        <f t="shared" si="3"/>
        <v>0</v>
      </c>
      <c r="P17" s="36">
        <f t="shared" si="3"/>
        <v>0</v>
      </c>
    </row>
    <row r="18" spans="1:16" s="21" customFormat="1" ht="15.75" customHeight="1">
      <c r="A18" s="14">
        <v>750</v>
      </c>
      <c r="B18" s="13">
        <v>75045</v>
      </c>
      <c r="C18" s="12">
        <v>2110</v>
      </c>
      <c r="D18" s="37">
        <v>19262</v>
      </c>
      <c r="E18" s="37">
        <f>SUM(F18)</f>
        <v>19262</v>
      </c>
      <c r="F18" s="37">
        <f>SUM(G18:H18)</f>
        <v>19262</v>
      </c>
      <c r="G18" s="38">
        <v>12187</v>
      </c>
      <c r="H18" s="38">
        <v>7075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f>SUM(O18+Q18+R18)</f>
        <v>0</v>
      </c>
      <c r="O18" s="38">
        <v>0</v>
      </c>
      <c r="P18" s="38">
        <v>0</v>
      </c>
    </row>
    <row r="19" spans="1:16" s="21" customFormat="1" ht="17.25" customHeight="1">
      <c r="A19" s="17">
        <v>751</v>
      </c>
      <c r="B19" s="19"/>
      <c r="C19" s="15"/>
      <c r="D19" s="36">
        <f aca="true" t="shared" si="4" ref="D19:P19">SUM(D20:D20)</f>
        <v>45065</v>
      </c>
      <c r="E19" s="36">
        <f t="shared" si="4"/>
        <v>45065</v>
      </c>
      <c r="F19" s="36">
        <f t="shared" si="4"/>
        <v>45065</v>
      </c>
      <c r="G19" s="36">
        <f t="shared" si="4"/>
        <v>5907</v>
      </c>
      <c r="H19" s="36">
        <f t="shared" si="4"/>
        <v>33508</v>
      </c>
      <c r="I19" s="36">
        <f t="shared" si="4"/>
        <v>0</v>
      </c>
      <c r="J19" s="36">
        <f t="shared" si="4"/>
        <v>5650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</row>
    <row r="20" spans="1:16" s="21" customFormat="1" ht="15.75" customHeight="1">
      <c r="A20" s="14">
        <v>751</v>
      </c>
      <c r="B20" s="13">
        <v>75109</v>
      </c>
      <c r="C20" s="12">
        <v>2110</v>
      </c>
      <c r="D20" s="37">
        <v>45065</v>
      </c>
      <c r="E20" s="37">
        <f>SUM(F20)</f>
        <v>45065</v>
      </c>
      <c r="F20" s="37">
        <f>SUM(G20:K20)</f>
        <v>45065</v>
      </c>
      <c r="G20" s="38">
        <v>5907</v>
      </c>
      <c r="H20" s="38">
        <v>33508</v>
      </c>
      <c r="I20" s="38">
        <v>0</v>
      </c>
      <c r="J20" s="38">
        <v>5650</v>
      </c>
      <c r="K20" s="38">
        <v>0</v>
      </c>
      <c r="L20" s="38">
        <v>0</v>
      </c>
      <c r="M20" s="38">
        <v>0</v>
      </c>
      <c r="N20" s="38">
        <f>SUM(O20+Q20+R20)</f>
        <v>0</v>
      </c>
      <c r="O20" s="38">
        <v>0</v>
      </c>
      <c r="P20" s="38">
        <v>0</v>
      </c>
    </row>
    <row r="21" spans="1:16" s="21" customFormat="1" ht="17.25" customHeight="1">
      <c r="A21" s="17">
        <v>752</v>
      </c>
      <c r="B21" s="19"/>
      <c r="C21" s="15"/>
      <c r="D21" s="36">
        <f aca="true" t="shared" si="5" ref="D21:P21">SUM(D22:D23)</f>
        <v>36913</v>
      </c>
      <c r="E21" s="36">
        <f t="shared" si="5"/>
        <v>36913</v>
      </c>
      <c r="F21" s="36">
        <f t="shared" si="5"/>
        <v>26813</v>
      </c>
      <c r="G21" s="36">
        <f t="shared" si="5"/>
        <v>0</v>
      </c>
      <c r="H21" s="36">
        <f t="shared" si="5"/>
        <v>26813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36">
        <f t="shared" si="5"/>
        <v>0</v>
      </c>
      <c r="M21" s="36">
        <f t="shared" si="5"/>
        <v>10100</v>
      </c>
      <c r="N21" s="36">
        <f t="shared" si="5"/>
        <v>10100</v>
      </c>
      <c r="O21" s="36">
        <f t="shared" si="5"/>
        <v>0</v>
      </c>
      <c r="P21" s="36">
        <f t="shared" si="5"/>
        <v>0</v>
      </c>
    </row>
    <row r="22" spans="1:16" s="21" customFormat="1" ht="15.75" customHeight="1">
      <c r="A22" s="14">
        <v>752</v>
      </c>
      <c r="B22" s="13">
        <v>75295</v>
      </c>
      <c r="C22" s="12">
        <v>2110</v>
      </c>
      <c r="D22" s="37">
        <v>26813</v>
      </c>
      <c r="E22" s="37">
        <f>SUM(N22+F22)</f>
        <v>26813</v>
      </c>
      <c r="F22" s="37">
        <f>SUM(G22:K22)</f>
        <v>26813</v>
      </c>
      <c r="G22" s="38">
        <v>0</v>
      </c>
      <c r="H22" s="38">
        <v>26813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f>SUM(O22+Q22+R22)</f>
        <v>0</v>
      </c>
      <c r="O22" s="38">
        <v>0</v>
      </c>
      <c r="P22" s="38">
        <v>0</v>
      </c>
    </row>
    <row r="23" spans="1:16" s="21" customFormat="1" ht="16.5" customHeight="1">
      <c r="A23" s="14">
        <v>752</v>
      </c>
      <c r="B23" s="13">
        <v>75295</v>
      </c>
      <c r="C23" s="12">
        <v>6410</v>
      </c>
      <c r="D23" s="37">
        <v>10100</v>
      </c>
      <c r="E23" s="37">
        <f>SUM(M23)</f>
        <v>10100</v>
      </c>
      <c r="F23" s="37">
        <f>SUM(G23:H23)</f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10100</v>
      </c>
      <c r="N23" s="38">
        <v>10100</v>
      </c>
      <c r="O23" s="38">
        <v>0</v>
      </c>
      <c r="P23" s="38">
        <v>0</v>
      </c>
    </row>
    <row r="24" spans="1:16" s="20" customFormat="1" ht="17.25" customHeight="1">
      <c r="A24" s="17">
        <v>754</v>
      </c>
      <c r="B24" s="19"/>
      <c r="C24" s="15"/>
      <c r="D24" s="36">
        <f>SUM(D25:D26)</f>
        <v>4149338</v>
      </c>
      <c r="E24" s="36">
        <f aca="true" t="shared" si="6" ref="E24:P24">SUM(E25:E26)</f>
        <v>4149338</v>
      </c>
      <c r="F24" s="36">
        <f t="shared" si="6"/>
        <v>4111338</v>
      </c>
      <c r="G24" s="36">
        <f t="shared" si="6"/>
        <v>3305879</v>
      </c>
      <c r="H24" s="36">
        <f t="shared" si="6"/>
        <v>616859</v>
      </c>
      <c r="I24" s="36">
        <f t="shared" si="6"/>
        <v>0</v>
      </c>
      <c r="J24" s="36">
        <f t="shared" si="6"/>
        <v>188600</v>
      </c>
      <c r="K24" s="36">
        <f t="shared" si="6"/>
        <v>0</v>
      </c>
      <c r="L24" s="36">
        <f t="shared" si="6"/>
        <v>38000</v>
      </c>
      <c r="M24" s="36">
        <f t="shared" si="6"/>
        <v>38000</v>
      </c>
      <c r="N24" s="36">
        <f t="shared" si="6"/>
        <v>0</v>
      </c>
      <c r="O24" s="36">
        <f t="shared" si="6"/>
        <v>0</v>
      </c>
      <c r="P24" s="36">
        <f t="shared" si="6"/>
        <v>0</v>
      </c>
    </row>
    <row r="25" spans="1:16" s="20" customFormat="1" ht="16.5" customHeight="1">
      <c r="A25" s="14">
        <v>754</v>
      </c>
      <c r="B25" s="13">
        <v>75411</v>
      </c>
      <c r="C25" s="12">
        <v>2110</v>
      </c>
      <c r="D25" s="37">
        <v>4111338</v>
      </c>
      <c r="E25" s="37">
        <f>SUM(F25)</f>
        <v>4111338</v>
      </c>
      <c r="F25" s="37">
        <f>SUM(G25:J25)</f>
        <v>4111338</v>
      </c>
      <c r="G25" s="38">
        <v>3305879</v>
      </c>
      <c r="H25" s="38">
        <v>616859</v>
      </c>
      <c r="I25" s="38">
        <v>0</v>
      </c>
      <c r="J25" s="38">
        <v>188600</v>
      </c>
      <c r="K25" s="38">
        <v>0</v>
      </c>
      <c r="L25" s="38">
        <v>0</v>
      </c>
      <c r="M25" s="38">
        <v>0</v>
      </c>
      <c r="N25" s="38">
        <f>SUM(O25+Q25+R25)</f>
        <v>0</v>
      </c>
      <c r="O25" s="38">
        <v>0</v>
      </c>
      <c r="P25" s="38">
        <v>0</v>
      </c>
    </row>
    <row r="26" spans="1:16" ht="16.5" customHeight="1">
      <c r="A26" s="14">
        <v>754</v>
      </c>
      <c r="B26" s="13">
        <v>75411</v>
      </c>
      <c r="C26" s="12">
        <v>6410</v>
      </c>
      <c r="D26" s="37">
        <v>38000</v>
      </c>
      <c r="E26" s="37">
        <f>SUM(M26)</f>
        <v>38000</v>
      </c>
      <c r="F26" s="37">
        <f>SUM(G26:J26)</f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38000</v>
      </c>
      <c r="M26" s="38">
        <v>38000</v>
      </c>
      <c r="N26" s="38">
        <f>SUM(O26+Q26+R26)</f>
        <v>0</v>
      </c>
      <c r="O26" s="38">
        <v>0</v>
      </c>
      <c r="P26" s="38">
        <v>0</v>
      </c>
    </row>
    <row r="27" spans="1:16" ht="16.5" customHeight="1">
      <c r="A27" s="17">
        <v>755</v>
      </c>
      <c r="B27" s="19"/>
      <c r="C27" s="15"/>
      <c r="D27" s="36">
        <f>SUM(D28:D28)</f>
        <v>125208</v>
      </c>
      <c r="E27" s="36">
        <f>E28</f>
        <v>125208</v>
      </c>
      <c r="F27" s="36">
        <f aca="true" t="shared" si="7" ref="F27:K27">SUM(F28)</f>
        <v>125208</v>
      </c>
      <c r="G27" s="36">
        <f t="shared" si="7"/>
        <v>30363</v>
      </c>
      <c r="H27" s="36">
        <f t="shared" si="7"/>
        <v>34119.12</v>
      </c>
      <c r="I27" s="36">
        <f t="shared" si="7"/>
        <v>60725.88</v>
      </c>
      <c r="J27" s="36">
        <f t="shared" si="7"/>
        <v>0</v>
      </c>
      <c r="K27" s="36">
        <f t="shared" si="7"/>
        <v>0</v>
      </c>
      <c r="L27" s="36">
        <f>SUM(L28:L28)</f>
        <v>0</v>
      </c>
      <c r="M27" s="36">
        <f>SUM(M28:M28)</f>
        <v>0</v>
      </c>
      <c r="N27" s="36">
        <f>SUM(N28)</f>
        <v>0</v>
      </c>
      <c r="O27" s="36">
        <f>SUM(O28)</f>
        <v>0</v>
      </c>
      <c r="P27" s="36">
        <f>SUM(P28)</f>
        <v>0</v>
      </c>
    </row>
    <row r="28" spans="1:16" ht="15.75" customHeight="1">
      <c r="A28" s="14">
        <v>755</v>
      </c>
      <c r="B28" s="13">
        <v>75515</v>
      </c>
      <c r="C28" s="12">
        <v>2110</v>
      </c>
      <c r="D28" s="37">
        <v>125208</v>
      </c>
      <c r="E28" s="37">
        <f>SUM(F28)</f>
        <v>125208</v>
      </c>
      <c r="F28" s="37">
        <f>SUM(G28:J28)</f>
        <v>125208</v>
      </c>
      <c r="G28" s="38">
        <v>30363</v>
      </c>
      <c r="H28" s="38">
        <v>34119.12</v>
      </c>
      <c r="I28" s="38">
        <v>60725.88</v>
      </c>
      <c r="J28" s="38">
        <v>0</v>
      </c>
      <c r="K28" s="38">
        <v>0</v>
      </c>
      <c r="L28" s="38">
        <v>0</v>
      </c>
      <c r="M28" s="38">
        <v>0</v>
      </c>
      <c r="N28" s="38">
        <f>SUM(O28+Q28+R28)</f>
        <v>0</v>
      </c>
      <c r="O28" s="38">
        <v>0</v>
      </c>
      <c r="P28" s="38">
        <v>0</v>
      </c>
    </row>
    <row r="29" spans="1:16" ht="16.5" customHeight="1">
      <c r="A29" s="17">
        <v>801</v>
      </c>
      <c r="B29" s="19"/>
      <c r="C29" s="15"/>
      <c r="D29" s="36">
        <f>SUM(D30:D30)</f>
        <v>22308</v>
      </c>
      <c r="E29" s="36">
        <f>E30</f>
        <v>22308</v>
      </c>
      <c r="F29" s="36">
        <f aca="true" t="shared" si="8" ref="F29:K29">SUM(F30)</f>
        <v>22308</v>
      </c>
      <c r="G29" s="36">
        <f t="shared" si="8"/>
        <v>0</v>
      </c>
      <c r="H29" s="36">
        <f t="shared" si="8"/>
        <v>22308</v>
      </c>
      <c r="I29" s="36">
        <f t="shared" si="8"/>
        <v>0</v>
      </c>
      <c r="J29" s="36">
        <f t="shared" si="8"/>
        <v>0</v>
      </c>
      <c r="K29" s="36">
        <f t="shared" si="8"/>
        <v>0</v>
      </c>
      <c r="L29" s="36">
        <f>SUM(L30:L30)</f>
        <v>0</v>
      </c>
      <c r="M29" s="36">
        <f>SUM(M30:M30)</f>
        <v>0</v>
      </c>
      <c r="N29" s="36">
        <f>SUM(N30)</f>
        <v>0</v>
      </c>
      <c r="O29" s="36">
        <f>SUM(O30)</f>
        <v>0</v>
      </c>
      <c r="P29" s="36">
        <f>SUM(P30)</f>
        <v>0</v>
      </c>
    </row>
    <row r="30" spans="1:16" ht="16.5" customHeight="1">
      <c r="A30" s="14">
        <v>801</v>
      </c>
      <c r="B30" s="13">
        <v>80153</v>
      </c>
      <c r="C30" s="12">
        <v>2110</v>
      </c>
      <c r="D30" s="37">
        <v>22308</v>
      </c>
      <c r="E30" s="37">
        <f>SUM(F30)</f>
        <v>22308</v>
      </c>
      <c r="F30" s="37">
        <f>SUM(G30:J30)</f>
        <v>22308</v>
      </c>
      <c r="G30" s="38">
        <v>0</v>
      </c>
      <c r="H30" s="38">
        <v>22308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f>SUM(O30+Q30+R30)</f>
        <v>0</v>
      </c>
      <c r="O30" s="38">
        <v>0</v>
      </c>
      <c r="P30" s="38">
        <v>0</v>
      </c>
    </row>
    <row r="31" spans="1:16" ht="17.25" customHeight="1">
      <c r="A31" s="17">
        <v>851</v>
      </c>
      <c r="B31" s="16"/>
      <c r="C31" s="15"/>
      <c r="D31" s="39">
        <f>D32</f>
        <v>2081462</v>
      </c>
      <c r="E31" s="39">
        <f aca="true" t="shared" si="9" ref="E31:P31">SUM(E32)</f>
        <v>2081462</v>
      </c>
      <c r="F31" s="39">
        <f t="shared" si="9"/>
        <v>2081462</v>
      </c>
      <c r="G31" s="39">
        <f t="shared" si="9"/>
        <v>0</v>
      </c>
      <c r="H31" s="39">
        <f t="shared" si="9"/>
        <v>2081462</v>
      </c>
      <c r="I31" s="39">
        <f t="shared" si="9"/>
        <v>0</v>
      </c>
      <c r="J31" s="39">
        <f t="shared" si="9"/>
        <v>0</v>
      </c>
      <c r="K31" s="39">
        <f t="shared" si="9"/>
        <v>0</v>
      </c>
      <c r="L31" s="39">
        <f t="shared" si="9"/>
        <v>0</v>
      </c>
      <c r="M31" s="39">
        <f t="shared" si="9"/>
        <v>0</v>
      </c>
      <c r="N31" s="39">
        <f t="shared" si="9"/>
        <v>0</v>
      </c>
      <c r="O31" s="39">
        <f t="shared" si="9"/>
        <v>0</v>
      </c>
      <c r="P31" s="39">
        <f t="shared" si="9"/>
        <v>0</v>
      </c>
    </row>
    <row r="32" spans="1:17" ht="17.25" customHeight="1">
      <c r="A32" s="14">
        <v>851</v>
      </c>
      <c r="B32" s="13">
        <v>85156</v>
      </c>
      <c r="C32" s="12">
        <v>2110</v>
      </c>
      <c r="D32" s="38">
        <v>2081462</v>
      </c>
      <c r="E32" s="37">
        <f>SUM(H32)</f>
        <v>2081462</v>
      </c>
      <c r="F32" s="37">
        <f>SUM(H32)</f>
        <v>2081462</v>
      </c>
      <c r="G32" s="38">
        <v>0</v>
      </c>
      <c r="H32" s="38">
        <v>2081462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f>SUM(O32+Q32+R32)</f>
        <v>0</v>
      </c>
      <c r="O32" s="38">
        <v>0</v>
      </c>
      <c r="P32" s="38">
        <v>0</v>
      </c>
      <c r="Q32" s="18"/>
    </row>
    <row r="33" spans="1:16" ht="17.25" customHeight="1">
      <c r="A33" s="17">
        <v>853</v>
      </c>
      <c r="B33" s="16"/>
      <c r="C33" s="15"/>
      <c r="D33" s="39">
        <f>SUM(D34)</f>
        <v>552897.25</v>
      </c>
      <c r="E33" s="39">
        <f>E34</f>
        <v>552897.25</v>
      </c>
      <c r="F33" s="39">
        <f>F34</f>
        <v>552897.25</v>
      </c>
      <c r="G33" s="39">
        <f>G34</f>
        <v>501938.8</v>
      </c>
      <c r="H33" s="39">
        <f>H34</f>
        <v>50958.45</v>
      </c>
      <c r="I33" s="39">
        <f aca="true" t="shared" si="10" ref="I33:P33">SUM(I34)</f>
        <v>0</v>
      </c>
      <c r="J33" s="39">
        <f t="shared" si="10"/>
        <v>0</v>
      </c>
      <c r="K33" s="39">
        <f t="shared" si="10"/>
        <v>0</v>
      </c>
      <c r="L33" s="39">
        <f t="shared" si="10"/>
        <v>0</v>
      </c>
      <c r="M33" s="39">
        <f t="shared" si="10"/>
        <v>0</v>
      </c>
      <c r="N33" s="39">
        <f t="shared" si="10"/>
        <v>0</v>
      </c>
      <c r="O33" s="39">
        <f t="shared" si="10"/>
        <v>0</v>
      </c>
      <c r="P33" s="39">
        <f t="shared" si="10"/>
        <v>0</v>
      </c>
    </row>
    <row r="34" spans="1:16" ht="15" customHeight="1">
      <c r="A34" s="14">
        <v>853</v>
      </c>
      <c r="B34" s="13">
        <v>85321</v>
      </c>
      <c r="C34" s="12">
        <v>2110</v>
      </c>
      <c r="D34" s="38">
        <v>552897.25</v>
      </c>
      <c r="E34" s="37">
        <f>SUM(H34+G34+E43)</f>
        <v>552897.25</v>
      </c>
      <c r="F34" s="38">
        <f>SUM(G34:K34)</f>
        <v>552897.25</v>
      </c>
      <c r="G34" s="38">
        <v>501938.8</v>
      </c>
      <c r="H34" s="38">
        <v>50958.45</v>
      </c>
      <c r="I34" s="38">
        <v>0</v>
      </c>
      <c r="J34" s="38">
        <v>0</v>
      </c>
      <c r="K34" s="38">
        <v>0</v>
      </c>
      <c r="L34" s="38">
        <v>0</v>
      </c>
      <c r="M34" s="38">
        <f>SUM(N34+P34+Q34)</f>
        <v>0</v>
      </c>
      <c r="N34" s="38">
        <v>0</v>
      </c>
      <c r="O34" s="38">
        <v>0</v>
      </c>
      <c r="P34" s="38">
        <v>0</v>
      </c>
    </row>
    <row r="35" spans="1:16" ht="16.5" customHeight="1">
      <c r="A35" s="17">
        <v>855</v>
      </c>
      <c r="B35" s="16"/>
      <c r="C35" s="15"/>
      <c r="D35" s="39">
        <f>SUM(D36)</f>
        <v>40300</v>
      </c>
      <c r="E35" s="39">
        <f>E36</f>
        <v>40300</v>
      </c>
      <c r="F35" s="39">
        <f>F36</f>
        <v>40300</v>
      </c>
      <c r="G35" s="39">
        <f>G36</f>
        <v>1300</v>
      </c>
      <c r="H35" s="39">
        <f>H36</f>
        <v>0</v>
      </c>
      <c r="I35" s="39">
        <f aca="true" t="shared" si="11" ref="I35:P35">SUM(I36)</f>
        <v>0</v>
      </c>
      <c r="J35" s="39">
        <f t="shared" si="11"/>
        <v>39000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</row>
    <row r="36" spans="1:16" ht="16.5" customHeight="1">
      <c r="A36" s="14">
        <v>855</v>
      </c>
      <c r="B36" s="13">
        <v>85504</v>
      </c>
      <c r="C36" s="12">
        <v>2110</v>
      </c>
      <c r="D36" s="38">
        <v>40300</v>
      </c>
      <c r="E36" s="37">
        <f>SUM(H36+G36+J36)</f>
        <v>40300</v>
      </c>
      <c r="F36" s="38">
        <f>SUM(G36:K36)</f>
        <v>40300</v>
      </c>
      <c r="G36" s="38">
        <v>1300</v>
      </c>
      <c r="H36" s="38">
        <v>0</v>
      </c>
      <c r="I36" s="38">
        <v>0</v>
      </c>
      <c r="J36" s="38">
        <v>39000</v>
      </c>
      <c r="K36" s="38">
        <v>0</v>
      </c>
      <c r="L36" s="38">
        <v>0</v>
      </c>
      <c r="M36" s="38">
        <f>SUM(N36+P36+Q36)</f>
        <v>0</v>
      </c>
      <c r="N36" s="38">
        <v>0</v>
      </c>
      <c r="O36" s="38">
        <v>0</v>
      </c>
      <c r="P36" s="38">
        <v>0</v>
      </c>
    </row>
    <row r="37" spans="1:16" ht="18" customHeight="1">
      <c r="A37" s="17">
        <v>855</v>
      </c>
      <c r="B37" s="16"/>
      <c r="C37" s="15"/>
      <c r="D37" s="39">
        <f>SUM(D38)</f>
        <v>280759</v>
      </c>
      <c r="E37" s="39">
        <f>E38</f>
        <v>280759</v>
      </c>
      <c r="F37" s="39">
        <f>F38</f>
        <v>280759</v>
      </c>
      <c r="G37" s="39">
        <f>G38</f>
        <v>1000</v>
      </c>
      <c r="H37" s="39">
        <f>H38</f>
        <v>1782</v>
      </c>
      <c r="I37" s="39">
        <f aca="true" t="shared" si="12" ref="I37:P37">SUM(I38)</f>
        <v>0</v>
      </c>
      <c r="J37" s="39">
        <f t="shared" si="12"/>
        <v>277977</v>
      </c>
      <c r="K37" s="39">
        <f t="shared" si="12"/>
        <v>0</v>
      </c>
      <c r="L37" s="39">
        <f t="shared" si="12"/>
        <v>0</v>
      </c>
      <c r="M37" s="39">
        <f t="shared" si="12"/>
        <v>0</v>
      </c>
      <c r="N37" s="39">
        <f t="shared" si="12"/>
        <v>0</v>
      </c>
      <c r="O37" s="39">
        <f t="shared" si="12"/>
        <v>0</v>
      </c>
      <c r="P37" s="39">
        <f t="shared" si="12"/>
        <v>0</v>
      </c>
    </row>
    <row r="38" spans="1:16" ht="17.25" customHeight="1">
      <c r="A38" s="14">
        <v>855</v>
      </c>
      <c r="B38" s="13">
        <v>85508</v>
      </c>
      <c r="C38" s="12">
        <v>2160</v>
      </c>
      <c r="D38" s="38">
        <v>280759</v>
      </c>
      <c r="E38" s="37">
        <f>SUM(H38+G38+J38)</f>
        <v>280759</v>
      </c>
      <c r="F38" s="38">
        <f>SUM(G38:K38)</f>
        <v>280759</v>
      </c>
      <c r="G38" s="38">
        <v>1000</v>
      </c>
      <c r="H38" s="38">
        <v>1782</v>
      </c>
      <c r="I38" s="38">
        <v>0</v>
      </c>
      <c r="J38" s="38">
        <v>277977</v>
      </c>
      <c r="K38" s="38">
        <v>0</v>
      </c>
      <c r="L38" s="38">
        <v>0</v>
      </c>
      <c r="M38" s="38">
        <f>SUM(N38+P38+Q38)</f>
        <v>0</v>
      </c>
      <c r="N38" s="38">
        <v>0</v>
      </c>
      <c r="O38" s="38">
        <v>0</v>
      </c>
      <c r="P38" s="38">
        <v>0</v>
      </c>
    </row>
    <row r="39" spans="1:16" ht="21" customHeight="1">
      <c r="A39" s="69" t="s">
        <v>26</v>
      </c>
      <c r="B39" s="69"/>
      <c r="C39" s="69"/>
      <c r="D39" s="39">
        <f aca="true" t="shared" si="13" ref="D39:P39">SUM(D8+D10+D12+D14+D17+D19+D21+D24+D27+D29+D31+D33+D35+D37)</f>
        <v>7905062.25</v>
      </c>
      <c r="E39" s="39">
        <f t="shared" si="13"/>
        <v>7905062.25</v>
      </c>
      <c r="F39" s="39">
        <f t="shared" si="13"/>
        <v>7856962.25</v>
      </c>
      <c r="G39" s="39">
        <f t="shared" si="13"/>
        <v>4323353.8</v>
      </c>
      <c r="H39" s="39">
        <f t="shared" si="13"/>
        <v>2961655.5700000003</v>
      </c>
      <c r="I39" s="39">
        <f t="shared" si="13"/>
        <v>60725.88</v>
      </c>
      <c r="J39" s="39">
        <f t="shared" si="13"/>
        <v>511227</v>
      </c>
      <c r="K39" s="39">
        <f t="shared" si="13"/>
        <v>0</v>
      </c>
      <c r="L39" s="39">
        <f t="shared" si="13"/>
        <v>38000</v>
      </c>
      <c r="M39" s="39">
        <f t="shared" si="13"/>
        <v>48100</v>
      </c>
      <c r="N39" s="39">
        <f t="shared" si="13"/>
        <v>10100</v>
      </c>
      <c r="O39" s="39">
        <f t="shared" si="13"/>
        <v>0</v>
      </c>
      <c r="P39" s="39">
        <f t="shared" si="13"/>
        <v>0</v>
      </c>
    </row>
    <row r="40" spans="1:16" ht="12.75">
      <c r="A40" s="33"/>
      <c r="B40" s="33"/>
      <c r="C40" s="33"/>
      <c r="D40" s="33"/>
      <c r="E40" s="34"/>
      <c r="F40" s="33"/>
      <c r="G40" s="33"/>
      <c r="H40" s="33"/>
      <c r="I40" s="33"/>
      <c r="J40" s="33"/>
      <c r="K40" s="35"/>
      <c r="L40" s="35"/>
      <c r="M40" s="35"/>
      <c r="N40" s="35"/>
      <c r="O40" s="35"/>
      <c r="P40" s="35"/>
    </row>
    <row r="41" spans="1:1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9"/>
      <c r="L41" s="9"/>
      <c r="M41" s="9"/>
      <c r="N41" s="9"/>
      <c r="O41" s="9"/>
      <c r="P41" s="9"/>
    </row>
    <row r="42" spans="1:16" ht="12.75">
      <c r="A42" s="10"/>
      <c r="B42" s="10"/>
      <c r="C42" s="10"/>
      <c r="D42" s="10"/>
      <c r="E42" s="10"/>
      <c r="F42" s="10"/>
      <c r="G42" s="11"/>
      <c r="H42" s="11"/>
      <c r="I42" s="10"/>
      <c r="J42" s="10"/>
      <c r="K42" s="9"/>
      <c r="L42" s="9"/>
      <c r="M42" s="9"/>
      <c r="N42" s="9"/>
      <c r="O42" s="9"/>
      <c r="P42" s="9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8"/>
    </row>
  </sheetData>
  <sheetProtection/>
  <mergeCells count="19">
    <mergeCell ref="A39:C39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134.93.2018
z dnia 14 listopada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2018-11-14T12:51:31Z</cp:lastPrinted>
  <dcterms:modified xsi:type="dcterms:W3CDTF">2019-01-21T08:42:29Z</dcterms:modified>
  <cp:category/>
  <cp:version/>
  <cp:contentType/>
  <cp:contentStatus/>
</cp:coreProperties>
</file>