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2315" windowHeight="76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<sst xmlns="http://schemas.openxmlformats.org/spreadsheetml/2006/main" count="423" uniqueCount="202">
  <si>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</si>
  <si>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</si>
  <si>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</si>
  <si>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</si>
  <si>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</si>
  <si>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</si>
  <si>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</si>
  <si>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</si>
  <si>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</si>
  <si>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</si>
  <si>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</si>
  <si>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</si>
  <si>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</si>
  <si>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</si>
  <si>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</si>
  <si>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</si>
  <si>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</si>
  <si>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</si>
  <si>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</si>
  <si>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</si>
  <si>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</si>
  <si>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</si>
  <si>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</si>
  <si>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</si>
  <si>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</si>
  <si>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</si>
  <si>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</si>
  <si>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</si>
  <si>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</si>
  <si>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</si>
  <si>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</si>
  <si>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</si>
  <si>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</si>
  <si>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</si>
  <si>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</si>
  <si>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</si>
  <si>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</si>
  <si>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</si>
  <si>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</si>
  <si>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</si>
  <si>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</si>
  <si>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</si>
  <si>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</si>
  <si>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</si>
  <si>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</si>
  <si>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</si>
  <si>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Dochody budżetu powiatu na 2018 rok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</si>
  <si>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</si>
  <si>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</si>
  <si>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</si>
  <si>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</si>
  <si>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</si>
  <si>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</si>
  <si>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</si>
  <si>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</si>
  <si>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</si>
  <si>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</si>
  <si>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</si>
  <si>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</si>
  <si>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</si>
  <si>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</si>
  <si>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</si>
  <si>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</si>
  <si>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</si>
  <si>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2110</t>
  </si>
  <si>
    <t>Dotacje celowe otrzymane z budżetu państwa na zadania bieżące z zakresu administracji rządowej oraz inne zadania zlecone ustawami realizowane przez powiat</t>
  </si>
  <si>
    <t>1 017 749,00</t>
  </si>
  <si>
    <t>Zakup i objęcie akcji i udziałów</t>
  </si>
  <si>
    <t>Wniesienie wkładów do spółek sprawa handlowego</t>
  </si>
  <si>
    <t>26 699 125,40</t>
  </si>
  <si>
    <t>24 118 677,00</t>
  </si>
  <si>
    <t>25 136 426,00</t>
  </si>
  <si>
    <t>Pozostałe zadania w zakresie polityki społecznej</t>
  </si>
  <si>
    <t>Zespoły do spraw orzekania o niepełnosprawności</t>
  </si>
  <si>
    <t>87 733 099,65</t>
  </si>
  <si>
    <t>114 432 225,05</t>
  </si>
  <si>
    <t>851</t>
  </si>
  <si>
    <t>Ochrona zdrowia</t>
  </si>
  <si>
    <t>2 082 744,00</t>
  </si>
  <si>
    <t>-1 282,00</t>
  </si>
  <si>
    <t>2 081 462,00</t>
  </si>
  <si>
    <t>85156</t>
  </si>
  <si>
    <t>Składki na ubezpieczenie zdrowotne oraz świadczenia dla osób nie objętych obowiązkiem ubezpieczenia zdrowotnego</t>
  </si>
  <si>
    <t>853</t>
  </si>
  <si>
    <t>2 181 357,25</t>
  </si>
  <si>
    <t>83 782,00</t>
  </si>
  <si>
    <t>2 265 139,25</t>
  </si>
  <si>
    <t>756 065,00</t>
  </si>
  <si>
    <t>85321</t>
  </si>
  <si>
    <t>477 515,25</t>
  </si>
  <si>
    <t>561 297,25</t>
  </si>
  <si>
    <t>469 115,25</t>
  </si>
  <si>
    <t>552 897,25</t>
  </si>
  <si>
    <t>114 514 725,05</t>
  </si>
  <si>
    <t>020</t>
  </si>
  <si>
    <t>Leśnictwo</t>
  </si>
  <si>
    <t>02002</t>
  </si>
  <si>
    <t>Nadzór nad gospodarką leśną</t>
  </si>
  <si>
    <t>D. Inne źródła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</si>
  <si>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</si>
  <si>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</si>
  <si>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</si>
  <si>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</si>
  <si>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</si>
  <si>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</si>
  <si>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75 000     
B. 
C.
D. </t>
  </si>
  <si>
    <t>Budowa obiektu sportowo - rekreacyjnego na terenie Zespołu Szkół w Ożarowie im. Marii Skłodowskiej - Curie oraz miejscowości Zwola</t>
  </si>
  <si>
    <t>21.</t>
  </si>
  <si>
    <t>Placówka Opiekuńczo – Wychowawcza typu Specjalistyczno – Terapeutycznego  w Opatowie</t>
  </si>
  <si>
    <t xml:space="preserve">A.      
B. 
C.
D. </t>
  </si>
  <si>
    <t>Zakup samochodu do przewozu osób niepełnosprawnych</t>
  </si>
  <si>
    <t>20.</t>
  </si>
  <si>
    <t>Specjalny Ośrodek Szkolno - Wychowawczy w Sulejowie</t>
  </si>
  <si>
    <t xml:space="preserve">A.     
B. 74 531
C.
D. </t>
  </si>
  <si>
    <t>Montaż windy przyściennej w budynku internatu SOSW w Sulejowie wraz z opracowaniem dokumentacji projektowej</t>
  </si>
  <si>
    <t>19.</t>
  </si>
  <si>
    <t>Powiatowe Centrum Pomocy Rodzinie w Opatowie</t>
  </si>
  <si>
    <t xml:space="preserve">A.      
B. 39 357
C.
D. </t>
  </si>
  <si>
    <t>Projekt ,,Łatwiej w urzędzie''</t>
  </si>
  <si>
    <t>18.</t>
  </si>
  <si>
    <t>Zakup samochodu do przewozu osób niepełnosprawnych dla WTZ przy DPS w Sobowie</t>
  </si>
  <si>
    <t>17.</t>
  </si>
  <si>
    <t>Dom Pomocy Społecznej w Sobowie</t>
  </si>
  <si>
    <t xml:space="preserve">A.      
B. 212 000
C.
D. </t>
  </si>
  <si>
    <t>16.</t>
  </si>
  <si>
    <t>Dom Pomocy Społecznej w Zochcinku</t>
  </si>
  <si>
    <t xml:space="preserve">A.      
B. 222 138
C.
D. </t>
  </si>
  <si>
    <t>Zakup autobusu do przewozu osób niepełnosprawnych</t>
  </si>
  <si>
    <t>15.</t>
  </si>
  <si>
    <t>Wykonanie instalacji oświetlenia awaryjnego i ewakuacyjnego w budynkach mieszkalnych i stołówce DPS w Sobowie</t>
  </si>
  <si>
    <t>14.</t>
  </si>
  <si>
    <t>13.</t>
  </si>
  <si>
    <t>Wykonanie instalacji wewnętrznej sieci telewizyjnej w budynkach mieszkalnych DPS w Sobowie</t>
  </si>
  <si>
    <t>12.</t>
  </si>
  <si>
    <t>Komenda Powiatowa Państwowej Straży Pożarnej w Opatowie</t>
  </si>
  <si>
    <t xml:space="preserve">A.      
B.
C.
D. </t>
  </si>
  <si>
    <t>Zakup urządzenia do zasilania awaryjnego</t>
  </si>
  <si>
    <t>11.</t>
  </si>
  <si>
    <t xml:space="preserve">A.      
B. 16 800
C. 
D. </t>
  </si>
  <si>
    <t>Zakup urządzenia czyszczącego</t>
  </si>
  <si>
    <t>10.</t>
  </si>
  <si>
    <t>Wymiana serwera głównego i urządzeń podtrzymania zasilania</t>
  </si>
  <si>
    <t>9.</t>
  </si>
  <si>
    <t xml:space="preserve">Zakup komputerów, urządzeń informatycznych i sieci teleinformatycznych </t>
  </si>
  <si>
    <t>8.</t>
  </si>
  <si>
    <t>Zarząd Dróg Powiatowych  w Opatowie</t>
  </si>
  <si>
    <t xml:space="preserve">A. 115 181
B. 
C. 
D. </t>
  </si>
  <si>
    <t>Przebudowa drogi powiatowej nr 0723T  Opatów - Czerników Karski - Aleksandrów - Bartłomiejów - Strzyżowice - Józefów - Wymysłów w m. Jagnin w km 4+921-5+271; 5+421 - 5+430 odc.dł. 0,359 km</t>
  </si>
  <si>
    <t>7.</t>
  </si>
  <si>
    <t xml:space="preserve">A. 624 519
B. 312 260
C. 
D. 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</si>
  <si>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</si>
  <si>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>6.</t>
  </si>
  <si>
    <t xml:space="preserve">A. 
B.
C. 
D. </t>
  </si>
  <si>
    <t>Wykonanie klimatyzacji w budynkach ZDP w Opatowie</t>
  </si>
  <si>
    <t>5.</t>
  </si>
  <si>
    <t>Zakup samochodu ciężarowego 3-osiowego</t>
  </si>
  <si>
    <t>4.</t>
  </si>
  <si>
    <t>Zakup ciągnika</t>
  </si>
  <si>
    <t>3.</t>
  </si>
  <si>
    <t xml:space="preserve">Zakup samochodu osobowo - dostawczego </t>
  </si>
  <si>
    <t>2.</t>
  </si>
  <si>
    <t>Zakup terenowego samochodu służbowego na potrzeby Wydziału Rolnictwa i Ochrony Środowiska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</si>
  <si>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</si>
  <si>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</si>
  <si>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</si>
  <si>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</si>
  <si>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</si>
  <si>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</si>
  <si>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</si>
  <si>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2018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</si>
  <si>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</si>
  <si>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</si>
  <si>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</si>
  <si>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</si>
  <si>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</si>
  <si>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2018 r.</t>
  </si>
  <si>
    <t>22.</t>
  </si>
  <si>
    <t>Zakup agregatu prądotwórczego do zasilania awaryjnego budynku strażnicy</t>
  </si>
  <si>
    <t>754</t>
  </si>
  <si>
    <t>Bezpieczeństwo publiczne i ochrona przeciwpożarowa</t>
  </si>
  <si>
    <t>4 149 338,00</t>
  </si>
  <si>
    <t>-38 000,00</t>
  </si>
  <si>
    <t>4 111 338,00</t>
  </si>
  <si>
    <t>75411</t>
  </si>
  <si>
    <t>Komendy powiatowe Państwowej Straży Pożarnej</t>
  </si>
  <si>
    <t>-39 282,00</t>
  </si>
  <si>
    <t>87 777 599,65</t>
  </si>
  <si>
    <t>38 000,00</t>
  </si>
  <si>
    <t>6410</t>
  </si>
  <si>
    <t>Dotacje celowe otrzymane z budżetu państwa na inwestycje i zakupy inwestycyjne z zakresu administracji rządowej oraz inne zadania zlecone ustawami realizowane przez powiat</t>
  </si>
  <si>
    <t>26 737 125,40</t>
  </si>
  <si>
    <t>121 782,00</t>
  </si>
  <si>
    <t>Działalność usługowa</t>
  </si>
  <si>
    <t>Zadania z zakresu geodezji i kartografii</t>
  </si>
  <si>
    <t>Oświata i wychowanie</t>
  </si>
  <si>
    <t>Technika</t>
  </si>
  <si>
    <t>Branżowe szkoły I i II stopnia</t>
  </si>
  <si>
    <t>Szkoły zawodowe</t>
  </si>
  <si>
    <t>Stołówki szkolne i przedszkolne</t>
  </si>
  <si>
    <t>Kwalifikacyjne kursy zawodowe</t>
  </si>
  <si>
    <t>Pozostała działalność</t>
  </si>
  <si>
    <t xml:space="preserve">Załącznik Nr 1
do uchwały Zarządu Powiatu w Opatowie Nr 132.79.2018
z dnia 25 października 2018 r.  
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</si>
</sst>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b/>
      <sz val="8"/>
      <color indexed="8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2" fillId="27" borderId="1" applyNumberFormat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7" fillId="32" borderId="0" applyNumberFormat="0" applyBorder="0" applyAlignment="0" applyProtection="0"/>
  </cellStyleXfs>
  <cellXfs count="1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41" fontId="19" fillId="0" borderId="0" xfId="50" applyNumberFormat="1" applyFont="1" applyBorder="1">
      <alignment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24" fillId="0" borderId="0" xfId="50" applyFont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0" fontId="9" fillId="35" borderId="0" xfId="50" applyFont="1" applyFill="1">
      <alignment/>
      <protection/>
    </xf>
    <xf numFmtId="4" fontId="15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/>
      <protection/>
    </xf>
    <xf numFmtId="4" fontId="15" fillId="35" borderId="12" xfId="50" applyNumberFormat="1" applyFont="1" applyFill="1" applyBorder="1" applyAlignment="1">
      <alignment vertical="center"/>
      <protection/>
    </xf>
    <xf numFmtId="0" fontId="26" fillId="35" borderId="12" xfId="50" applyFont="1" applyFill="1" applyBorder="1" applyAlignment="1">
      <alignment horizontal="center" vertical="center" wrapText="1"/>
      <protection/>
    </xf>
    <xf numFmtId="0" fontId="21" fillId="35" borderId="13" xfId="50" applyFont="1" applyFill="1" applyBorder="1" applyAlignment="1">
      <alignment horizontal="center" vertical="center" wrapText="1"/>
      <protection/>
    </xf>
    <xf numFmtId="0" fontId="22" fillId="35" borderId="14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0" applyFont="1" applyAlignment="1">
      <alignment vertical="center"/>
      <protection/>
    </xf>
    <xf numFmtId="0" fontId="29" fillId="35" borderId="12" xfId="50" applyFont="1" applyFill="1" applyBorder="1" applyAlignment="1">
      <alignment horizontal="center" vertical="center"/>
      <protection/>
    </xf>
    <xf numFmtId="41" fontId="30" fillId="35" borderId="12" xfId="50" applyNumberFormat="1" applyFont="1" applyFill="1" applyBorder="1" applyAlignment="1">
      <alignment vertical="center"/>
      <protection/>
    </xf>
    <xf numFmtId="41" fontId="30" fillId="35" borderId="12" xfId="50" applyNumberFormat="1" applyFont="1" applyFill="1" applyBorder="1" applyAlignment="1">
      <alignment vertical="center" wrapText="1"/>
      <protection/>
    </xf>
    <xf numFmtId="41" fontId="19" fillId="35" borderId="12" xfId="50" applyNumberFormat="1" applyFont="1" applyFill="1" applyBorder="1" applyAlignment="1">
      <alignment horizontal="left" vertical="center" wrapText="1"/>
      <protection/>
    </xf>
    <xf numFmtId="41" fontId="19" fillId="35" borderId="12" xfId="50" applyNumberFormat="1" applyFont="1" applyFill="1" applyBorder="1" applyAlignment="1">
      <alignment vertical="center" wrapText="1"/>
      <protection/>
    </xf>
    <xf numFmtId="0" fontId="19" fillId="35" borderId="12" xfId="50" applyFont="1" applyFill="1" applyBorder="1" applyAlignment="1">
      <alignment vertical="center" wrapText="1"/>
      <protection/>
    </xf>
    <xf numFmtId="41" fontId="19" fillId="35" borderId="12" xfId="50" applyNumberFormat="1" applyFont="1" applyFill="1" applyBorder="1" applyAlignment="1">
      <alignment vertical="center"/>
      <protection/>
    </xf>
    <xf numFmtId="0" fontId="19" fillId="35" borderId="12" xfId="50" applyFont="1" applyFill="1" applyBorder="1" applyAlignment="1">
      <alignment horizontal="center" vertical="center"/>
      <protection/>
    </xf>
    <xf numFmtId="0" fontId="31" fillId="35" borderId="12" xfId="50" applyFont="1" applyFill="1" applyBorder="1" applyAlignment="1">
      <alignment vertical="center" wrapText="1"/>
      <protection/>
    </xf>
    <xf numFmtId="49" fontId="19" fillId="35" borderId="12" xfId="50" applyNumberFormat="1" applyFont="1" applyFill="1" applyBorder="1" applyAlignment="1">
      <alignment horizontal="center" vertical="center"/>
      <protection/>
    </xf>
    <xf numFmtId="0" fontId="32" fillId="35" borderId="12" xfId="50" applyFont="1" applyFill="1" applyBorder="1" applyAlignment="1">
      <alignment horizontal="center" vertical="center"/>
      <protection/>
    </xf>
    <xf numFmtId="0" fontId="33" fillId="35" borderId="15" xfId="50" applyFont="1" applyFill="1" applyBorder="1" applyAlignment="1">
      <alignment horizontal="center" vertical="center" wrapText="1"/>
      <protection/>
    </xf>
    <xf numFmtId="0" fontId="19" fillId="35" borderId="0" xfId="50" applyFont="1" applyFill="1" applyAlignment="1">
      <alignment horizontal="right" vertical="center"/>
      <protection/>
    </xf>
    <xf numFmtId="0" fontId="25" fillId="35" borderId="0" xfId="50" applyFont="1" applyFill="1" applyAlignment="1">
      <alignment horizontal="center" vertical="center" wrapText="1"/>
      <protection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25" fillId="35" borderId="0" xfId="50" applyFont="1" applyFill="1" applyAlignment="1">
      <alignment horizontal="center" vertical="center" wrapText="1"/>
      <protection/>
    </xf>
    <xf numFmtId="0" fontId="29" fillId="35" borderId="12" xfId="50" applyFont="1" applyFill="1" applyBorder="1" applyAlignment="1">
      <alignment horizontal="center" vertical="center"/>
      <protection/>
    </xf>
    <xf numFmtId="0" fontId="29" fillId="35" borderId="12" xfId="50" applyFont="1" applyFill="1" applyBorder="1" applyAlignment="1">
      <alignment horizontal="center" vertical="center" wrapText="1"/>
      <protection/>
    </xf>
    <xf numFmtId="0" fontId="30" fillId="35" borderId="18" xfId="50" applyFont="1" applyFill="1" applyBorder="1" applyAlignment="1">
      <alignment horizontal="center" vertical="center"/>
      <protection/>
    </xf>
    <xf numFmtId="0" fontId="30" fillId="35" borderId="19" xfId="50" applyFont="1" applyFill="1" applyBorder="1" applyAlignment="1">
      <alignment horizontal="center" vertical="center"/>
      <protection/>
    </xf>
    <xf numFmtId="0" fontId="30" fillId="35" borderId="15" xfId="50" applyFont="1" applyFill="1" applyBorder="1" applyAlignment="1">
      <alignment horizontal="center" vertical="center"/>
      <protection/>
    </xf>
    <xf numFmtId="0" fontId="29" fillId="35" borderId="20" xfId="50" applyFont="1" applyFill="1" applyBorder="1" applyAlignment="1">
      <alignment horizontal="center" vertical="center" wrapText="1"/>
      <protection/>
    </xf>
    <xf numFmtId="0" fontId="29" fillId="35" borderId="13" xfId="50" applyFont="1" applyFill="1" applyBorder="1" applyAlignment="1">
      <alignment horizontal="center" vertical="center" wrapText="1"/>
      <protection/>
    </xf>
    <xf numFmtId="0" fontId="29" fillId="35" borderId="14" xfId="50" applyFont="1" applyFill="1" applyBorder="1" applyAlignment="1">
      <alignment horizontal="center" vertical="center" wrapText="1"/>
      <protection/>
    </xf>
    <xf numFmtId="0" fontId="29" fillId="35" borderId="21" xfId="50" applyFont="1" applyFill="1" applyBorder="1" applyAlignment="1">
      <alignment horizontal="center" vertical="center" wrapText="1"/>
      <protection/>
    </xf>
    <xf numFmtId="0" fontId="33" fillId="35" borderId="20" xfId="50" applyFont="1" applyFill="1" applyBorder="1" applyAlignment="1">
      <alignment horizontal="center" vertical="center" wrapText="1"/>
      <protection/>
    </xf>
    <xf numFmtId="0" fontId="33" fillId="35" borderId="13" xfId="50" applyFont="1" applyFill="1" applyBorder="1" applyAlignment="1">
      <alignment horizontal="center" vertical="center" wrapText="1"/>
      <protection/>
    </xf>
    <xf numFmtId="0" fontId="33" fillId="35" borderId="14" xfId="50" applyFont="1" applyFill="1" applyBorder="1" applyAlignment="1">
      <alignment horizontal="center" vertical="center" wrapText="1"/>
      <protection/>
    </xf>
    <xf numFmtId="0" fontId="30" fillId="35" borderId="12" xfId="50" applyFont="1" applyFill="1" applyBorder="1" applyAlignment="1">
      <alignment horizontal="center" vertical="center" wrapText="1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27" fillId="0" borderId="0" xfId="50" applyFont="1" applyAlignment="1">
      <alignment horizontal="center" vertical="center" wrapText="1"/>
      <protection/>
    </xf>
    <xf numFmtId="0" fontId="22" fillId="35" borderId="21" xfId="50" applyFont="1" applyFill="1" applyBorder="1" applyAlignment="1">
      <alignment horizontal="center" vertical="center" wrapText="1"/>
      <protection/>
    </xf>
    <xf numFmtId="0" fontId="22" fillId="35" borderId="13" xfId="50" applyFont="1" applyFill="1" applyBorder="1" applyAlignment="1">
      <alignment horizontal="center" vertical="center" wrapText="1"/>
      <protection/>
    </xf>
    <xf numFmtId="0" fontId="22" fillId="35" borderId="14" xfId="50" applyFont="1" applyFill="1" applyBorder="1" applyAlignment="1">
      <alignment horizontal="center" vertical="center" wrapText="1"/>
      <protection/>
    </xf>
    <xf numFmtId="0" fontId="22" fillId="35" borderId="18" xfId="50" applyFont="1" applyFill="1" applyBorder="1" applyAlignment="1">
      <alignment horizontal="center" vertical="center" wrapText="1"/>
      <protection/>
    </xf>
    <xf numFmtId="0" fontId="22" fillId="35" borderId="19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35" borderId="18" xfId="50" applyFont="1" applyFill="1" applyBorder="1" applyAlignment="1">
      <alignment horizontal="center" vertical="center"/>
      <protection/>
    </xf>
    <xf numFmtId="0" fontId="23" fillId="35" borderId="19" xfId="50" applyFont="1" applyFill="1" applyBorder="1" applyAlignment="1">
      <alignment horizontal="center" vertical="center"/>
      <protection/>
    </xf>
    <xf numFmtId="0" fontId="23" fillId="35" borderId="15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showGridLines="0" tabSelected="1" workbookViewId="0" topLeftCell="A1">
      <selection activeCell="R9" sqref="R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4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0" t="s">
        <v>201</v>
      </c>
      <c r="L1" s="90"/>
      <c r="M1" s="90"/>
      <c r="N1" s="90"/>
      <c r="O1" s="90"/>
      <c r="P1" s="90"/>
      <c r="Q1" s="8"/>
    </row>
    <row r="2" spans="1:17" ht="25.5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25</v>
      </c>
      <c r="O3" s="92"/>
      <c r="P3" s="92"/>
      <c r="Q3" s="8"/>
    </row>
    <row r="4" spans="1:17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1:17" ht="34.5" customHeight="1">
      <c r="A5" s="6"/>
      <c r="B5" s="7" t="s">
        <v>0</v>
      </c>
      <c r="C5" s="7" t="s">
        <v>1</v>
      </c>
      <c r="D5" s="89" t="s">
        <v>26</v>
      </c>
      <c r="E5" s="89"/>
      <c r="F5" s="89" t="s">
        <v>2</v>
      </c>
      <c r="G5" s="89"/>
      <c r="H5" s="89"/>
      <c r="I5" s="89" t="s">
        <v>45</v>
      </c>
      <c r="J5" s="89"/>
      <c r="K5" s="7" t="s">
        <v>44</v>
      </c>
      <c r="L5" s="7" t="s">
        <v>43</v>
      </c>
      <c r="M5" s="89" t="s">
        <v>42</v>
      </c>
      <c r="N5" s="89"/>
      <c r="O5" s="89"/>
      <c r="P5" s="89"/>
      <c r="Q5" s="89"/>
    </row>
    <row r="6" spans="1:17" ht="11.25" customHeight="1">
      <c r="A6" s="6"/>
      <c r="B6" s="53" t="s">
        <v>41</v>
      </c>
      <c r="C6" s="53" t="s">
        <v>40</v>
      </c>
      <c r="D6" s="88" t="s">
        <v>39</v>
      </c>
      <c r="E6" s="88"/>
      <c r="F6" s="88" t="s">
        <v>38</v>
      </c>
      <c r="G6" s="88"/>
      <c r="H6" s="88"/>
      <c r="I6" s="88" t="s">
        <v>37</v>
      </c>
      <c r="J6" s="88"/>
      <c r="K6" s="53" t="s">
        <v>36</v>
      </c>
      <c r="L6" s="53" t="s">
        <v>35</v>
      </c>
      <c r="M6" s="88" t="s">
        <v>34</v>
      </c>
      <c r="N6" s="88"/>
      <c r="O6" s="88"/>
      <c r="P6" s="88"/>
      <c r="Q6" s="88"/>
    </row>
    <row r="7" spans="1:17" ht="18.75" customHeight="1">
      <c r="A7" s="6"/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21.75" customHeight="1">
      <c r="A8" s="6"/>
      <c r="B8" s="53" t="s">
        <v>178</v>
      </c>
      <c r="C8" s="54"/>
      <c r="D8" s="85"/>
      <c r="E8" s="85"/>
      <c r="F8" s="86" t="s">
        <v>179</v>
      </c>
      <c r="G8" s="86"/>
      <c r="H8" s="86"/>
      <c r="I8" s="87" t="s">
        <v>180</v>
      </c>
      <c r="J8" s="87"/>
      <c r="K8" s="55" t="s">
        <v>181</v>
      </c>
      <c r="L8" s="55" t="s">
        <v>28</v>
      </c>
      <c r="M8" s="87" t="s">
        <v>182</v>
      </c>
      <c r="N8" s="87"/>
      <c r="O8" s="87"/>
      <c r="P8" s="87"/>
      <c r="Q8" s="87"/>
    </row>
    <row r="9" spans="1:17" ht="29.25" customHeight="1">
      <c r="A9" s="6"/>
      <c r="B9" s="7"/>
      <c r="C9" s="54"/>
      <c r="D9" s="85"/>
      <c r="E9" s="85"/>
      <c r="F9" s="86" t="s">
        <v>29</v>
      </c>
      <c r="G9" s="86"/>
      <c r="H9" s="86"/>
      <c r="I9" s="87" t="s">
        <v>28</v>
      </c>
      <c r="J9" s="87"/>
      <c r="K9" s="55" t="s">
        <v>28</v>
      </c>
      <c r="L9" s="55" t="s">
        <v>28</v>
      </c>
      <c r="M9" s="87" t="s">
        <v>28</v>
      </c>
      <c r="N9" s="87"/>
      <c r="O9" s="87"/>
      <c r="P9" s="87"/>
      <c r="Q9" s="87"/>
    </row>
    <row r="10" spans="1:17" ht="21.75" customHeight="1">
      <c r="A10" s="6"/>
      <c r="B10" s="54"/>
      <c r="C10" s="53" t="s">
        <v>183</v>
      </c>
      <c r="D10" s="85"/>
      <c r="E10" s="85"/>
      <c r="F10" s="86" t="s">
        <v>184</v>
      </c>
      <c r="G10" s="86"/>
      <c r="H10" s="86"/>
      <c r="I10" s="87" t="s">
        <v>180</v>
      </c>
      <c r="J10" s="87"/>
      <c r="K10" s="55" t="s">
        <v>181</v>
      </c>
      <c r="L10" s="55" t="s">
        <v>28</v>
      </c>
      <c r="M10" s="87" t="s">
        <v>182</v>
      </c>
      <c r="N10" s="87"/>
      <c r="O10" s="87"/>
      <c r="P10" s="87"/>
      <c r="Q10" s="87"/>
    </row>
    <row r="11" spans="1:17" ht="29.25" customHeight="1">
      <c r="A11" s="6"/>
      <c r="B11" s="54"/>
      <c r="C11" s="7"/>
      <c r="D11" s="85"/>
      <c r="E11" s="85"/>
      <c r="F11" s="86" t="s">
        <v>29</v>
      </c>
      <c r="G11" s="86"/>
      <c r="H11" s="86"/>
      <c r="I11" s="87" t="s">
        <v>28</v>
      </c>
      <c r="J11" s="87"/>
      <c r="K11" s="55" t="s">
        <v>28</v>
      </c>
      <c r="L11" s="55" t="s">
        <v>28</v>
      </c>
      <c r="M11" s="87" t="s">
        <v>28</v>
      </c>
      <c r="N11" s="87"/>
      <c r="O11" s="87"/>
      <c r="P11" s="87"/>
      <c r="Q11" s="87"/>
    </row>
    <row r="12" spans="1:17" ht="39" customHeight="1">
      <c r="A12" s="6"/>
      <c r="B12" s="54"/>
      <c r="C12" s="54"/>
      <c r="D12" s="88" t="s">
        <v>64</v>
      </c>
      <c r="E12" s="88"/>
      <c r="F12" s="86" t="s">
        <v>65</v>
      </c>
      <c r="G12" s="86"/>
      <c r="H12" s="86"/>
      <c r="I12" s="87" t="s">
        <v>180</v>
      </c>
      <c r="J12" s="87"/>
      <c r="K12" s="55" t="s">
        <v>181</v>
      </c>
      <c r="L12" s="55" t="s">
        <v>28</v>
      </c>
      <c r="M12" s="87" t="s">
        <v>182</v>
      </c>
      <c r="N12" s="87"/>
      <c r="O12" s="87"/>
      <c r="P12" s="87"/>
      <c r="Q12" s="87"/>
    </row>
    <row r="13" spans="1:17" ht="19.5" customHeight="1">
      <c r="A13" s="6"/>
      <c r="B13" s="53" t="s">
        <v>76</v>
      </c>
      <c r="C13" s="54"/>
      <c r="D13" s="85"/>
      <c r="E13" s="85"/>
      <c r="F13" s="86" t="s">
        <v>77</v>
      </c>
      <c r="G13" s="86"/>
      <c r="H13" s="86"/>
      <c r="I13" s="87" t="s">
        <v>78</v>
      </c>
      <c r="J13" s="87"/>
      <c r="K13" s="55" t="s">
        <v>79</v>
      </c>
      <c r="L13" s="55" t="s">
        <v>28</v>
      </c>
      <c r="M13" s="87" t="s">
        <v>80</v>
      </c>
      <c r="N13" s="87"/>
      <c r="O13" s="87"/>
      <c r="P13" s="87"/>
      <c r="Q13" s="87"/>
    </row>
    <row r="14" spans="1:17" ht="29.25" customHeight="1">
      <c r="A14" s="6"/>
      <c r="B14" s="7"/>
      <c r="C14" s="54"/>
      <c r="D14" s="85"/>
      <c r="E14" s="85"/>
      <c r="F14" s="86" t="s">
        <v>29</v>
      </c>
      <c r="G14" s="86"/>
      <c r="H14" s="86"/>
      <c r="I14" s="87" t="s">
        <v>28</v>
      </c>
      <c r="J14" s="87"/>
      <c r="K14" s="55" t="s">
        <v>28</v>
      </c>
      <c r="L14" s="55" t="s">
        <v>28</v>
      </c>
      <c r="M14" s="87" t="s">
        <v>28</v>
      </c>
      <c r="N14" s="87"/>
      <c r="O14" s="87"/>
      <c r="P14" s="87"/>
      <c r="Q14" s="87"/>
    </row>
    <row r="15" spans="1:17" ht="36" customHeight="1">
      <c r="A15" s="6"/>
      <c r="B15" s="54"/>
      <c r="C15" s="53" t="s">
        <v>81</v>
      </c>
      <c r="D15" s="85"/>
      <c r="E15" s="85"/>
      <c r="F15" s="86" t="s">
        <v>82</v>
      </c>
      <c r="G15" s="86"/>
      <c r="H15" s="86"/>
      <c r="I15" s="87" t="s">
        <v>78</v>
      </c>
      <c r="J15" s="87"/>
      <c r="K15" s="55" t="s">
        <v>79</v>
      </c>
      <c r="L15" s="55" t="s">
        <v>28</v>
      </c>
      <c r="M15" s="87" t="s">
        <v>80</v>
      </c>
      <c r="N15" s="87"/>
      <c r="O15" s="87"/>
      <c r="P15" s="87"/>
      <c r="Q15" s="87"/>
    </row>
    <row r="16" spans="1:17" ht="28.5" customHeight="1">
      <c r="A16" s="6"/>
      <c r="B16" s="54"/>
      <c r="C16" s="7"/>
      <c r="D16" s="85"/>
      <c r="E16" s="85"/>
      <c r="F16" s="86" t="s">
        <v>29</v>
      </c>
      <c r="G16" s="86"/>
      <c r="H16" s="86"/>
      <c r="I16" s="87" t="s">
        <v>28</v>
      </c>
      <c r="J16" s="87"/>
      <c r="K16" s="55" t="s">
        <v>28</v>
      </c>
      <c r="L16" s="55" t="s">
        <v>28</v>
      </c>
      <c r="M16" s="87" t="s">
        <v>28</v>
      </c>
      <c r="N16" s="87"/>
      <c r="O16" s="87"/>
      <c r="P16" s="87"/>
      <c r="Q16" s="87"/>
    </row>
    <row r="17" spans="1:17" ht="35.25" customHeight="1">
      <c r="A17" s="6"/>
      <c r="B17" s="54"/>
      <c r="C17" s="54"/>
      <c r="D17" s="88" t="s">
        <v>64</v>
      </c>
      <c r="E17" s="88"/>
      <c r="F17" s="86" t="s">
        <v>65</v>
      </c>
      <c r="G17" s="86"/>
      <c r="H17" s="86"/>
      <c r="I17" s="87" t="s">
        <v>78</v>
      </c>
      <c r="J17" s="87"/>
      <c r="K17" s="55" t="s">
        <v>79</v>
      </c>
      <c r="L17" s="55" t="s">
        <v>28</v>
      </c>
      <c r="M17" s="87" t="s">
        <v>80</v>
      </c>
      <c r="N17" s="87"/>
      <c r="O17" s="87"/>
      <c r="P17" s="87"/>
      <c r="Q17" s="87"/>
    </row>
    <row r="18" spans="1:17" ht="22.5" customHeight="1">
      <c r="A18" s="6"/>
      <c r="B18" s="53" t="s">
        <v>83</v>
      </c>
      <c r="C18" s="54"/>
      <c r="D18" s="85"/>
      <c r="E18" s="85"/>
      <c r="F18" s="86" t="s">
        <v>72</v>
      </c>
      <c r="G18" s="86"/>
      <c r="H18" s="86"/>
      <c r="I18" s="87" t="s">
        <v>84</v>
      </c>
      <c r="J18" s="87"/>
      <c r="K18" s="55" t="s">
        <v>28</v>
      </c>
      <c r="L18" s="55" t="s">
        <v>85</v>
      </c>
      <c r="M18" s="87" t="s">
        <v>86</v>
      </c>
      <c r="N18" s="87"/>
      <c r="O18" s="87"/>
      <c r="P18" s="87"/>
      <c r="Q18" s="87"/>
    </row>
    <row r="19" spans="1:17" ht="30" customHeight="1">
      <c r="A19" s="6"/>
      <c r="B19" s="7"/>
      <c r="C19" s="54"/>
      <c r="D19" s="85"/>
      <c r="E19" s="85"/>
      <c r="F19" s="86" t="s">
        <v>29</v>
      </c>
      <c r="G19" s="86"/>
      <c r="H19" s="86"/>
      <c r="I19" s="87" t="s">
        <v>87</v>
      </c>
      <c r="J19" s="87"/>
      <c r="K19" s="55" t="s">
        <v>28</v>
      </c>
      <c r="L19" s="55" t="s">
        <v>28</v>
      </c>
      <c r="M19" s="87" t="s">
        <v>87</v>
      </c>
      <c r="N19" s="87"/>
      <c r="O19" s="87"/>
      <c r="P19" s="87"/>
      <c r="Q19" s="87"/>
    </row>
    <row r="20" spans="1:17" ht="20.25" customHeight="1">
      <c r="A20" s="6"/>
      <c r="B20" s="54"/>
      <c r="C20" s="53" t="s">
        <v>88</v>
      </c>
      <c r="D20" s="85"/>
      <c r="E20" s="85"/>
      <c r="F20" s="86" t="s">
        <v>73</v>
      </c>
      <c r="G20" s="86"/>
      <c r="H20" s="86"/>
      <c r="I20" s="87" t="s">
        <v>89</v>
      </c>
      <c r="J20" s="87"/>
      <c r="K20" s="55" t="s">
        <v>28</v>
      </c>
      <c r="L20" s="55" t="s">
        <v>85</v>
      </c>
      <c r="M20" s="87" t="s">
        <v>90</v>
      </c>
      <c r="N20" s="87"/>
      <c r="O20" s="87"/>
      <c r="P20" s="87"/>
      <c r="Q20" s="87"/>
    </row>
    <row r="21" spans="2:17" ht="27.75" customHeight="1">
      <c r="B21" s="54"/>
      <c r="C21" s="7"/>
      <c r="D21" s="85"/>
      <c r="E21" s="85"/>
      <c r="F21" s="86" t="s">
        <v>29</v>
      </c>
      <c r="G21" s="86"/>
      <c r="H21" s="86"/>
      <c r="I21" s="87" t="s">
        <v>28</v>
      </c>
      <c r="J21" s="87"/>
      <c r="K21" s="55" t="s">
        <v>28</v>
      </c>
      <c r="L21" s="55" t="s">
        <v>28</v>
      </c>
      <c r="M21" s="87" t="s">
        <v>28</v>
      </c>
      <c r="N21" s="87"/>
      <c r="O21" s="87"/>
      <c r="P21" s="87"/>
      <c r="Q21" s="87"/>
    </row>
    <row r="22" spans="2:17" ht="33" customHeight="1">
      <c r="B22" s="54"/>
      <c r="C22" s="54"/>
      <c r="D22" s="88" t="s">
        <v>64</v>
      </c>
      <c r="E22" s="88"/>
      <c r="F22" s="86" t="s">
        <v>65</v>
      </c>
      <c r="G22" s="86"/>
      <c r="H22" s="86"/>
      <c r="I22" s="87" t="s">
        <v>91</v>
      </c>
      <c r="J22" s="87"/>
      <c r="K22" s="55" t="s">
        <v>28</v>
      </c>
      <c r="L22" s="55" t="s">
        <v>85</v>
      </c>
      <c r="M22" s="87" t="s">
        <v>92</v>
      </c>
      <c r="N22" s="87"/>
      <c r="O22" s="87"/>
      <c r="P22" s="87"/>
      <c r="Q22" s="87"/>
    </row>
    <row r="23" spans="2:17" ht="20.25" customHeight="1">
      <c r="B23" s="81" t="s">
        <v>33</v>
      </c>
      <c r="C23" s="81"/>
      <c r="D23" s="81"/>
      <c r="E23" s="81"/>
      <c r="F23" s="81"/>
      <c r="G23" s="81"/>
      <c r="H23" s="56" t="s">
        <v>31</v>
      </c>
      <c r="I23" s="78" t="s">
        <v>74</v>
      </c>
      <c r="J23" s="78"/>
      <c r="K23" s="57" t="s">
        <v>185</v>
      </c>
      <c r="L23" s="57" t="s">
        <v>85</v>
      </c>
      <c r="M23" s="78" t="s">
        <v>186</v>
      </c>
      <c r="N23" s="78"/>
      <c r="O23" s="78"/>
      <c r="P23" s="78"/>
      <c r="Q23" s="78"/>
    </row>
    <row r="24" spans="2:17" ht="28.5" customHeight="1">
      <c r="B24" s="82"/>
      <c r="C24" s="82"/>
      <c r="D24" s="82"/>
      <c r="E24" s="82"/>
      <c r="F24" s="83" t="s">
        <v>29</v>
      </c>
      <c r="G24" s="83"/>
      <c r="H24" s="83"/>
      <c r="I24" s="84" t="s">
        <v>66</v>
      </c>
      <c r="J24" s="84"/>
      <c r="K24" s="58" t="s">
        <v>28</v>
      </c>
      <c r="L24" s="58" t="s">
        <v>28</v>
      </c>
      <c r="M24" s="84" t="s">
        <v>66</v>
      </c>
      <c r="N24" s="84"/>
      <c r="O24" s="84"/>
      <c r="P24" s="84"/>
      <c r="Q24" s="84"/>
    </row>
    <row r="25" spans="2:17" ht="20.25" customHeight="1">
      <c r="B25" s="77" t="s">
        <v>32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ht="19.5" customHeight="1">
      <c r="B26" s="53" t="s">
        <v>178</v>
      </c>
      <c r="C26" s="54"/>
      <c r="D26" s="85"/>
      <c r="E26" s="85"/>
      <c r="F26" s="86" t="s">
        <v>179</v>
      </c>
      <c r="G26" s="86"/>
      <c r="H26" s="86"/>
      <c r="I26" s="87" t="s">
        <v>28</v>
      </c>
      <c r="J26" s="87"/>
      <c r="K26" s="55" t="s">
        <v>28</v>
      </c>
      <c r="L26" s="55" t="s">
        <v>187</v>
      </c>
      <c r="M26" s="87" t="s">
        <v>187</v>
      </c>
      <c r="N26" s="87"/>
      <c r="O26" s="87"/>
      <c r="P26" s="87"/>
      <c r="Q26" s="87"/>
    </row>
    <row r="27" spans="2:17" ht="27.75" customHeight="1">
      <c r="B27" s="7"/>
      <c r="C27" s="54"/>
      <c r="D27" s="85"/>
      <c r="E27" s="85"/>
      <c r="F27" s="86" t="s">
        <v>29</v>
      </c>
      <c r="G27" s="86"/>
      <c r="H27" s="86"/>
      <c r="I27" s="87" t="s">
        <v>28</v>
      </c>
      <c r="J27" s="87"/>
      <c r="K27" s="55" t="s">
        <v>28</v>
      </c>
      <c r="L27" s="55" t="s">
        <v>28</v>
      </c>
      <c r="M27" s="87" t="s">
        <v>28</v>
      </c>
      <c r="N27" s="87"/>
      <c r="O27" s="87"/>
      <c r="P27" s="87"/>
      <c r="Q27" s="87"/>
    </row>
    <row r="28" spans="2:17" ht="19.5" customHeight="1">
      <c r="B28" s="54"/>
      <c r="C28" s="53" t="s">
        <v>183</v>
      </c>
      <c r="D28" s="85"/>
      <c r="E28" s="85"/>
      <c r="F28" s="86" t="s">
        <v>184</v>
      </c>
      <c r="G28" s="86"/>
      <c r="H28" s="86"/>
      <c r="I28" s="87" t="s">
        <v>28</v>
      </c>
      <c r="J28" s="87"/>
      <c r="K28" s="55" t="s">
        <v>28</v>
      </c>
      <c r="L28" s="55" t="s">
        <v>187</v>
      </c>
      <c r="M28" s="87" t="s">
        <v>187</v>
      </c>
      <c r="N28" s="87"/>
      <c r="O28" s="87"/>
      <c r="P28" s="87"/>
      <c r="Q28" s="87"/>
    </row>
    <row r="29" spans="2:17" ht="27.75" customHeight="1">
      <c r="B29" s="54"/>
      <c r="C29" s="7"/>
      <c r="D29" s="85"/>
      <c r="E29" s="85"/>
      <c r="F29" s="86" t="s">
        <v>29</v>
      </c>
      <c r="G29" s="86"/>
      <c r="H29" s="86"/>
      <c r="I29" s="87" t="s">
        <v>28</v>
      </c>
      <c r="J29" s="87"/>
      <c r="K29" s="55" t="s">
        <v>28</v>
      </c>
      <c r="L29" s="55" t="s">
        <v>28</v>
      </c>
      <c r="M29" s="87" t="s">
        <v>28</v>
      </c>
      <c r="N29" s="87"/>
      <c r="O29" s="87"/>
      <c r="P29" s="87"/>
      <c r="Q29" s="87"/>
    </row>
    <row r="30" spans="2:17" ht="45.75" customHeight="1">
      <c r="B30" s="54"/>
      <c r="C30" s="54"/>
      <c r="D30" s="88" t="s">
        <v>188</v>
      </c>
      <c r="E30" s="88"/>
      <c r="F30" s="86" t="s">
        <v>189</v>
      </c>
      <c r="G30" s="86"/>
      <c r="H30" s="86"/>
      <c r="I30" s="87" t="s">
        <v>28</v>
      </c>
      <c r="J30" s="87"/>
      <c r="K30" s="55" t="s">
        <v>28</v>
      </c>
      <c r="L30" s="55" t="s">
        <v>187</v>
      </c>
      <c r="M30" s="87" t="s">
        <v>187</v>
      </c>
      <c r="N30" s="87"/>
      <c r="O30" s="87"/>
      <c r="P30" s="87"/>
      <c r="Q30" s="87"/>
    </row>
    <row r="31" spans="2:17" ht="18.75" customHeight="1">
      <c r="B31" s="81" t="s">
        <v>32</v>
      </c>
      <c r="C31" s="81"/>
      <c r="D31" s="81"/>
      <c r="E31" s="81"/>
      <c r="F31" s="81"/>
      <c r="G31" s="81"/>
      <c r="H31" s="56" t="s">
        <v>31</v>
      </c>
      <c r="I31" s="78" t="s">
        <v>69</v>
      </c>
      <c r="J31" s="78"/>
      <c r="K31" s="57" t="s">
        <v>28</v>
      </c>
      <c r="L31" s="57" t="s">
        <v>187</v>
      </c>
      <c r="M31" s="78" t="s">
        <v>190</v>
      </c>
      <c r="N31" s="78"/>
      <c r="O31" s="78"/>
      <c r="P31" s="78"/>
      <c r="Q31" s="78"/>
    </row>
    <row r="32" spans="2:17" ht="27" customHeight="1">
      <c r="B32" s="82"/>
      <c r="C32" s="82"/>
      <c r="D32" s="82"/>
      <c r="E32" s="82"/>
      <c r="F32" s="83" t="s">
        <v>29</v>
      </c>
      <c r="G32" s="83"/>
      <c r="H32" s="83"/>
      <c r="I32" s="84" t="s">
        <v>70</v>
      </c>
      <c r="J32" s="84"/>
      <c r="K32" s="58" t="s">
        <v>28</v>
      </c>
      <c r="L32" s="58" t="s">
        <v>28</v>
      </c>
      <c r="M32" s="84" t="s">
        <v>70</v>
      </c>
      <c r="N32" s="84"/>
      <c r="O32" s="84"/>
      <c r="P32" s="84"/>
      <c r="Q32" s="84"/>
    </row>
    <row r="33" spans="2:17" ht="18" customHeight="1">
      <c r="B33" s="77" t="s">
        <v>30</v>
      </c>
      <c r="C33" s="77"/>
      <c r="D33" s="77"/>
      <c r="E33" s="77"/>
      <c r="F33" s="77"/>
      <c r="G33" s="77"/>
      <c r="H33" s="77"/>
      <c r="I33" s="78" t="s">
        <v>75</v>
      </c>
      <c r="J33" s="78"/>
      <c r="K33" s="57" t="s">
        <v>185</v>
      </c>
      <c r="L33" s="57" t="s">
        <v>191</v>
      </c>
      <c r="M33" s="78" t="s">
        <v>93</v>
      </c>
      <c r="N33" s="78"/>
      <c r="O33" s="78"/>
      <c r="P33" s="78"/>
      <c r="Q33" s="78"/>
    </row>
    <row r="34" spans="2:17" ht="36" customHeight="1">
      <c r="B34" s="77"/>
      <c r="C34" s="77"/>
      <c r="D34" s="77"/>
      <c r="E34" s="77"/>
      <c r="F34" s="79" t="s">
        <v>29</v>
      </c>
      <c r="G34" s="79"/>
      <c r="H34" s="79"/>
      <c r="I34" s="80" t="s">
        <v>71</v>
      </c>
      <c r="J34" s="80"/>
      <c r="K34" s="59" t="s">
        <v>28</v>
      </c>
      <c r="L34" s="59" t="s">
        <v>28</v>
      </c>
      <c r="M34" s="80" t="s">
        <v>71</v>
      </c>
      <c r="N34" s="80"/>
      <c r="O34" s="80"/>
      <c r="P34" s="80"/>
      <c r="Q34" s="80"/>
    </row>
    <row r="35" spans="2:17" ht="21" customHeight="1">
      <c r="B35" s="75" t="s">
        <v>27</v>
      </c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</sheetData>
  <sheetProtection/>
  <mergeCells count="116">
    <mergeCell ref="M20:Q20"/>
    <mergeCell ref="F24:H24"/>
    <mergeCell ref="M21:Q21"/>
    <mergeCell ref="M18:Q18"/>
    <mergeCell ref="M19:Q19"/>
    <mergeCell ref="M13:Q13"/>
    <mergeCell ref="F22:H22"/>
    <mergeCell ref="I21:J21"/>
    <mergeCell ref="I24:J24"/>
    <mergeCell ref="M24:Q24"/>
    <mergeCell ref="M12:Q12"/>
    <mergeCell ref="I12:J12"/>
    <mergeCell ref="M14:Q14"/>
    <mergeCell ref="F14:H14"/>
    <mergeCell ref="I19:J19"/>
    <mergeCell ref="F16:H16"/>
    <mergeCell ref="F19:H19"/>
    <mergeCell ref="M6:Q6"/>
    <mergeCell ref="O3:P3"/>
    <mergeCell ref="D12:E12"/>
    <mergeCell ref="F12:H12"/>
    <mergeCell ref="I14:J14"/>
    <mergeCell ref="I18:J18"/>
    <mergeCell ref="M15:Q15"/>
    <mergeCell ref="F10:H10"/>
    <mergeCell ref="M11:Q11"/>
    <mergeCell ref="I13:J13"/>
    <mergeCell ref="M10:Q10"/>
    <mergeCell ref="M9:Q9"/>
    <mergeCell ref="I9:J9"/>
    <mergeCell ref="D13:E13"/>
    <mergeCell ref="F13:H13"/>
    <mergeCell ref="K1:P1"/>
    <mergeCell ref="A2:P2"/>
    <mergeCell ref="I8:J8"/>
    <mergeCell ref="D5:E5"/>
    <mergeCell ref="M5:Q5"/>
    <mergeCell ref="I5:J5"/>
    <mergeCell ref="M8:Q8"/>
    <mergeCell ref="F8:H8"/>
    <mergeCell ref="F5:H5"/>
    <mergeCell ref="D9:E9"/>
    <mergeCell ref="F9:H9"/>
    <mergeCell ref="F6:H6"/>
    <mergeCell ref="I6:J6"/>
    <mergeCell ref="D6:E6"/>
    <mergeCell ref="B7:Q7"/>
    <mergeCell ref="D8:E8"/>
    <mergeCell ref="I10:J10"/>
    <mergeCell ref="D10:E10"/>
    <mergeCell ref="F17:H17"/>
    <mergeCell ref="I17:J17"/>
    <mergeCell ref="D11:E11"/>
    <mergeCell ref="F11:H11"/>
    <mergeCell ref="I11:J11"/>
    <mergeCell ref="D14:E14"/>
    <mergeCell ref="D16:E16"/>
    <mergeCell ref="D17:E17"/>
    <mergeCell ref="M16:Q16"/>
    <mergeCell ref="I16:J16"/>
    <mergeCell ref="D15:E15"/>
    <mergeCell ref="F15:H15"/>
    <mergeCell ref="I15:J15"/>
    <mergeCell ref="M17:Q17"/>
    <mergeCell ref="I22:J22"/>
    <mergeCell ref="M22:Q22"/>
    <mergeCell ref="I23:J23"/>
    <mergeCell ref="M23:Q23"/>
    <mergeCell ref="D18:E18"/>
    <mergeCell ref="F18:H18"/>
    <mergeCell ref="D19:E19"/>
    <mergeCell ref="D20:E20"/>
    <mergeCell ref="F20:H20"/>
    <mergeCell ref="I20:J20"/>
    <mergeCell ref="D21:E21"/>
    <mergeCell ref="F21:H21"/>
    <mergeCell ref="D22:E22"/>
    <mergeCell ref="B23:G23"/>
    <mergeCell ref="B25:Q25"/>
    <mergeCell ref="D26:E26"/>
    <mergeCell ref="F26:H26"/>
    <mergeCell ref="I26:J26"/>
    <mergeCell ref="M26:Q26"/>
    <mergeCell ref="B24:E24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B31:G31"/>
    <mergeCell ref="I31:J31"/>
    <mergeCell ref="M31:Q31"/>
    <mergeCell ref="B32:E32"/>
    <mergeCell ref="F32:H32"/>
    <mergeCell ref="I32:J32"/>
    <mergeCell ref="M32:Q32"/>
    <mergeCell ref="B35:F35"/>
    <mergeCell ref="G35:Q35"/>
    <mergeCell ref="B33:H33"/>
    <mergeCell ref="I33:J33"/>
    <mergeCell ref="M33:Q33"/>
    <mergeCell ref="B34:E34"/>
    <mergeCell ref="F34:H34"/>
    <mergeCell ref="I34:J34"/>
    <mergeCell ref="M34:Q3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84"/>
  <sheetViews>
    <sheetView zoomScaleSheetLayoutView="89" zoomScalePageLayoutView="70" workbookViewId="0" topLeftCell="A1">
      <selection activeCell="Y5" sqref="Y5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6.75" customHeight="1">
      <c r="A3" s="5"/>
      <c r="B3" s="103"/>
      <c r="C3" s="103"/>
      <c r="D3" s="103"/>
      <c r="E3" s="104"/>
      <c r="F3" s="104"/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ht="7.5" customHeight="1"/>
    <row r="6" spans="1:25" ht="12.75" customHeight="1">
      <c r="A6" s="99" t="s">
        <v>0</v>
      </c>
      <c r="B6" s="99" t="s">
        <v>1</v>
      </c>
      <c r="C6" s="52"/>
      <c r="D6" s="99" t="s">
        <v>2</v>
      </c>
      <c r="E6" s="99"/>
      <c r="F6" s="99"/>
      <c r="G6" s="99" t="s">
        <v>3</v>
      </c>
      <c r="H6" s="99"/>
      <c r="I6" s="99" t="s">
        <v>4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12.75" customHeight="1">
      <c r="A7" s="99"/>
      <c r="B7" s="99"/>
      <c r="C7" s="52"/>
      <c r="D7" s="99"/>
      <c r="E7" s="99"/>
      <c r="F7" s="99"/>
      <c r="G7" s="99"/>
      <c r="H7" s="99"/>
      <c r="I7" s="99" t="s">
        <v>5</v>
      </c>
      <c r="J7" s="99" t="s">
        <v>6</v>
      </c>
      <c r="K7" s="99"/>
      <c r="L7" s="99"/>
      <c r="M7" s="99"/>
      <c r="N7" s="99"/>
      <c r="O7" s="99"/>
      <c r="P7" s="99"/>
      <c r="Q7" s="99"/>
      <c r="R7" s="99" t="s">
        <v>7</v>
      </c>
      <c r="S7" s="99" t="s">
        <v>6</v>
      </c>
      <c r="T7" s="99"/>
      <c r="U7" s="99"/>
      <c r="V7" s="99"/>
      <c r="W7" s="99"/>
      <c r="X7" s="99"/>
      <c r="Y7" s="99"/>
    </row>
    <row r="8" spans="1:25" ht="12.75" customHeight="1">
      <c r="A8" s="99"/>
      <c r="B8" s="99"/>
      <c r="C8" s="52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 t="s">
        <v>8</v>
      </c>
      <c r="T8" s="99" t="s">
        <v>9</v>
      </c>
      <c r="U8" s="99"/>
      <c r="V8" s="99" t="s">
        <v>67</v>
      </c>
      <c r="W8" s="99" t="s">
        <v>68</v>
      </c>
      <c r="X8" s="99"/>
      <c r="Y8" s="99"/>
    </row>
    <row r="9" spans="1:25" ht="12.75" customHeight="1">
      <c r="A9" s="99"/>
      <c r="B9" s="99"/>
      <c r="C9" s="52"/>
      <c r="D9" s="99"/>
      <c r="E9" s="99"/>
      <c r="F9" s="99"/>
      <c r="G9" s="99"/>
      <c r="H9" s="99"/>
      <c r="I9" s="99"/>
      <c r="J9" s="99" t="s">
        <v>10</v>
      </c>
      <c r="K9" s="99" t="s">
        <v>6</v>
      </c>
      <c r="L9" s="99"/>
      <c r="M9" s="99" t="s">
        <v>11</v>
      </c>
      <c r="N9" s="99" t="s">
        <v>12</v>
      </c>
      <c r="O9" s="99" t="s">
        <v>13</v>
      </c>
      <c r="P9" s="99" t="s">
        <v>14</v>
      </c>
      <c r="Q9" s="99" t="s">
        <v>15</v>
      </c>
      <c r="R9" s="99"/>
      <c r="S9" s="99"/>
      <c r="T9" s="99"/>
      <c r="U9" s="99"/>
      <c r="V9" s="99"/>
      <c r="W9" s="99"/>
      <c r="X9" s="99"/>
      <c r="Y9" s="99"/>
    </row>
    <row r="10" spans="1:25" ht="12.75" customHeight="1">
      <c r="A10" s="99"/>
      <c r="B10" s="99"/>
      <c r="C10" s="52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 t="s">
        <v>23</v>
      </c>
      <c r="U10" s="99"/>
      <c r="V10" s="99"/>
      <c r="W10" s="99"/>
      <c r="X10" s="99"/>
      <c r="Y10" s="99"/>
    </row>
    <row r="11" spans="1:25" ht="51.75" customHeight="1">
      <c r="A11" s="99"/>
      <c r="B11" s="99"/>
      <c r="C11" s="52"/>
      <c r="D11" s="99"/>
      <c r="E11" s="99"/>
      <c r="F11" s="99"/>
      <c r="G11" s="99"/>
      <c r="H11" s="99"/>
      <c r="I11" s="99"/>
      <c r="J11" s="99"/>
      <c r="K11" s="51" t="s">
        <v>16</v>
      </c>
      <c r="L11" s="51" t="s">
        <v>17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 ht="12.75">
      <c r="A12" s="51">
        <v>1</v>
      </c>
      <c r="B12" s="51">
        <v>2</v>
      </c>
      <c r="C12" s="52"/>
      <c r="D12" s="99">
        <v>4</v>
      </c>
      <c r="E12" s="99"/>
      <c r="F12" s="99"/>
      <c r="G12" s="99">
        <v>5</v>
      </c>
      <c r="H12" s="99"/>
      <c r="I12" s="51">
        <v>6</v>
      </c>
      <c r="J12" s="51">
        <v>7</v>
      </c>
      <c r="K12" s="51">
        <v>8</v>
      </c>
      <c r="L12" s="51">
        <v>9</v>
      </c>
      <c r="M12" s="51">
        <v>10</v>
      </c>
      <c r="N12" s="51">
        <v>11</v>
      </c>
      <c r="O12" s="51">
        <v>12</v>
      </c>
      <c r="P12" s="51">
        <v>13</v>
      </c>
      <c r="Q12" s="51">
        <v>14</v>
      </c>
      <c r="R12" s="51">
        <v>15</v>
      </c>
      <c r="S12" s="51">
        <v>16</v>
      </c>
      <c r="T12" s="99">
        <v>17</v>
      </c>
      <c r="U12" s="99"/>
      <c r="V12" s="51">
        <v>18</v>
      </c>
      <c r="W12" s="99">
        <v>19</v>
      </c>
      <c r="X12" s="99"/>
      <c r="Y12" s="99"/>
    </row>
    <row r="13" spans="1:25" ht="17.25" customHeight="1">
      <c r="A13" s="102" t="s">
        <v>94</v>
      </c>
      <c r="B13" s="102"/>
      <c r="C13" s="100" t="s">
        <v>95</v>
      </c>
      <c r="D13" s="100"/>
      <c r="E13" s="100"/>
      <c r="F13" s="49" t="s">
        <v>18</v>
      </c>
      <c r="G13" s="94">
        <v>408000</v>
      </c>
      <c r="H13" s="94"/>
      <c r="I13" s="2">
        <v>388000</v>
      </c>
      <c r="J13" s="2">
        <v>160550</v>
      </c>
      <c r="K13" s="2">
        <v>0</v>
      </c>
      <c r="L13" s="2">
        <v>160550</v>
      </c>
      <c r="M13" s="2">
        <v>0</v>
      </c>
      <c r="N13" s="2">
        <v>227450</v>
      </c>
      <c r="O13" s="2">
        <v>0</v>
      </c>
      <c r="P13" s="2">
        <v>0</v>
      </c>
      <c r="Q13" s="2">
        <v>0</v>
      </c>
      <c r="R13" s="2">
        <v>20000</v>
      </c>
      <c r="S13" s="2">
        <v>20000</v>
      </c>
      <c r="T13" s="94">
        <v>0</v>
      </c>
      <c r="U13" s="94"/>
      <c r="V13" s="2">
        <v>0</v>
      </c>
      <c r="W13" s="94">
        <v>0</v>
      </c>
      <c r="X13" s="94"/>
      <c r="Y13" s="94"/>
    </row>
    <row r="14" spans="1:25" ht="16.5" customHeight="1">
      <c r="A14" s="102"/>
      <c r="B14" s="102"/>
      <c r="C14" s="100"/>
      <c r="D14" s="100"/>
      <c r="E14" s="100"/>
      <c r="F14" s="49" t="s">
        <v>19</v>
      </c>
      <c r="G14" s="94">
        <v>-5000</v>
      </c>
      <c r="H14" s="94"/>
      <c r="I14" s="2">
        <v>-5000</v>
      </c>
      <c r="J14" s="2">
        <v>-5000</v>
      </c>
      <c r="K14" s="2">
        <v>0</v>
      </c>
      <c r="L14" s="2">
        <v>-5000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4">
        <v>0</v>
      </c>
      <c r="U14" s="94"/>
      <c r="V14" s="2">
        <v>0</v>
      </c>
      <c r="W14" s="94">
        <v>0</v>
      </c>
      <c r="X14" s="94"/>
      <c r="Y14" s="94"/>
    </row>
    <row r="15" spans="1:25" ht="17.25" customHeight="1">
      <c r="A15" s="102"/>
      <c r="B15" s="102"/>
      <c r="C15" s="100"/>
      <c r="D15" s="100"/>
      <c r="E15" s="100"/>
      <c r="F15" s="49" t="s">
        <v>20</v>
      </c>
      <c r="G15" s="94">
        <v>5000</v>
      </c>
      <c r="H15" s="94"/>
      <c r="I15" s="2">
        <v>5000</v>
      </c>
      <c r="J15" s="2">
        <v>5000</v>
      </c>
      <c r="K15" s="2">
        <v>0</v>
      </c>
      <c r="L15" s="2">
        <v>5000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4">
        <v>0</v>
      </c>
      <c r="U15" s="94"/>
      <c r="V15" s="2">
        <v>0</v>
      </c>
      <c r="W15" s="94">
        <v>0</v>
      </c>
      <c r="X15" s="94"/>
      <c r="Y15" s="94"/>
    </row>
    <row r="16" spans="1:25" ht="18" customHeight="1" thickBot="1">
      <c r="A16" s="102"/>
      <c r="B16" s="102"/>
      <c r="C16" s="100"/>
      <c r="D16" s="100"/>
      <c r="E16" s="100"/>
      <c r="F16" s="49" t="s">
        <v>21</v>
      </c>
      <c r="G16" s="94">
        <v>408000</v>
      </c>
      <c r="H16" s="94"/>
      <c r="I16" s="2">
        <v>388000</v>
      </c>
      <c r="J16" s="2">
        <v>160550</v>
      </c>
      <c r="K16" s="2">
        <v>0</v>
      </c>
      <c r="L16" s="2">
        <v>160550</v>
      </c>
      <c r="M16" s="2">
        <v>0</v>
      </c>
      <c r="N16" s="2">
        <v>227450</v>
      </c>
      <c r="O16" s="2">
        <v>0</v>
      </c>
      <c r="P16" s="2">
        <v>0</v>
      </c>
      <c r="Q16" s="2">
        <v>0</v>
      </c>
      <c r="R16" s="2">
        <v>20000</v>
      </c>
      <c r="S16" s="2">
        <v>20000</v>
      </c>
      <c r="T16" s="94">
        <v>0</v>
      </c>
      <c r="U16" s="94"/>
      <c r="V16" s="2">
        <v>0</v>
      </c>
      <c r="W16" s="94">
        <v>0</v>
      </c>
      <c r="X16" s="94"/>
      <c r="Y16" s="94"/>
    </row>
    <row r="17" spans="1:25" ht="18" customHeight="1" thickBot="1">
      <c r="A17" s="101"/>
      <c r="B17" s="101" t="s">
        <v>96</v>
      </c>
      <c r="C17" s="97" t="s">
        <v>97</v>
      </c>
      <c r="D17" s="97"/>
      <c r="E17" s="97"/>
      <c r="F17" s="50" t="s">
        <v>18</v>
      </c>
      <c r="G17" s="98">
        <v>178000</v>
      </c>
      <c r="H17" s="98"/>
      <c r="I17" s="3">
        <v>158000</v>
      </c>
      <c r="J17" s="3">
        <v>158000</v>
      </c>
      <c r="K17" s="3">
        <v>0</v>
      </c>
      <c r="L17" s="3">
        <v>158000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20000</v>
      </c>
      <c r="S17" s="3">
        <v>20000</v>
      </c>
      <c r="T17" s="98">
        <v>0</v>
      </c>
      <c r="U17" s="98"/>
      <c r="V17" s="3">
        <v>0</v>
      </c>
      <c r="W17" s="94">
        <v>0</v>
      </c>
      <c r="X17" s="94"/>
      <c r="Y17" s="94"/>
    </row>
    <row r="18" spans="1:25" ht="18.75" customHeight="1" thickBot="1">
      <c r="A18" s="101"/>
      <c r="B18" s="101"/>
      <c r="C18" s="97"/>
      <c r="D18" s="97"/>
      <c r="E18" s="97"/>
      <c r="F18" s="49" t="s">
        <v>19</v>
      </c>
      <c r="G18" s="94">
        <v>-5000</v>
      </c>
      <c r="H18" s="94"/>
      <c r="I18" s="2">
        <v>-5000</v>
      </c>
      <c r="J18" s="2">
        <v>-5000</v>
      </c>
      <c r="K18" s="2">
        <v>0</v>
      </c>
      <c r="L18" s="2">
        <v>-5000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94">
        <v>0</v>
      </c>
      <c r="U18" s="94"/>
      <c r="V18" s="2">
        <v>0</v>
      </c>
      <c r="W18" s="94">
        <v>0</v>
      </c>
      <c r="X18" s="94"/>
      <c r="Y18" s="94"/>
    </row>
    <row r="19" spans="1:25" ht="17.25" customHeight="1" thickBot="1">
      <c r="A19" s="101"/>
      <c r="B19" s="101"/>
      <c r="C19" s="97"/>
      <c r="D19" s="97"/>
      <c r="E19" s="97"/>
      <c r="F19" s="49" t="s">
        <v>20</v>
      </c>
      <c r="G19" s="94">
        <v>5000</v>
      </c>
      <c r="H19" s="94"/>
      <c r="I19" s="2">
        <v>5000</v>
      </c>
      <c r="J19" s="2">
        <v>5000</v>
      </c>
      <c r="K19" s="2">
        <v>0</v>
      </c>
      <c r="L19" s="2">
        <v>5000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4">
        <v>0</v>
      </c>
      <c r="U19" s="94"/>
      <c r="V19" s="2">
        <v>0</v>
      </c>
      <c r="W19" s="94">
        <v>0</v>
      </c>
      <c r="X19" s="94"/>
      <c r="Y19" s="94"/>
    </row>
    <row r="20" spans="1:25" ht="17.25" customHeight="1">
      <c r="A20" s="101"/>
      <c r="B20" s="101"/>
      <c r="C20" s="97"/>
      <c r="D20" s="97"/>
      <c r="E20" s="97"/>
      <c r="F20" s="49" t="s">
        <v>21</v>
      </c>
      <c r="G20" s="94">
        <v>178000</v>
      </c>
      <c r="H20" s="94"/>
      <c r="I20" s="2">
        <v>158000</v>
      </c>
      <c r="J20" s="2">
        <v>158000</v>
      </c>
      <c r="K20" s="2">
        <v>0</v>
      </c>
      <c r="L20" s="2">
        <v>158000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20000</v>
      </c>
      <c r="S20" s="2">
        <v>20000</v>
      </c>
      <c r="T20" s="94">
        <v>0</v>
      </c>
      <c r="U20" s="94"/>
      <c r="V20" s="2">
        <v>0</v>
      </c>
      <c r="W20" s="94">
        <v>0</v>
      </c>
      <c r="X20" s="94"/>
      <c r="Y20" s="94"/>
    </row>
    <row r="21" spans="1:25" ht="16.5" customHeight="1">
      <c r="A21" s="99">
        <v>710</v>
      </c>
      <c r="B21" s="99"/>
      <c r="C21" s="100" t="s">
        <v>192</v>
      </c>
      <c r="D21" s="100"/>
      <c r="E21" s="100"/>
      <c r="F21" s="49" t="s">
        <v>18</v>
      </c>
      <c r="G21" s="94">
        <v>803000</v>
      </c>
      <c r="H21" s="94"/>
      <c r="I21" s="2">
        <v>602000</v>
      </c>
      <c r="J21" s="2">
        <v>602000</v>
      </c>
      <c r="K21" s="2">
        <v>421229</v>
      </c>
      <c r="L21" s="2">
        <v>180771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201000</v>
      </c>
      <c r="S21" s="2">
        <v>201000</v>
      </c>
      <c r="T21" s="94">
        <v>201000</v>
      </c>
      <c r="U21" s="94"/>
      <c r="V21" s="2">
        <v>0</v>
      </c>
      <c r="W21" s="94">
        <v>0</v>
      </c>
      <c r="X21" s="94"/>
      <c r="Y21" s="94"/>
    </row>
    <row r="22" spans="1:25" ht="12.75">
      <c r="A22" s="99"/>
      <c r="B22" s="99"/>
      <c r="C22" s="100"/>
      <c r="D22" s="100"/>
      <c r="E22" s="100"/>
      <c r="F22" s="49" t="s">
        <v>19</v>
      </c>
      <c r="G22" s="94">
        <v>-1000</v>
      </c>
      <c r="H22" s="94"/>
      <c r="I22" s="2">
        <v>-1000</v>
      </c>
      <c r="J22" s="2">
        <v>-1000</v>
      </c>
      <c r="K22" s="2">
        <v>0</v>
      </c>
      <c r="L22" s="2">
        <v>-1000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4">
        <v>0</v>
      </c>
      <c r="U22" s="94"/>
      <c r="V22" s="2">
        <v>0</v>
      </c>
      <c r="W22" s="94">
        <v>0</v>
      </c>
      <c r="X22" s="94"/>
      <c r="Y22" s="94"/>
    </row>
    <row r="23" spans="1:25" ht="20.25" customHeight="1">
      <c r="A23" s="99"/>
      <c r="B23" s="99"/>
      <c r="C23" s="100"/>
      <c r="D23" s="100"/>
      <c r="E23" s="100"/>
      <c r="F23" s="49" t="s">
        <v>20</v>
      </c>
      <c r="G23" s="94">
        <v>1000</v>
      </c>
      <c r="H23" s="94"/>
      <c r="I23" s="2">
        <v>1000</v>
      </c>
      <c r="J23" s="2">
        <v>1000</v>
      </c>
      <c r="K23" s="2">
        <v>0</v>
      </c>
      <c r="L23" s="2">
        <v>1000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94">
        <v>0</v>
      </c>
      <c r="U23" s="94"/>
      <c r="V23" s="2">
        <v>0</v>
      </c>
      <c r="W23" s="94">
        <v>0</v>
      </c>
      <c r="X23" s="94"/>
      <c r="Y23" s="94"/>
    </row>
    <row r="24" spans="1:25" ht="18" customHeight="1" thickBot="1">
      <c r="A24" s="99"/>
      <c r="B24" s="99"/>
      <c r="C24" s="100"/>
      <c r="D24" s="100"/>
      <c r="E24" s="100"/>
      <c r="F24" s="49" t="s">
        <v>21</v>
      </c>
      <c r="G24" s="94">
        <v>803000</v>
      </c>
      <c r="H24" s="94"/>
      <c r="I24" s="2">
        <v>602000</v>
      </c>
      <c r="J24" s="2">
        <v>602000</v>
      </c>
      <c r="K24" s="2">
        <v>421229</v>
      </c>
      <c r="L24" s="2">
        <v>180771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201000</v>
      </c>
      <c r="S24" s="2">
        <v>201000</v>
      </c>
      <c r="T24" s="94">
        <v>201000</v>
      </c>
      <c r="U24" s="94"/>
      <c r="V24" s="2">
        <v>0</v>
      </c>
      <c r="W24" s="94">
        <v>0</v>
      </c>
      <c r="X24" s="94"/>
      <c r="Y24" s="94"/>
    </row>
    <row r="25" spans="1:25" ht="18" customHeight="1" thickBot="1">
      <c r="A25" s="96"/>
      <c r="B25" s="96">
        <v>71012</v>
      </c>
      <c r="C25" s="97" t="s">
        <v>193</v>
      </c>
      <c r="D25" s="97"/>
      <c r="E25" s="97"/>
      <c r="F25" s="50" t="s">
        <v>18</v>
      </c>
      <c r="G25" s="98">
        <v>325000</v>
      </c>
      <c r="H25" s="98"/>
      <c r="I25" s="3">
        <v>325000</v>
      </c>
      <c r="J25" s="3">
        <v>325000</v>
      </c>
      <c r="K25" s="3">
        <v>175000</v>
      </c>
      <c r="L25" s="3">
        <v>150000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98">
        <v>0</v>
      </c>
      <c r="U25" s="98"/>
      <c r="V25" s="3">
        <v>0</v>
      </c>
      <c r="W25" s="94">
        <v>0</v>
      </c>
      <c r="X25" s="94"/>
      <c r="Y25" s="94"/>
    </row>
    <row r="26" spans="1:25" ht="13.5" thickBot="1">
      <c r="A26" s="96"/>
      <c r="B26" s="96"/>
      <c r="C26" s="97"/>
      <c r="D26" s="97"/>
      <c r="E26" s="97"/>
      <c r="F26" s="49" t="s">
        <v>19</v>
      </c>
      <c r="G26" s="94">
        <v>-1000</v>
      </c>
      <c r="H26" s="94"/>
      <c r="I26" s="2">
        <v>-1000</v>
      </c>
      <c r="J26" s="2">
        <v>-1000</v>
      </c>
      <c r="K26" s="2">
        <v>0</v>
      </c>
      <c r="L26" s="2">
        <v>-1000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94">
        <v>0</v>
      </c>
      <c r="U26" s="94"/>
      <c r="V26" s="2">
        <v>0</v>
      </c>
      <c r="W26" s="94">
        <v>0</v>
      </c>
      <c r="X26" s="94"/>
      <c r="Y26" s="94"/>
    </row>
    <row r="27" spans="1:25" ht="19.5" customHeight="1" thickBot="1">
      <c r="A27" s="96"/>
      <c r="B27" s="96"/>
      <c r="C27" s="97"/>
      <c r="D27" s="97"/>
      <c r="E27" s="97"/>
      <c r="F27" s="49" t="s">
        <v>20</v>
      </c>
      <c r="G27" s="94">
        <v>1000</v>
      </c>
      <c r="H27" s="94"/>
      <c r="I27" s="2">
        <v>1000</v>
      </c>
      <c r="J27" s="2">
        <v>1000</v>
      </c>
      <c r="K27" s="2">
        <v>0</v>
      </c>
      <c r="L27" s="2">
        <v>1000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4">
        <v>0</v>
      </c>
      <c r="U27" s="94"/>
      <c r="V27" s="2">
        <v>0</v>
      </c>
      <c r="W27" s="94">
        <v>0</v>
      </c>
      <c r="X27" s="94"/>
      <c r="Y27" s="94"/>
    </row>
    <row r="28" spans="1:25" ht="17.25" customHeight="1">
      <c r="A28" s="96"/>
      <c r="B28" s="96"/>
      <c r="C28" s="97"/>
      <c r="D28" s="97"/>
      <c r="E28" s="97"/>
      <c r="F28" s="49" t="s">
        <v>21</v>
      </c>
      <c r="G28" s="94">
        <v>325000</v>
      </c>
      <c r="H28" s="94"/>
      <c r="I28" s="2">
        <v>325000</v>
      </c>
      <c r="J28" s="2">
        <v>325000</v>
      </c>
      <c r="K28" s="2">
        <v>175000</v>
      </c>
      <c r="L28" s="2">
        <v>150000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4">
        <v>0</v>
      </c>
      <c r="U28" s="94"/>
      <c r="V28" s="2">
        <v>0</v>
      </c>
      <c r="W28" s="94">
        <v>0</v>
      </c>
      <c r="X28" s="94"/>
      <c r="Y28" s="94"/>
    </row>
    <row r="29" spans="1:25" ht="18" customHeight="1">
      <c r="A29" s="99">
        <v>754</v>
      </c>
      <c r="B29" s="99"/>
      <c r="C29" s="100" t="s">
        <v>179</v>
      </c>
      <c r="D29" s="100"/>
      <c r="E29" s="100"/>
      <c r="F29" s="49" t="s">
        <v>18</v>
      </c>
      <c r="G29" s="94">
        <v>4338838</v>
      </c>
      <c r="H29" s="94"/>
      <c r="I29" s="2">
        <v>4338838</v>
      </c>
      <c r="J29" s="2">
        <v>4146238</v>
      </c>
      <c r="K29" s="2">
        <v>3308879</v>
      </c>
      <c r="L29" s="2">
        <v>837359</v>
      </c>
      <c r="M29" s="2">
        <v>0</v>
      </c>
      <c r="N29" s="2">
        <v>192600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94">
        <v>0</v>
      </c>
      <c r="U29" s="94"/>
      <c r="V29" s="2">
        <v>0</v>
      </c>
      <c r="W29" s="94">
        <v>0</v>
      </c>
      <c r="X29" s="94"/>
      <c r="Y29" s="94"/>
    </row>
    <row r="30" spans="1:25" ht="12.75">
      <c r="A30" s="99"/>
      <c r="B30" s="99"/>
      <c r="C30" s="100"/>
      <c r="D30" s="100"/>
      <c r="E30" s="100"/>
      <c r="F30" s="49" t="s">
        <v>19</v>
      </c>
      <c r="G30" s="94">
        <v>-38000</v>
      </c>
      <c r="H30" s="94"/>
      <c r="I30" s="2">
        <v>-38000</v>
      </c>
      <c r="J30" s="2">
        <v>-38000</v>
      </c>
      <c r="K30" s="2">
        <v>0</v>
      </c>
      <c r="L30" s="2">
        <v>-38000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94">
        <v>0</v>
      </c>
      <c r="U30" s="94"/>
      <c r="V30" s="2">
        <v>0</v>
      </c>
      <c r="W30" s="94">
        <v>0</v>
      </c>
      <c r="X30" s="94"/>
      <c r="Y30" s="94"/>
    </row>
    <row r="31" spans="1:25" ht="16.5" customHeight="1">
      <c r="A31" s="99"/>
      <c r="B31" s="99"/>
      <c r="C31" s="100"/>
      <c r="D31" s="100"/>
      <c r="E31" s="100"/>
      <c r="F31" s="49" t="s">
        <v>20</v>
      </c>
      <c r="G31" s="94">
        <v>38000</v>
      </c>
      <c r="H31" s="94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38000</v>
      </c>
      <c r="S31" s="2">
        <v>38000</v>
      </c>
      <c r="T31" s="94">
        <v>0</v>
      </c>
      <c r="U31" s="94"/>
      <c r="V31" s="2">
        <v>0</v>
      </c>
      <c r="W31" s="94">
        <v>0</v>
      </c>
      <c r="X31" s="94"/>
      <c r="Y31" s="94"/>
    </row>
    <row r="32" spans="1:25" ht="18.75" customHeight="1" thickBot="1">
      <c r="A32" s="99"/>
      <c r="B32" s="99"/>
      <c r="C32" s="100"/>
      <c r="D32" s="100"/>
      <c r="E32" s="100"/>
      <c r="F32" s="49" t="s">
        <v>21</v>
      </c>
      <c r="G32" s="94">
        <v>4338838</v>
      </c>
      <c r="H32" s="94"/>
      <c r="I32" s="2">
        <v>4300838</v>
      </c>
      <c r="J32" s="2">
        <v>4108238</v>
      </c>
      <c r="K32" s="2">
        <v>3308879</v>
      </c>
      <c r="L32" s="2">
        <v>799359</v>
      </c>
      <c r="M32" s="2">
        <v>0</v>
      </c>
      <c r="N32" s="2">
        <v>192600</v>
      </c>
      <c r="O32" s="2">
        <v>0</v>
      </c>
      <c r="P32" s="2">
        <v>0</v>
      </c>
      <c r="Q32" s="2">
        <v>0</v>
      </c>
      <c r="R32" s="2">
        <v>38000</v>
      </c>
      <c r="S32" s="2">
        <v>38000</v>
      </c>
      <c r="T32" s="94">
        <v>0</v>
      </c>
      <c r="U32" s="94"/>
      <c r="V32" s="2">
        <v>0</v>
      </c>
      <c r="W32" s="94">
        <v>0</v>
      </c>
      <c r="X32" s="94"/>
      <c r="Y32" s="94"/>
    </row>
    <row r="33" spans="1:25" ht="18" customHeight="1" thickBot="1">
      <c r="A33" s="96"/>
      <c r="B33" s="96">
        <v>75411</v>
      </c>
      <c r="C33" s="97" t="s">
        <v>184</v>
      </c>
      <c r="D33" s="97"/>
      <c r="E33" s="97"/>
      <c r="F33" s="50" t="s">
        <v>18</v>
      </c>
      <c r="G33" s="98">
        <v>4149338</v>
      </c>
      <c r="H33" s="98"/>
      <c r="I33" s="3">
        <v>4149338</v>
      </c>
      <c r="J33" s="3">
        <v>3960738</v>
      </c>
      <c r="K33" s="3">
        <v>3305879</v>
      </c>
      <c r="L33" s="3">
        <v>654859</v>
      </c>
      <c r="M33" s="3">
        <v>0</v>
      </c>
      <c r="N33" s="3">
        <v>188600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98">
        <v>0</v>
      </c>
      <c r="U33" s="98"/>
      <c r="V33" s="3">
        <v>0</v>
      </c>
      <c r="W33" s="94">
        <v>0</v>
      </c>
      <c r="X33" s="94"/>
      <c r="Y33" s="94"/>
    </row>
    <row r="34" spans="1:25" ht="13.5" thickBot="1">
      <c r="A34" s="96"/>
      <c r="B34" s="96"/>
      <c r="C34" s="97"/>
      <c r="D34" s="97"/>
      <c r="E34" s="97"/>
      <c r="F34" s="49" t="s">
        <v>19</v>
      </c>
      <c r="G34" s="94">
        <v>-38000</v>
      </c>
      <c r="H34" s="94"/>
      <c r="I34" s="2">
        <v>-38000</v>
      </c>
      <c r="J34" s="2">
        <v>-38000</v>
      </c>
      <c r="K34" s="2">
        <v>0</v>
      </c>
      <c r="L34" s="2">
        <v>-38000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4">
        <v>0</v>
      </c>
      <c r="U34" s="94"/>
      <c r="V34" s="2">
        <v>0</v>
      </c>
      <c r="W34" s="94">
        <v>0</v>
      </c>
      <c r="X34" s="94"/>
      <c r="Y34" s="94"/>
    </row>
    <row r="35" spans="1:25" ht="18.75" customHeight="1" thickBot="1">
      <c r="A35" s="96"/>
      <c r="B35" s="96"/>
      <c r="C35" s="97"/>
      <c r="D35" s="97"/>
      <c r="E35" s="97"/>
      <c r="F35" s="49" t="s">
        <v>20</v>
      </c>
      <c r="G35" s="94">
        <v>38000</v>
      </c>
      <c r="H35" s="94"/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38000</v>
      </c>
      <c r="S35" s="2">
        <v>38000</v>
      </c>
      <c r="T35" s="94">
        <v>0</v>
      </c>
      <c r="U35" s="94"/>
      <c r="V35" s="2">
        <v>0</v>
      </c>
      <c r="W35" s="94">
        <v>0</v>
      </c>
      <c r="X35" s="94"/>
      <c r="Y35" s="94"/>
    </row>
    <row r="36" spans="1:25" ht="19.5" customHeight="1">
      <c r="A36" s="96"/>
      <c r="B36" s="96"/>
      <c r="C36" s="97"/>
      <c r="D36" s="97"/>
      <c r="E36" s="97"/>
      <c r="F36" s="49" t="s">
        <v>21</v>
      </c>
      <c r="G36" s="94">
        <v>4149338</v>
      </c>
      <c r="H36" s="94"/>
      <c r="I36" s="2">
        <v>4111338</v>
      </c>
      <c r="J36" s="2">
        <v>3922738</v>
      </c>
      <c r="K36" s="2">
        <v>3305879</v>
      </c>
      <c r="L36" s="2">
        <v>616859</v>
      </c>
      <c r="M36" s="2">
        <v>0</v>
      </c>
      <c r="N36" s="2">
        <v>188600</v>
      </c>
      <c r="O36" s="2">
        <v>0</v>
      </c>
      <c r="P36" s="2">
        <v>0</v>
      </c>
      <c r="Q36" s="2">
        <v>0</v>
      </c>
      <c r="R36" s="2">
        <v>38000</v>
      </c>
      <c r="S36" s="2">
        <v>38000</v>
      </c>
      <c r="T36" s="94">
        <v>0</v>
      </c>
      <c r="U36" s="94"/>
      <c r="V36" s="2">
        <v>0</v>
      </c>
      <c r="W36" s="94">
        <v>0</v>
      </c>
      <c r="X36" s="94"/>
      <c r="Y36" s="94"/>
    </row>
    <row r="37" spans="1:25" ht="18.75" customHeight="1">
      <c r="A37" s="99">
        <v>801</v>
      </c>
      <c r="B37" s="99"/>
      <c r="C37" s="100" t="s">
        <v>194</v>
      </c>
      <c r="D37" s="100"/>
      <c r="E37" s="100"/>
      <c r="F37" s="49" t="s">
        <v>18</v>
      </c>
      <c r="G37" s="94">
        <v>27892473</v>
      </c>
      <c r="H37" s="94"/>
      <c r="I37" s="2">
        <v>18203029</v>
      </c>
      <c r="J37" s="2">
        <v>16661771</v>
      </c>
      <c r="K37" s="2">
        <v>14184173</v>
      </c>
      <c r="L37" s="2">
        <v>2477598</v>
      </c>
      <c r="M37" s="2">
        <v>960000</v>
      </c>
      <c r="N37" s="2">
        <v>319574</v>
      </c>
      <c r="O37" s="2">
        <v>261684</v>
      </c>
      <c r="P37" s="2">
        <v>0</v>
      </c>
      <c r="Q37" s="2">
        <v>0</v>
      </c>
      <c r="R37" s="2">
        <v>9689444</v>
      </c>
      <c r="S37" s="2">
        <v>9689444</v>
      </c>
      <c r="T37" s="94">
        <v>7966241</v>
      </c>
      <c r="U37" s="94"/>
      <c r="V37" s="2">
        <v>0</v>
      </c>
      <c r="W37" s="94">
        <v>0</v>
      </c>
      <c r="X37" s="94"/>
      <c r="Y37" s="94"/>
    </row>
    <row r="38" spans="1:25" ht="18.75" customHeight="1">
      <c r="A38" s="99"/>
      <c r="B38" s="99"/>
      <c r="C38" s="100"/>
      <c r="D38" s="100"/>
      <c r="E38" s="100"/>
      <c r="F38" s="49" t="s">
        <v>19</v>
      </c>
      <c r="G38" s="94">
        <v>-303617</v>
      </c>
      <c r="H38" s="94"/>
      <c r="I38" s="2">
        <v>-303617</v>
      </c>
      <c r="J38" s="2">
        <v>-303617</v>
      </c>
      <c r="K38" s="2">
        <v>-42552</v>
      </c>
      <c r="L38" s="2">
        <v>-261065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4">
        <v>0</v>
      </c>
      <c r="U38" s="94"/>
      <c r="V38" s="2">
        <v>0</v>
      </c>
      <c r="W38" s="94">
        <v>0</v>
      </c>
      <c r="X38" s="94"/>
      <c r="Y38" s="94"/>
    </row>
    <row r="39" spans="1:25" ht="15.75" customHeight="1">
      <c r="A39" s="99"/>
      <c r="B39" s="99"/>
      <c r="C39" s="100"/>
      <c r="D39" s="100"/>
      <c r="E39" s="100"/>
      <c r="F39" s="49" t="s">
        <v>20</v>
      </c>
      <c r="G39" s="94">
        <v>303617</v>
      </c>
      <c r="H39" s="94"/>
      <c r="I39" s="2">
        <v>303617</v>
      </c>
      <c r="J39" s="2">
        <v>303617</v>
      </c>
      <c r="K39" s="2">
        <v>44552</v>
      </c>
      <c r="L39" s="2">
        <v>259065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4">
        <v>0</v>
      </c>
      <c r="U39" s="94"/>
      <c r="V39" s="2">
        <v>0</v>
      </c>
      <c r="W39" s="94">
        <v>0</v>
      </c>
      <c r="X39" s="94"/>
      <c r="Y39" s="94"/>
    </row>
    <row r="40" spans="1:25" ht="17.25" customHeight="1" thickBot="1">
      <c r="A40" s="99"/>
      <c r="B40" s="99"/>
      <c r="C40" s="100"/>
      <c r="D40" s="100"/>
      <c r="E40" s="100"/>
      <c r="F40" s="49" t="s">
        <v>21</v>
      </c>
      <c r="G40" s="94">
        <v>27892473</v>
      </c>
      <c r="H40" s="94"/>
      <c r="I40" s="2">
        <v>18203029</v>
      </c>
      <c r="J40" s="2">
        <v>16661771</v>
      </c>
      <c r="K40" s="2">
        <v>14186173</v>
      </c>
      <c r="L40" s="2">
        <v>2475598</v>
      </c>
      <c r="M40" s="2">
        <v>960000</v>
      </c>
      <c r="N40" s="2">
        <v>319574</v>
      </c>
      <c r="O40" s="2">
        <v>261684</v>
      </c>
      <c r="P40" s="2">
        <v>0</v>
      </c>
      <c r="Q40" s="2">
        <v>0</v>
      </c>
      <c r="R40" s="2">
        <v>9689444</v>
      </c>
      <c r="S40" s="2">
        <v>9689444</v>
      </c>
      <c r="T40" s="94">
        <v>7966241</v>
      </c>
      <c r="U40" s="94"/>
      <c r="V40" s="2">
        <v>0</v>
      </c>
      <c r="W40" s="94">
        <v>0</v>
      </c>
      <c r="X40" s="94"/>
      <c r="Y40" s="94"/>
    </row>
    <row r="41" spans="1:25" ht="16.5" customHeight="1" thickBot="1">
      <c r="A41" s="96"/>
      <c r="B41" s="96">
        <v>80115</v>
      </c>
      <c r="C41" s="97" t="s">
        <v>195</v>
      </c>
      <c r="D41" s="97"/>
      <c r="E41" s="97"/>
      <c r="F41" s="50" t="s">
        <v>18</v>
      </c>
      <c r="G41" s="98">
        <v>3513541</v>
      </c>
      <c r="H41" s="98"/>
      <c r="I41" s="3">
        <v>3513541</v>
      </c>
      <c r="J41" s="3">
        <v>2871641</v>
      </c>
      <c r="K41" s="3">
        <v>2802406</v>
      </c>
      <c r="L41" s="3">
        <v>69235</v>
      </c>
      <c r="M41" s="3">
        <v>600000</v>
      </c>
      <c r="N41" s="3">
        <v>41900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98">
        <v>0</v>
      </c>
      <c r="U41" s="98"/>
      <c r="V41" s="3">
        <v>0</v>
      </c>
      <c r="W41" s="94">
        <v>0</v>
      </c>
      <c r="X41" s="94"/>
      <c r="Y41" s="94"/>
    </row>
    <row r="42" spans="1:25" ht="13.5" thickBot="1">
      <c r="A42" s="96"/>
      <c r="B42" s="96"/>
      <c r="C42" s="97"/>
      <c r="D42" s="97"/>
      <c r="E42" s="97"/>
      <c r="F42" s="49" t="s">
        <v>19</v>
      </c>
      <c r="G42" s="94">
        <v>0</v>
      </c>
      <c r="H42" s="94"/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4">
        <v>0</v>
      </c>
      <c r="U42" s="94"/>
      <c r="V42" s="2">
        <v>0</v>
      </c>
      <c r="W42" s="94">
        <v>0</v>
      </c>
      <c r="X42" s="94"/>
      <c r="Y42" s="94"/>
    </row>
    <row r="43" spans="1:25" ht="18" customHeight="1" thickBot="1">
      <c r="A43" s="96"/>
      <c r="B43" s="96"/>
      <c r="C43" s="97"/>
      <c r="D43" s="97"/>
      <c r="E43" s="97"/>
      <c r="F43" s="49" t="s">
        <v>20</v>
      </c>
      <c r="G43" s="94">
        <v>36652</v>
      </c>
      <c r="H43" s="94"/>
      <c r="I43" s="2">
        <v>36652</v>
      </c>
      <c r="J43" s="2">
        <v>36652</v>
      </c>
      <c r="K43" s="2">
        <v>36652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4">
        <v>0</v>
      </c>
      <c r="U43" s="94"/>
      <c r="V43" s="2">
        <v>0</v>
      </c>
      <c r="W43" s="94">
        <v>0</v>
      </c>
      <c r="X43" s="94"/>
      <c r="Y43" s="94"/>
    </row>
    <row r="44" spans="1:25" ht="19.5" customHeight="1" thickBot="1">
      <c r="A44" s="96"/>
      <c r="B44" s="96"/>
      <c r="C44" s="97"/>
      <c r="D44" s="97"/>
      <c r="E44" s="97"/>
      <c r="F44" s="49" t="s">
        <v>21</v>
      </c>
      <c r="G44" s="94">
        <v>3550193</v>
      </c>
      <c r="H44" s="94"/>
      <c r="I44" s="2">
        <v>3550193</v>
      </c>
      <c r="J44" s="2">
        <v>2908293</v>
      </c>
      <c r="K44" s="2">
        <v>2839058</v>
      </c>
      <c r="L44" s="2">
        <v>69235</v>
      </c>
      <c r="M44" s="2">
        <v>600000</v>
      </c>
      <c r="N44" s="2">
        <v>41900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4">
        <v>0</v>
      </c>
      <c r="U44" s="94"/>
      <c r="V44" s="2">
        <v>0</v>
      </c>
      <c r="W44" s="94">
        <v>0</v>
      </c>
      <c r="X44" s="94"/>
      <c r="Y44" s="94"/>
    </row>
    <row r="45" spans="1:25" ht="17.25" customHeight="1" thickBot="1">
      <c r="A45" s="96"/>
      <c r="B45" s="96">
        <v>80117</v>
      </c>
      <c r="C45" s="97" t="s">
        <v>196</v>
      </c>
      <c r="D45" s="97"/>
      <c r="E45" s="97"/>
      <c r="F45" s="50" t="s">
        <v>18</v>
      </c>
      <c r="G45" s="98">
        <v>396833</v>
      </c>
      <c r="H45" s="98"/>
      <c r="I45" s="3">
        <v>396833</v>
      </c>
      <c r="J45" s="3">
        <v>386660</v>
      </c>
      <c r="K45" s="3">
        <v>371220</v>
      </c>
      <c r="L45" s="3">
        <v>15440</v>
      </c>
      <c r="M45" s="3">
        <v>0</v>
      </c>
      <c r="N45" s="3">
        <v>10173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98">
        <v>0</v>
      </c>
      <c r="U45" s="98"/>
      <c r="V45" s="3">
        <v>0</v>
      </c>
      <c r="W45" s="94">
        <v>0</v>
      </c>
      <c r="X45" s="94"/>
      <c r="Y45" s="94"/>
    </row>
    <row r="46" spans="1:25" ht="13.5" thickBot="1">
      <c r="A46" s="96"/>
      <c r="B46" s="96"/>
      <c r="C46" s="97"/>
      <c r="D46" s="97"/>
      <c r="E46" s="97"/>
      <c r="F46" s="49" t="s">
        <v>19</v>
      </c>
      <c r="G46" s="94">
        <v>0</v>
      </c>
      <c r="H46" s="94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4">
        <v>0</v>
      </c>
      <c r="U46" s="94"/>
      <c r="V46" s="2">
        <v>0</v>
      </c>
      <c r="W46" s="94">
        <v>0</v>
      </c>
      <c r="X46" s="94"/>
      <c r="Y46" s="94"/>
    </row>
    <row r="47" spans="1:25" ht="19.5" customHeight="1" thickBot="1">
      <c r="A47" s="96"/>
      <c r="B47" s="96"/>
      <c r="C47" s="97"/>
      <c r="D47" s="97"/>
      <c r="E47" s="97"/>
      <c r="F47" s="49" t="s">
        <v>20</v>
      </c>
      <c r="G47" s="94">
        <v>7500</v>
      </c>
      <c r="H47" s="94"/>
      <c r="I47" s="2">
        <v>7500</v>
      </c>
      <c r="J47" s="2">
        <v>7500</v>
      </c>
      <c r="K47" s="2">
        <v>7500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4">
        <v>0</v>
      </c>
      <c r="U47" s="94"/>
      <c r="V47" s="2">
        <v>0</v>
      </c>
      <c r="W47" s="94">
        <v>0</v>
      </c>
      <c r="X47" s="94"/>
      <c r="Y47" s="94"/>
    </row>
    <row r="48" spans="1:25" ht="17.25" customHeight="1" thickBot="1">
      <c r="A48" s="96"/>
      <c r="B48" s="96"/>
      <c r="C48" s="97"/>
      <c r="D48" s="97"/>
      <c r="E48" s="97"/>
      <c r="F48" s="49" t="s">
        <v>21</v>
      </c>
      <c r="G48" s="94">
        <v>404333</v>
      </c>
      <c r="H48" s="94"/>
      <c r="I48" s="2">
        <v>404333</v>
      </c>
      <c r="J48" s="2">
        <v>394160</v>
      </c>
      <c r="K48" s="2">
        <v>378720</v>
      </c>
      <c r="L48" s="2">
        <v>15440</v>
      </c>
      <c r="M48" s="2">
        <v>0</v>
      </c>
      <c r="N48" s="2">
        <v>10173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94">
        <v>0</v>
      </c>
      <c r="U48" s="94"/>
      <c r="V48" s="2">
        <v>0</v>
      </c>
      <c r="W48" s="94">
        <v>0</v>
      </c>
      <c r="X48" s="94"/>
      <c r="Y48" s="94"/>
    </row>
    <row r="49" spans="1:25" ht="18.75" customHeight="1" thickBot="1">
      <c r="A49" s="96"/>
      <c r="B49" s="96">
        <v>80130</v>
      </c>
      <c r="C49" s="97" t="s">
        <v>197</v>
      </c>
      <c r="D49" s="97"/>
      <c r="E49" s="97"/>
      <c r="F49" s="50" t="s">
        <v>18</v>
      </c>
      <c r="G49" s="98">
        <v>3501543</v>
      </c>
      <c r="H49" s="98"/>
      <c r="I49" s="3">
        <v>3501543</v>
      </c>
      <c r="J49" s="3">
        <v>3456641</v>
      </c>
      <c r="K49" s="3">
        <v>2490028</v>
      </c>
      <c r="L49" s="3">
        <v>966613</v>
      </c>
      <c r="M49" s="3">
        <v>0</v>
      </c>
      <c r="N49" s="3">
        <v>16800</v>
      </c>
      <c r="O49" s="3">
        <v>28102</v>
      </c>
      <c r="P49" s="3">
        <v>0</v>
      </c>
      <c r="Q49" s="3">
        <v>0</v>
      </c>
      <c r="R49" s="3">
        <v>0</v>
      </c>
      <c r="S49" s="3">
        <v>0</v>
      </c>
      <c r="T49" s="98">
        <v>0</v>
      </c>
      <c r="U49" s="98"/>
      <c r="V49" s="3">
        <v>0</v>
      </c>
      <c r="W49" s="94">
        <v>0</v>
      </c>
      <c r="X49" s="94"/>
      <c r="Y49" s="94"/>
    </row>
    <row r="50" spans="1:25" ht="16.5" customHeight="1" thickBot="1">
      <c r="A50" s="96"/>
      <c r="B50" s="96"/>
      <c r="C50" s="97"/>
      <c r="D50" s="97"/>
      <c r="E50" s="97"/>
      <c r="F50" s="49" t="s">
        <v>19</v>
      </c>
      <c r="G50" s="94">
        <v>-20500</v>
      </c>
      <c r="H50" s="94"/>
      <c r="I50" s="2">
        <v>-20500</v>
      </c>
      <c r="J50" s="2">
        <v>-20500</v>
      </c>
      <c r="K50" s="2">
        <v>-18500</v>
      </c>
      <c r="L50" s="2">
        <v>-2000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4">
        <v>0</v>
      </c>
      <c r="U50" s="94"/>
      <c r="V50" s="2">
        <v>0</v>
      </c>
      <c r="W50" s="94">
        <v>0</v>
      </c>
      <c r="X50" s="94"/>
      <c r="Y50" s="94"/>
    </row>
    <row r="51" spans="1:25" ht="13.5" thickBot="1">
      <c r="A51" s="96"/>
      <c r="B51" s="96"/>
      <c r="C51" s="97"/>
      <c r="D51" s="97"/>
      <c r="E51" s="97"/>
      <c r="F51" s="49" t="s">
        <v>20</v>
      </c>
      <c r="G51" s="94">
        <v>0</v>
      </c>
      <c r="H51" s="94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4">
        <v>0</v>
      </c>
      <c r="U51" s="94"/>
      <c r="V51" s="2">
        <v>0</v>
      </c>
      <c r="W51" s="94">
        <v>0</v>
      </c>
      <c r="X51" s="94"/>
      <c r="Y51" s="94"/>
    </row>
    <row r="52" spans="1:25" ht="18.75" customHeight="1" thickBot="1">
      <c r="A52" s="96"/>
      <c r="B52" s="96"/>
      <c r="C52" s="97"/>
      <c r="D52" s="97"/>
      <c r="E52" s="97"/>
      <c r="F52" s="49" t="s">
        <v>21</v>
      </c>
      <c r="G52" s="94">
        <v>3481043</v>
      </c>
      <c r="H52" s="94"/>
      <c r="I52" s="2">
        <v>3481043</v>
      </c>
      <c r="J52" s="2">
        <v>3436141</v>
      </c>
      <c r="K52" s="2">
        <v>2471528</v>
      </c>
      <c r="L52" s="2">
        <v>964613</v>
      </c>
      <c r="M52" s="2">
        <v>0</v>
      </c>
      <c r="N52" s="2">
        <v>16800</v>
      </c>
      <c r="O52" s="2">
        <v>28102</v>
      </c>
      <c r="P52" s="2">
        <v>0</v>
      </c>
      <c r="Q52" s="2">
        <v>0</v>
      </c>
      <c r="R52" s="2">
        <v>0</v>
      </c>
      <c r="S52" s="2">
        <v>0</v>
      </c>
      <c r="T52" s="94">
        <v>0</v>
      </c>
      <c r="U52" s="94"/>
      <c r="V52" s="2">
        <v>0</v>
      </c>
      <c r="W52" s="94">
        <v>0</v>
      </c>
      <c r="X52" s="94"/>
      <c r="Y52" s="94"/>
    </row>
    <row r="53" spans="1:25" ht="18.75" customHeight="1" thickBot="1">
      <c r="A53" s="96"/>
      <c r="B53" s="96">
        <v>80148</v>
      </c>
      <c r="C53" s="97" t="s">
        <v>198</v>
      </c>
      <c r="D53" s="97"/>
      <c r="E53" s="97"/>
      <c r="F53" s="50" t="s">
        <v>18</v>
      </c>
      <c r="G53" s="98">
        <v>159184</v>
      </c>
      <c r="H53" s="98"/>
      <c r="I53" s="3">
        <v>159184</v>
      </c>
      <c r="J53" s="3">
        <v>158984</v>
      </c>
      <c r="K53" s="3">
        <v>133305</v>
      </c>
      <c r="L53" s="3">
        <v>25679</v>
      </c>
      <c r="M53" s="3">
        <v>0</v>
      </c>
      <c r="N53" s="3">
        <v>200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98">
        <v>0</v>
      </c>
      <c r="U53" s="98"/>
      <c r="V53" s="3">
        <v>0</v>
      </c>
      <c r="W53" s="94">
        <v>0</v>
      </c>
      <c r="X53" s="94"/>
      <c r="Y53" s="94"/>
    </row>
    <row r="54" spans="1:25" ht="13.5" thickBot="1">
      <c r="A54" s="96"/>
      <c r="B54" s="96"/>
      <c r="C54" s="97"/>
      <c r="D54" s="97"/>
      <c r="E54" s="97"/>
      <c r="F54" s="49" t="s">
        <v>19</v>
      </c>
      <c r="G54" s="94">
        <v>0</v>
      </c>
      <c r="H54" s="94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94">
        <v>0</v>
      </c>
      <c r="U54" s="94"/>
      <c r="V54" s="2">
        <v>0</v>
      </c>
      <c r="W54" s="94">
        <v>0</v>
      </c>
      <c r="X54" s="94"/>
      <c r="Y54" s="94"/>
    </row>
    <row r="55" spans="1:25" ht="18.75" customHeight="1" thickBot="1">
      <c r="A55" s="96"/>
      <c r="B55" s="96"/>
      <c r="C55" s="97"/>
      <c r="D55" s="97"/>
      <c r="E55" s="97"/>
      <c r="F55" s="49" t="s">
        <v>20</v>
      </c>
      <c r="G55" s="94">
        <v>400</v>
      </c>
      <c r="H55" s="94"/>
      <c r="I55" s="2">
        <v>400</v>
      </c>
      <c r="J55" s="2">
        <v>400</v>
      </c>
      <c r="K55" s="2">
        <v>400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4">
        <v>0</v>
      </c>
      <c r="U55" s="94"/>
      <c r="V55" s="2">
        <v>0</v>
      </c>
      <c r="W55" s="94">
        <v>0</v>
      </c>
      <c r="X55" s="94"/>
      <c r="Y55" s="94"/>
    </row>
    <row r="56" spans="1:25" ht="18" customHeight="1" thickBot="1">
      <c r="A56" s="96"/>
      <c r="B56" s="96"/>
      <c r="C56" s="97"/>
      <c r="D56" s="97"/>
      <c r="E56" s="97"/>
      <c r="F56" s="49" t="s">
        <v>21</v>
      </c>
      <c r="G56" s="94">
        <v>159584</v>
      </c>
      <c r="H56" s="94"/>
      <c r="I56" s="2">
        <v>159584</v>
      </c>
      <c r="J56" s="2">
        <v>159384</v>
      </c>
      <c r="K56" s="2">
        <v>133705</v>
      </c>
      <c r="L56" s="2">
        <v>25679</v>
      </c>
      <c r="M56" s="2">
        <v>0</v>
      </c>
      <c r="N56" s="2">
        <v>200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94">
        <v>0</v>
      </c>
      <c r="U56" s="94"/>
      <c r="V56" s="2">
        <v>0</v>
      </c>
      <c r="W56" s="94">
        <v>0</v>
      </c>
      <c r="X56" s="94"/>
      <c r="Y56" s="94"/>
    </row>
    <row r="57" spans="1:25" ht="17.25" customHeight="1" thickBot="1">
      <c r="A57" s="96"/>
      <c r="B57" s="96">
        <v>80151</v>
      </c>
      <c r="C57" s="97" t="s">
        <v>199</v>
      </c>
      <c r="D57" s="97"/>
      <c r="E57" s="97"/>
      <c r="F57" s="50" t="s">
        <v>18</v>
      </c>
      <c r="G57" s="98">
        <v>997882</v>
      </c>
      <c r="H57" s="98"/>
      <c r="I57" s="3">
        <v>997882</v>
      </c>
      <c r="J57" s="3">
        <v>997882</v>
      </c>
      <c r="K57" s="3">
        <v>782271</v>
      </c>
      <c r="L57" s="3">
        <v>215611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98">
        <v>0</v>
      </c>
      <c r="U57" s="98"/>
      <c r="V57" s="3">
        <v>0</v>
      </c>
      <c r="W57" s="94">
        <v>0</v>
      </c>
      <c r="X57" s="94"/>
      <c r="Y57" s="94"/>
    </row>
    <row r="58" spans="1:25" ht="17.25" customHeight="1" thickBot="1">
      <c r="A58" s="96"/>
      <c r="B58" s="96"/>
      <c r="C58" s="97"/>
      <c r="D58" s="97"/>
      <c r="E58" s="97"/>
      <c r="F58" s="49" t="s">
        <v>19</v>
      </c>
      <c r="G58" s="94">
        <v>-24052</v>
      </c>
      <c r="H58" s="94"/>
      <c r="I58" s="2">
        <v>-24052</v>
      </c>
      <c r="J58" s="2">
        <v>-24052</v>
      </c>
      <c r="K58" s="2">
        <v>-24052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94">
        <v>0</v>
      </c>
      <c r="U58" s="94"/>
      <c r="V58" s="2">
        <v>0</v>
      </c>
      <c r="W58" s="94">
        <v>0</v>
      </c>
      <c r="X58" s="94"/>
      <c r="Y58" s="94"/>
    </row>
    <row r="59" spans="1:25" ht="13.5" thickBot="1">
      <c r="A59" s="96"/>
      <c r="B59" s="96"/>
      <c r="C59" s="97"/>
      <c r="D59" s="97"/>
      <c r="E59" s="97"/>
      <c r="F59" s="49" t="s">
        <v>20</v>
      </c>
      <c r="G59" s="94">
        <v>0</v>
      </c>
      <c r="H59" s="94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94">
        <v>0</v>
      </c>
      <c r="U59" s="94"/>
      <c r="V59" s="2">
        <v>0</v>
      </c>
      <c r="W59" s="94">
        <v>0</v>
      </c>
      <c r="X59" s="94"/>
      <c r="Y59" s="94"/>
    </row>
    <row r="60" spans="1:25" ht="18" customHeight="1" thickBot="1">
      <c r="A60" s="96"/>
      <c r="B60" s="96"/>
      <c r="C60" s="97"/>
      <c r="D60" s="97"/>
      <c r="E60" s="97"/>
      <c r="F60" s="49" t="s">
        <v>21</v>
      </c>
      <c r="G60" s="94">
        <v>973830</v>
      </c>
      <c r="H60" s="94"/>
      <c r="I60" s="2">
        <v>973830</v>
      </c>
      <c r="J60" s="2">
        <v>973830</v>
      </c>
      <c r="K60" s="2">
        <v>758219</v>
      </c>
      <c r="L60" s="2">
        <v>215611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94">
        <v>0</v>
      </c>
      <c r="U60" s="94"/>
      <c r="V60" s="2">
        <v>0</v>
      </c>
      <c r="W60" s="94">
        <v>0</v>
      </c>
      <c r="X60" s="94"/>
      <c r="Y60" s="94"/>
    </row>
    <row r="61" spans="1:25" ht="16.5" customHeight="1" thickBot="1">
      <c r="A61" s="96"/>
      <c r="B61" s="96">
        <v>80195</v>
      </c>
      <c r="C61" s="97" t="s">
        <v>200</v>
      </c>
      <c r="D61" s="97"/>
      <c r="E61" s="97"/>
      <c r="F61" s="50" t="s">
        <v>18</v>
      </c>
      <c r="G61" s="98">
        <v>10427237</v>
      </c>
      <c r="H61" s="98"/>
      <c r="I61" s="3">
        <v>737793</v>
      </c>
      <c r="J61" s="3">
        <v>504211</v>
      </c>
      <c r="K61" s="3">
        <v>59300</v>
      </c>
      <c r="L61" s="3">
        <v>444911</v>
      </c>
      <c r="M61" s="3">
        <v>0</v>
      </c>
      <c r="N61" s="3">
        <v>0</v>
      </c>
      <c r="O61" s="3">
        <v>233582</v>
      </c>
      <c r="P61" s="3">
        <v>0</v>
      </c>
      <c r="Q61" s="3">
        <v>0</v>
      </c>
      <c r="R61" s="3">
        <v>9689444</v>
      </c>
      <c r="S61" s="3">
        <v>9689444</v>
      </c>
      <c r="T61" s="98">
        <v>7966241</v>
      </c>
      <c r="U61" s="98"/>
      <c r="V61" s="3">
        <v>0</v>
      </c>
      <c r="W61" s="94">
        <v>0</v>
      </c>
      <c r="X61" s="94"/>
      <c r="Y61" s="94"/>
    </row>
    <row r="62" spans="1:25" ht="19.5" customHeight="1" thickBot="1">
      <c r="A62" s="96"/>
      <c r="B62" s="96"/>
      <c r="C62" s="97"/>
      <c r="D62" s="97"/>
      <c r="E62" s="97"/>
      <c r="F62" s="49" t="s">
        <v>19</v>
      </c>
      <c r="G62" s="94">
        <v>-259065</v>
      </c>
      <c r="H62" s="94"/>
      <c r="I62" s="2">
        <v>-259065</v>
      </c>
      <c r="J62" s="2">
        <v>-259065</v>
      </c>
      <c r="K62" s="2">
        <v>0</v>
      </c>
      <c r="L62" s="2">
        <v>-259065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4">
        <v>0</v>
      </c>
      <c r="U62" s="94"/>
      <c r="V62" s="2">
        <v>0</v>
      </c>
      <c r="W62" s="94">
        <v>0</v>
      </c>
      <c r="X62" s="94"/>
      <c r="Y62" s="94"/>
    </row>
    <row r="63" spans="1:25" ht="17.25" customHeight="1" thickBot="1">
      <c r="A63" s="96"/>
      <c r="B63" s="96"/>
      <c r="C63" s="97"/>
      <c r="D63" s="97"/>
      <c r="E63" s="97"/>
      <c r="F63" s="49" t="s">
        <v>20</v>
      </c>
      <c r="G63" s="94">
        <v>259065</v>
      </c>
      <c r="H63" s="94"/>
      <c r="I63" s="2">
        <v>259065</v>
      </c>
      <c r="J63" s="2">
        <v>259065</v>
      </c>
      <c r="K63" s="2">
        <v>0</v>
      </c>
      <c r="L63" s="2">
        <v>259065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94">
        <v>0</v>
      </c>
      <c r="U63" s="94"/>
      <c r="V63" s="2">
        <v>0</v>
      </c>
      <c r="W63" s="94">
        <v>0</v>
      </c>
      <c r="X63" s="94"/>
      <c r="Y63" s="94"/>
    </row>
    <row r="64" spans="1:25" ht="18" customHeight="1">
      <c r="A64" s="96"/>
      <c r="B64" s="96"/>
      <c r="C64" s="97"/>
      <c r="D64" s="97"/>
      <c r="E64" s="97"/>
      <c r="F64" s="49" t="s">
        <v>21</v>
      </c>
      <c r="G64" s="94">
        <v>10427237</v>
      </c>
      <c r="H64" s="94"/>
      <c r="I64" s="2">
        <v>737793</v>
      </c>
      <c r="J64" s="2">
        <v>504211</v>
      </c>
      <c r="K64" s="2">
        <v>59300</v>
      </c>
      <c r="L64" s="2">
        <v>444911</v>
      </c>
      <c r="M64" s="2">
        <v>0</v>
      </c>
      <c r="N64" s="2">
        <v>0</v>
      </c>
      <c r="O64" s="2">
        <v>233582</v>
      </c>
      <c r="P64" s="2">
        <v>0</v>
      </c>
      <c r="Q64" s="2">
        <v>0</v>
      </c>
      <c r="R64" s="2">
        <v>9689444</v>
      </c>
      <c r="S64" s="2">
        <v>9689444</v>
      </c>
      <c r="T64" s="94">
        <v>7966241</v>
      </c>
      <c r="U64" s="94"/>
      <c r="V64" s="2">
        <v>0</v>
      </c>
      <c r="W64" s="94">
        <v>0</v>
      </c>
      <c r="X64" s="94"/>
      <c r="Y64" s="94"/>
    </row>
    <row r="65" spans="1:25" ht="16.5" customHeight="1">
      <c r="A65" s="99">
        <v>851</v>
      </c>
      <c r="B65" s="99"/>
      <c r="C65" s="100" t="s">
        <v>77</v>
      </c>
      <c r="D65" s="100"/>
      <c r="E65" s="100"/>
      <c r="F65" s="49" t="s">
        <v>18</v>
      </c>
      <c r="G65" s="94">
        <v>2934854</v>
      </c>
      <c r="H65" s="94"/>
      <c r="I65" s="2">
        <v>2934854</v>
      </c>
      <c r="J65" s="2">
        <v>2934854</v>
      </c>
      <c r="K65" s="2">
        <v>0</v>
      </c>
      <c r="L65" s="2">
        <v>2934854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94">
        <v>0</v>
      </c>
      <c r="U65" s="94"/>
      <c r="V65" s="2">
        <v>0</v>
      </c>
      <c r="W65" s="94">
        <v>0</v>
      </c>
      <c r="X65" s="94"/>
      <c r="Y65" s="94"/>
    </row>
    <row r="66" spans="1:25" ht="18" customHeight="1">
      <c r="A66" s="99"/>
      <c r="B66" s="99"/>
      <c r="C66" s="100"/>
      <c r="D66" s="100"/>
      <c r="E66" s="100"/>
      <c r="F66" s="49" t="s">
        <v>19</v>
      </c>
      <c r="G66" s="94">
        <v>-1515</v>
      </c>
      <c r="H66" s="94"/>
      <c r="I66" s="2">
        <v>-1515</v>
      </c>
      <c r="J66" s="2">
        <v>-1515</v>
      </c>
      <c r="K66" s="2">
        <v>0</v>
      </c>
      <c r="L66" s="2">
        <v>-1515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94">
        <v>0</v>
      </c>
      <c r="U66" s="94"/>
      <c r="V66" s="2">
        <v>0</v>
      </c>
      <c r="W66" s="94">
        <v>0</v>
      </c>
      <c r="X66" s="94"/>
      <c r="Y66" s="94"/>
    </row>
    <row r="67" spans="1:25" ht="17.25" customHeight="1">
      <c r="A67" s="99"/>
      <c r="B67" s="99"/>
      <c r="C67" s="100"/>
      <c r="D67" s="100"/>
      <c r="E67" s="100"/>
      <c r="F67" s="49" t="s">
        <v>20</v>
      </c>
      <c r="G67" s="94">
        <v>233</v>
      </c>
      <c r="H67" s="94"/>
      <c r="I67" s="2">
        <v>233</v>
      </c>
      <c r="J67" s="2">
        <v>233</v>
      </c>
      <c r="K67" s="2">
        <v>0</v>
      </c>
      <c r="L67" s="2">
        <v>233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94">
        <v>0</v>
      </c>
      <c r="U67" s="94"/>
      <c r="V67" s="2">
        <v>0</v>
      </c>
      <c r="W67" s="94">
        <v>0</v>
      </c>
      <c r="X67" s="94"/>
      <c r="Y67" s="94"/>
    </row>
    <row r="68" spans="1:25" ht="18" customHeight="1" thickBot="1">
      <c r="A68" s="99"/>
      <c r="B68" s="99"/>
      <c r="C68" s="100"/>
      <c r="D68" s="100"/>
      <c r="E68" s="100"/>
      <c r="F68" s="49" t="s">
        <v>21</v>
      </c>
      <c r="G68" s="94">
        <v>2933572</v>
      </c>
      <c r="H68" s="94"/>
      <c r="I68" s="2">
        <v>2933572</v>
      </c>
      <c r="J68" s="2">
        <v>2933572</v>
      </c>
      <c r="K68" s="2">
        <v>0</v>
      </c>
      <c r="L68" s="2">
        <v>2933572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94">
        <v>0</v>
      </c>
      <c r="U68" s="94"/>
      <c r="V68" s="2">
        <v>0</v>
      </c>
      <c r="W68" s="94">
        <v>0</v>
      </c>
      <c r="X68" s="94"/>
      <c r="Y68" s="94"/>
    </row>
    <row r="69" spans="1:25" ht="20.25" customHeight="1" thickBot="1">
      <c r="A69" s="96"/>
      <c r="B69" s="96">
        <v>85156</v>
      </c>
      <c r="C69" s="97" t="s">
        <v>82</v>
      </c>
      <c r="D69" s="97"/>
      <c r="E69" s="97"/>
      <c r="F69" s="50" t="s">
        <v>18</v>
      </c>
      <c r="G69" s="98">
        <v>2082744</v>
      </c>
      <c r="H69" s="98"/>
      <c r="I69" s="3">
        <v>2082744</v>
      </c>
      <c r="J69" s="3">
        <v>2082744</v>
      </c>
      <c r="K69" s="3">
        <v>0</v>
      </c>
      <c r="L69" s="3">
        <v>2082744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98">
        <v>0</v>
      </c>
      <c r="U69" s="98"/>
      <c r="V69" s="3">
        <v>0</v>
      </c>
      <c r="W69" s="94">
        <v>0</v>
      </c>
      <c r="X69" s="94"/>
      <c r="Y69" s="94"/>
    </row>
    <row r="70" spans="1:25" ht="17.25" customHeight="1" thickBot="1">
      <c r="A70" s="96"/>
      <c r="B70" s="96"/>
      <c r="C70" s="97"/>
      <c r="D70" s="97"/>
      <c r="E70" s="97"/>
      <c r="F70" s="49" t="s">
        <v>19</v>
      </c>
      <c r="G70" s="94">
        <v>-1515</v>
      </c>
      <c r="H70" s="94"/>
      <c r="I70" s="2">
        <v>-1515</v>
      </c>
      <c r="J70" s="2">
        <v>-1515</v>
      </c>
      <c r="K70" s="2">
        <v>0</v>
      </c>
      <c r="L70" s="2">
        <v>-1515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94">
        <v>0</v>
      </c>
      <c r="U70" s="94"/>
      <c r="V70" s="2">
        <v>0</v>
      </c>
      <c r="W70" s="94">
        <v>0</v>
      </c>
      <c r="X70" s="94"/>
      <c r="Y70" s="94"/>
    </row>
    <row r="71" spans="1:25" ht="17.25" customHeight="1" thickBot="1">
      <c r="A71" s="96"/>
      <c r="B71" s="96"/>
      <c r="C71" s="97"/>
      <c r="D71" s="97"/>
      <c r="E71" s="97"/>
      <c r="F71" s="49" t="s">
        <v>20</v>
      </c>
      <c r="G71" s="94">
        <v>233</v>
      </c>
      <c r="H71" s="94"/>
      <c r="I71" s="2">
        <v>233</v>
      </c>
      <c r="J71" s="2">
        <v>233</v>
      </c>
      <c r="K71" s="2">
        <v>0</v>
      </c>
      <c r="L71" s="2">
        <v>233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94">
        <v>0</v>
      </c>
      <c r="U71" s="94"/>
      <c r="V71" s="2">
        <v>0</v>
      </c>
      <c r="W71" s="94">
        <v>0</v>
      </c>
      <c r="X71" s="94"/>
      <c r="Y71" s="94"/>
    </row>
    <row r="72" spans="1:25" ht="18" customHeight="1">
      <c r="A72" s="96"/>
      <c r="B72" s="96"/>
      <c r="C72" s="97"/>
      <c r="D72" s="97"/>
      <c r="E72" s="97"/>
      <c r="F72" s="49" t="s">
        <v>21</v>
      </c>
      <c r="G72" s="94">
        <v>2081462</v>
      </c>
      <c r="H72" s="94"/>
      <c r="I72" s="2">
        <v>2081462</v>
      </c>
      <c r="J72" s="2">
        <v>2081462</v>
      </c>
      <c r="K72" s="2">
        <v>0</v>
      </c>
      <c r="L72" s="2">
        <v>2081462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94">
        <v>0</v>
      </c>
      <c r="U72" s="94"/>
      <c r="V72" s="2">
        <v>0</v>
      </c>
      <c r="W72" s="94">
        <v>0</v>
      </c>
      <c r="X72" s="94"/>
      <c r="Y72" s="94"/>
    </row>
    <row r="73" spans="1:25" ht="16.5" customHeight="1">
      <c r="A73" s="99">
        <v>853</v>
      </c>
      <c r="B73" s="99"/>
      <c r="C73" s="100" t="s">
        <v>72</v>
      </c>
      <c r="D73" s="100"/>
      <c r="E73" s="100"/>
      <c r="F73" s="49" t="s">
        <v>18</v>
      </c>
      <c r="G73" s="94">
        <v>4188249.25</v>
      </c>
      <c r="H73" s="94"/>
      <c r="I73" s="2">
        <v>4012059.25</v>
      </c>
      <c r="J73" s="2">
        <v>2831884.25</v>
      </c>
      <c r="K73" s="2">
        <v>2474927.8</v>
      </c>
      <c r="L73" s="2">
        <v>356956.45</v>
      </c>
      <c r="M73" s="2">
        <v>423460</v>
      </c>
      <c r="N73" s="2">
        <v>650</v>
      </c>
      <c r="O73" s="2">
        <v>756065</v>
      </c>
      <c r="P73" s="2">
        <v>0</v>
      </c>
      <c r="Q73" s="2">
        <v>0</v>
      </c>
      <c r="R73" s="2">
        <v>176190</v>
      </c>
      <c r="S73" s="2">
        <v>176190</v>
      </c>
      <c r="T73" s="94">
        <v>0</v>
      </c>
      <c r="U73" s="94"/>
      <c r="V73" s="2">
        <v>0</v>
      </c>
      <c r="W73" s="94">
        <v>0</v>
      </c>
      <c r="X73" s="94"/>
      <c r="Y73" s="94"/>
    </row>
    <row r="74" spans="1:25" ht="12.75">
      <c r="A74" s="99"/>
      <c r="B74" s="99"/>
      <c r="C74" s="100"/>
      <c r="D74" s="100"/>
      <c r="E74" s="100"/>
      <c r="F74" s="49" t="s">
        <v>19</v>
      </c>
      <c r="G74" s="94">
        <v>0</v>
      </c>
      <c r="H74" s="94"/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94">
        <v>0</v>
      </c>
      <c r="U74" s="94"/>
      <c r="V74" s="2">
        <v>0</v>
      </c>
      <c r="W74" s="94">
        <v>0</v>
      </c>
      <c r="X74" s="94"/>
      <c r="Y74" s="94"/>
    </row>
    <row r="75" spans="1:25" ht="18" customHeight="1">
      <c r="A75" s="99"/>
      <c r="B75" s="99"/>
      <c r="C75" s="100"/>
      <c r="D75" s="100"/>
      <c r="E75" s="100"/>
      <c r="F75" s="49" t="s">
        <v>20</v>
      </c>
      <c r="G75" s="94">
        <v>83782</v>
      </c>
      <c r="H75" s="94"/>
      <c r="I75" s="2">
        <v>83782</v>
      </c>
      <c r="J75" s="2">
        <v>83782</v>
      </c>
      <c r="K75" s="2">
        <v>68891</v>
      </c>
      <c r="L75" s="2">
        <v>14891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94">
        <v>0</v>
      </c>
      <c r="U75" s="94"/>
      <c r="V75" s="2">
        <v>0</v>
      </c>
      <c r="W75" s="94">
        <v>0</v>
      </c>
      <c r="X75" s="94"/>
      <c r="Y75" s="94"/>
    </row>
    <row r="76" spans="1:25" ht="19.5" customHeight="1" thickBot="1">
      <c r="A76" s="99"/>
      <c r="B76" s="99"/>
      <c r="C76" s="100"/>
      <c r="D76" s="100"/>
      <c r="E76" s="100"/>
      <c r="F76" s="49" t="s">
        <v>21</v>
      </c>
      <c r="G76" s="94">
        <v>4272031.25</v>
      </c>
      <c r="H76" s="94"/>
      <c r="I76" s="2">
        <v>4095841.25</v>
      </c>
      <c r="J76" s="2">
        <v>2915666.25</v>
      </c>
      <c r="K76" s="2">
        <v>2543818.8</v>
      </c>
      <c r="L76" s="2">
        <v>371847.45</v>
      </c>
      <c r="M76" s="2">
        <v>423460</v>
      </c>
      <c r="N76" s="2">
        <v>650</v>
      </c>
      <c r="O76" s="2">
        <v>756065</v>
      </c>
      <c r="P76" s="2">
        <v>0</v>
      </c>
      <c r="Q76" s="2">
        <v>0</v>
      </c>
      <c r="R76" s="2">
        <v>176190</v>
      </c>
      <c r="S76" s="2">
        <v>176190</v>
      </c>
      <c r="T76" s="94">
        <v>0</v>
      </c>
      <c r="U76" s="94"/>
      <c r="V76" s="2">
        <v>0</v>
      </c>
      <c r="W76" s="94">
        <v>0</v>
      </c>
      <c r="X76" s="94"/>
      <c r="Y76" s="94"/>
    </row>
    <row r="77" spans="1:25" ht="17.25" customHeight="1" thickBot="1">
      <c r="A77" s="96"/>
      <c r="B77" s="96">
        <v>85321</v>
      </c>
      <c r="C77" s="97" t="s">
        <v>73</v>
      </c>
      <c r="D77" s="97"/>
      <c r="E77" s="97"/>
      <c r="F77" s="50" t="s">
        <v>18</v>
      </c>
      <c r="G77" s="98">
        <v>477515.25</v>
      </c>
      <c r="H77" s="98"/>
      <c r="I77" s="3">
        <v>477515.25</v>
      </c>
      <c r="J77" s="3">
        <v>477515.25</v>
      </c>
      <c r="K77" s="3">
        <v>441447.8</v>
      </c>
      <c r="L77" s="3">
        <v>36067.45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98">
        <v>0</v>
      </c>
      <c r="U77" s="98"/>
      <c r="V77" s="3">
        <v>0</v>
      </c>
      <c r="W77" s="94">
        <v>0</v>
      </c>
      <c r="X77" s="94"/>
      <c r="Y77" s="94"/>
    </row>
    <row r="78" spans="1:25" ht="17.25" customHeight="1" thickBot="1">
      <c r="A78" s="96"/>
      <c r="B78" s="96"/>
      <c r="C78" s="97"/>
      <c r="D78" s="97"/>
      <c r="E78" s="97"/>
      <c r="F78" s="49" t="s">
        <v>19</v>
      </c>
      <c r="G78" s="94">
        <v>0</v>
      </c>
      <c r="H78" s="94"/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94">
        <v>0</v>
      </c>
      <c r="U78" s="94"/>
      <c r="V78" s="2">
        <v>0</v>
      </c>
      <c r="W78" s="94">
        <v>0</v>
      </c>
      <c r="X78" s="94"/>
      <c r="Y78" s="94"/>
    </row>
    <row r="79" spans="1:25" ht="17.25" customHeight="1" thickBot="1">
      <c r="A79" s="96"/>
      <c r="B79" s="96"/>
      <c r="C79" s="97"/>
      <c r="D79" s="97"/>
      <c r="E79" s="97"/>
      <c r="F79" s="49" t="s">
        <v>20</v>
      </c>
      <c r="G79" s="94">
        <v>83782</v>
      </c>
      <c r="H79" s="94"/>
      <c r="I79" s="2">
        <v>83782</v>
      </c>
      <c r="J79" s="2">
        <v>83782</v>
      </c>
      <c r="K79" s="2">
        <v>68891</v>
      </c>
      <c r="L79" s="2">
        <v>14891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94">
        <v>0</v>
      </c>
      <c r="U79" s="94"/>
      <c r="V79" s="2">
        <v>0</v>
      </c>
      <c r="W79" s="94">
        <v>0</v>
      </c>
      <c r="X79" s="94"/>
      <c r="Y79" s="94"/>
    </row>
    <row r="80" spans="1:25" ht="18" customHeight="1">
      <c r="A80" s="96"/>
      <c r="B80" s="96"/>
      <c r="C80" s="97"/>
      <c r="D80" s="97"/>
      <c r="E80" s="97"/>
      <c r="F80" s="49" t="s">
        <v>21</v>
      </c>
      <c r="G80" s="94">
        <v>561297.25</v>
      </c>
      <c r="H80" s="94"/>
      <c r="I80" s="2">
        <v>561297.25</v>
      </c>
      <c r="J80" s="2">
        <v>561297.25</v>
      </c>
      <c r="K80" s="2">
        <v>510338.8</v>
      </c>
      <c r="L80" s="2">
        <v>50958.45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94">
        <v>0</v>
      </c>
      <c r="U80" s="94"/>
      <c r="V80" s="2">
        <v>0</v>
      </c>
      <c r="W80" s="94">
        <v>0</v>
      </c>
      <c r="X80" s="94"/>
      <c r="Y80" s="94"/>
    </row>
    <row r="81" spans="1:25" ht="17.25" customHeight="1">
      <c r="A81" s="95" t="s">
        <v>22</v>
      </c>
      <c r="B81" s="95"/>
      <c r="C81" s="95"/>
      <c r="D81" s="95"/>
      <c r="E81" s="95"/>
      <c r="F81" s="49" t="s">
        <v>18</v>
      </c>
      <c r="G81" s="93">
        <v>127114805.05</v>
      </c>
      <c r="H81" s="93"/>
      <c r="I81" s="4">
        <v>84724202.65</v>
      </c>
      <c r="J81" s="4">
        <v>78895554.77</v>
      </c>
      <c r="K81" s="4">
        <v>51859935.8</v>
      </c>
      <c r="L81" s="4">
        <v>27035618.97</v>
      </c>
      <c r="M81" s="4">
        <v>1702385.88</v>
      </c>
      <c r="N81" s="4">
        <v>2824162</v>
      </c>
      <c r="O81" s="4">
        <v>1017749</v>
      </c>
      <c r="P81" s="4">
        <v>219000</v>
      </c>
      <c r="Q81" s="4">
        <v>65351</v>
      </c>
      <c r="R81" s="4">
        <v>42390602.4</v>
      </c>
      <c r="S81" s="4">
        <v>42390602.4</v>
      </c>
      <c r="T81" s="93">
        <v>30610713</v>
      </c>
      <c r="U81" s="93"/>
      <c r="V81" s="4">
        <v>0</v>
      </c>
      <c r="W81" s="94">
        <v>0</v>
      </c>
      <c r="X81" s="94"/>
      <c r="Y81" s="94"/>
    </row>
    <row r="82" spans="1:25" ht="18.75" customHeight="1">
      <c r="A82" s="95"/>
      <c r="B82" s="95"/>
      <c r="C82" s="95"/>
      <c r="D82" s="95"/>
      <c r="E82" s="95"/>
      <c r="F82" s="49" t="s">
        <v>19</v>
      </c>
      <c r="G82" s="93">
        <v>-349132</v>
      </c>
      <c r="H82" s="93"/>
      <c r="I82" s="4">
        <v>-349132</v>
      </c>
      <c r="J82" s="4">
        <v>-349132</v>
      </c>
      <c r="K82" s="4">
        <v>-42552</v>
      </c>
      <c r="L82" s="4">
        <v>-306580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93">
        <v>0</v>
      </c>
      <c r="U82" s="93"/>
      <c r="V82" s="4">
        <v>0</v>
      </c>
      <c r="W82" s="94">
        <v>0</v>
      </c>
      <c r="X82" s="94"/>
      <c r="Y82" s="94"/>
    </row>
    <row r="83" spans="1:25" ht="18" customHeight="1">
      <c r="A83" s="95"/>
      <c r="B83" s="95"/>
      <c r="C83" s="95"/>
      <c r="D83" s="95"/>
      <c r="E83" s="95"/>
      <c r="F83" s="49" t="s">
        <v>20</v>
      </c>
      <c r="G83" s="93">
        <v>431632</v>
      </c>
      <c r="H83" s="93"/>
      <c r="I83" s="4">
        <v>393632</v>
      </c>
      <c r="J83" s="4">
        <v>393632</v>
      </c>
      <c r="K83" s="4">
        <v>113443</v>
      </c>
      <c r="L83" s="4">
        <v>280189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38000</v>
      </c>
      <c r="S83" s="4">
        <v>38000</v>
      </c>
      <c r="T83" s="93">
        <v>0</v>
      </c>
      <c r="U83" s="93"/>
      <c r="V83" s="4">
        <v>0</v>
      </c>
      <c r="W83" s="94">
        <v>0</v>
      </c>
      <c r="X83" s="94"/>
      <c r="Y83" s="94"/>
    </row>
    <row r="84" spans="1:25" ht="21" customHeight="1">
      <c r="A84" s="95"/>
      <c r="B84" s="95"/>
      <c r="C84" s="95"/>
      <c r="D84" s="95"/>
      <c r="E84" s="95"/>
      <c r="F84" s="49" t="s">
        <v>21</v>
      </c>
      <c r="G84" s="93">
        <v>127197305.05</v>
      </c>
      <c r="H84" s="93"/>
      <c r="I84" s="4">
        <v>84768702.65</v>
      </c>
      <c r="J84" s="4">
        <v>78940054.77</v>
      </c>
      <c r="K84" s="4">
        <v>51930826.8</v>
      </c>
      <c r="L84" s="4">
        <v>27009227.97</v>
      </c>
      <c r="M84" s="4">
        <v>1702385.88</v>
      </c>
      <c r="N84" s="4">
        <v>2824162</v>
      </c>
      <c r="O84" s="4">
        <v>1017749</v>
      </c>
      <c r="P84" s="4">
        <v>219000</v>
      </c>
      <c r="Q84" s="4">
        <v>65351</v>
      </c>
      <c r="R84" s="4">
        <v>42428602.4</v>
      </c>
      <c r="S84" s="4">
        <v>42428602.4</v>
      </c>
      <c r="T84" s="93">
        <v>30610713</v>
      </c>
      <c r="U84" s="93"/>
      <c r="V84" s="4">
        <v>0</v>
      </c>
      <c r="W84" s="94">
        <v>0</v>
      </c>
      <c r="X84" s="94"/>
      <c r="Y84" s="94"/>
    </row>
  </sheetData>
  <sheetProtection/>
  <mergeCells count="297">
    <mergeCell ref="B3:D3"/>
    <mergeCell ref="E3:G3"/>
    <mergeCell ref="H3:X3"/>
    <mergeCell ref="A1:X2"/>
    <mergeCell ref="A6:A11"/>
    <mergeCell ref="B6:B11"/>
    <mergeCell ref="D6:F11"/>
    <mergeCell ref="G6:H11"/>
    <mergeCell ref="I6:Y6"/>
    <mergeCell ref="I7:I11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M9:M11"/>
    <mergeCell ref="N9:N11"/>
    <mergeCell ref="O9:O11"/>
    <mergeCell ref="P9:P11"/>
    <mergeCell ref="Q9:Q11"/>
    <mergeCell ref="T10:U11"/>
    <mergeCell ref="D12:F12"/>
    <mergeCell ref="G12:H12"/>
    <mergeCell ref="T12:U12"/>
    <mergeCell ref="W12:Y12"/>
    <mergeCell ref="A13:A16"/>
    <mergeCell ref="B13:B16"/>
    <mergeCell ref="C13:E16"/>
    <mergeCell ref="G13:H13"/>
    <mergeCell ref="T13:U13"/>
    <mergeCell ref="W13:Y13"/>
    <mergeCell ref="G14:H14"/>
    <mergeCell ref="T14:U14"/>
    <mergeCell ref="W14:Y14"/>
    <mergeCell ref="G15:H15"/>
    <mergeCell ref="T15:U15"/>
    <mergeCell ref="W15:Y15"/>
    <mergeCell ref="G16:H16"/>
    <mergeCell ref="T16:U16"/>
    <mergeCell ref="W16:Y16"/>
    <mergeCell ref="A17:A20"/>
    <mergeCell ref="B17:B20"/>
    <mergeCell ref="C17:E20"/>
    <mergeCell ref="G17:H17"/>
    <mergeCell ref="T17:U17"/>
    <mergeCell ref="W17:Y17"/>
    <mergeCell ref="G18:H18"/>
    <mergeCell ref="T18:U18"/>
    <mergeCell ref="W18:Y18"/>
    <mergeCell ref="G19:H19"/>
    <mergeCell ref="T19:U19"/>
    <mergeCell ref="W19:Y19"/>
    <mergeCell ref="G20:H20"/>
    <mergeCell ref="T20:U20"/>
    <mergeCell ref="W20:Y20"/>
    <mergeCell ref="A21:A24"/>
    <mergeCell ref="B21:B24"/>
    <mergeCell ref="C21:E24"/>
    <mergeCell ref="G21:H21"/>
    <mergeCell ref="T21:U21"/>
    <mergeCell ref="W21:Y21"/>
    <mergeCell ref="G22:H22"/>
    <mergeCell ref="T22:U22"/>
    <mergeCell ref="W22:Y22"/>
    <mergeCell ref="G23:H23"/>
    <mergeCell ref="T23:U23"/>
    <mergeCell ref="W23:Y23"/>
    <mergeCell ref="G24:H24"/>
    <mergeCell ref="T24:U24"/>
    <mergeCell ref="W24:Y24"/>
    <mergeCell ref="A25:A28"/>
    <mergeCell ref="B25:B28"/>
    <mergeCell ref="C25:E28"/>
    <mergeCell ref="G25:H25"/>
    <mergeCell ref="T25:U25"/>
    <mergeCell ref="W25:Y25"/>
    <mergeCell ref="G26:H26"/>
    <mergeCell ref="T26:U26"/>
    <mergeCell ref="W26:Y26"/>
    <mergeCell ref="G27:H27"/>
    <mergeCell ref="T27:U27"/>
    <mergeCell ref="W27:Y27"/>
    <mergeCell ref="G28:H28"/>
    <mergeCell ref="T28:U28"/>
    <mergeCell ref="W28:Y28"/>
    <mergeCell ref="A29:A32"/>
    <mergeCell ref="B29:B32"/>
    <mergeCell ref="C29:E32"/>
    <mergeCell ref="G29:H29"/>
    <mergeCell ref="T29:U29"/>
    <mergeCell ref="W29:Y29"/>
    <mergeCell ref="G30:H30"/>
    <mergeCell ref="T30:U30"/>
    <mergeCell ref="W30:Y30"/>
    <mergeCell ref="G31:H31"/>
    <mergeCell ref="T31:U31"/>
    <mergeCell ref="W31:Y31"/>
    <mergeCell ref="G32:H32"/>
    <mergeCell ref="T32:U32"/>
    <mergeCell ref="W32:Y32"/>
    <mergeCell ref="A33:A36"/>
    <mergeCell ref="B33:B36"/>
    <mergeCell ref="C33:E36"/>
    <mergeCell ref="G33:H33"/>
    <mergeCell ref="T33:U33"/>
    <mergeCell ref="W33:Y33"/>
    <mergeCell ref="G34:H34"/>
    <mergeCell ref="T34:U34"/>
    <mergeCell ref="W34:Y34"/>
    <mergeCell ref="G35:H35"/>
    <mergeCell ref="T35:U35"/>
    <mergeCell ref="W35:Y35"/>
    <mergeCell ref="G36:H36"/>
    <mergeCell ref="T36:U36"/>
    <mergeCell ref="W36:Y36"/>
    <mergeCell ref="G37:H37"/>
    <mergeCell ref="T37:U37"/>
    <mergeCell ref="W37:Y37"/>
    <mergeCell ref="G40:H40"/>
    <mergeCell ref="T40:U40"/>
    <mergeCell ref="W40:Y40"/>
    <mergeCell ref="G38:H38"/>
    <mergeCell ref="T38:U38"/>
    <mergeCell ref="W38:Y38"/>
    <mergeCell ref="G39:H39"/>
    <mergeCell ref="T39:U39"/>
    <mergeCell ref="W39:Y39"/>
    <mergeCell ref="A37:A40"/>
    <mergeCell ref="B37:B40"/>
    <mergeCell ref="C37:E40"/>
    <mergeCell ref="A41:A44"/>
    <mergeCell ref="B41:B44"/>
    <mergeCell ref="C41:E44"/>
    <mergeCell ref="G41:H41"/>
    <mergeCell ref="T41:U41"/>
    <mergeCell ref="W41:Y41"/>
    <mergeCell ref="G42:H42"/>
    <mergeCell ref="T42:U42"/>
    <mergeCell ref="W42:Y42"/>
    <mergeCell ref="G43:H43"/>
    <mergeCell ref="T43:U43"/>
    <mergeCell ref="W43:Y43"/>
    <mergeCell ref="G44:H44"/>
    <mergeCell ref="T44:U44"/>
    <mergeCell ref="W44:Y44"/>
    <mergeCell ref="A45:A48"/>
    <mergeCell ref="B45:B48"/>
    <mergeCell ref="C45:E48"/>
    <mergeCell ref="G45:H45"/>
    <mergeCell ref="T45:U45"/>
    <mergeCell ref="W45:Y45"/>
    <mergeCell ref="G46:H46"/>
    <mergeCell ref="T46:U46"/>
    <mergeCell ref="W46:Y46"/>
    <mergeCell ref="G47:H47"/>
    <mergeCell ref="T47:U47"/>
    <mergeCell ref="W47:Y47"/>
    <mergeCell ref="G48:H48"/>
    <mergeCell ref="T48:U48"/>
    <mergeCell ref="W48:Y48"/>
    <mergeCell ref="A49:A52"/>
    <mergeCell ref="B49:B52"/>
    <mergeCell ref="C49:E52"/>
    <mergeCell ref="G49:H49"/>
    <mergeCell ref="T49:U49"/>
    <mergeCell ref="W49:Y49"/>
    <mergeCell ref="G50:H50"/>
    <mergeCell ref="T50:U50"/>
    <mergeCell ref="W50:Y50"/>
    <mergeCell ref="G51:H51"/>
    <mergeCell ref="T51:U51"/>
    <mergeCell ref="W51:Y51"/>
    <mergeCell ref="G52:H52"/>
    <mergeCell ref="T52:U52"/>
    <mergeCell ref="W52:Y52"/>
    <mergeCell ref="A53:A56"/>
    <mergeCell ref="B53:B56"/>
    <mergeCell ref="C53:E56"/>
    <mergeCell ref="G53:H53"/>
    <mergeCell ref="T53:U53"/>
    <mergeCell ref="W53:Y53"/>
    <mergeCell ref="G54:H54"/>
    <mergeCell ref="T54:U54"/>
    <mergeCell ref="W54:Y54"/>
    <mergeCell ref="G55:H55"/>
    <mergeCell ref="T55:U55"/>
    <mergeCell ref="W55:Y55"/>
    <mergeCell ref="G56:H56"/>
    <mergeCell ref="T56:U56"/>
    <mergeCell ref="W56:Y56"/>
    <mergeCell ref="A57:A60"/>
    <mergeCell ref="B57:B60"/>
    <mergeCell ref="C57:E60"/>
    <mergeCell ref="G57:H57"/>
    <mergeCell ref="T57:U57"/>
    <mergeCell ref="W57:Y57"/>
    <mergeCell ref="G58:H58"/>
    <mergeCell ref="T58:U58"/>
    <mergeCell ref="W58:Y58"/>
    <mergeCell ref="G59:H59"/>
    <mergeCell ref="T59:U59"/>
    <mergeCell ref="W59:Y59"/>
    <mergeCell ref="G60:H60"/>
    <mergeCell ref="T60:U60"/>
    <mergeCell ref="W60:Y60"/>
    <mergeCell ref="A61:A64"/>
    <mergeCell ref="B61:B64"/>
    <mergeCell ref="C61:E64"/>
    <mergeCell ref="G61:H61"/>
    <mergeCell ref="T61:U61"/>
    <mergeCell ref="W61:Y61"/>
    <mergeCell ref="G62:H62"/>
    <mergeCell ref="T62:U62"/>
    <mergeCell ref="W62:Y62"/>
    <mergeCell ref="G63:H63"/>
    <mergeCell ref="T63:U63"/>
    <mergeCell ref="W63:Y63"/>
    <mergeCell ref="G64:H64"/>
    <mergeCell ref="T64:U64"/>
    <mergeCell ref="W64:Y64"/>
    <mergeCell ref="A65:A68"/>
    <mergeCell ref="B65:B68"/>
    <mergeCell ref="C65:E68"/>
    <mergeCell ref="G65:H65"/>
    <mergeCell ref="T65:U65"/>
    <mergeCell ref="W65:Y65"/>
    <mergeCell ref="G66:H66"/>
    <mergeCell ref="T66:U66"/>
    <mergeCell ref="W66:Y66"/>
    <mergeCell ref="G67:H67"/>
    <mergeCell ref="T67:U67"/>
    <mergeCell ref="W67:Y67"/>
    <mergeCell ref="G68:H68"/>
    <mergeCell ref="T68:U68"/>
    <mergeCell ref="W68:Y68"/>
    <mergeCell ref="A69:A72"/>
    <mergeCell ref="B69:B72"/>
    <mergeCell ref="C69:E72"/>
    <mergeCell ref="G69:H69"/>
    <mergeCell ref="T69:U69"/>
    <mergeCell ref="W69:Y69"/>
    <mergeCell ref="G70:H70"/>
    <mergeCell ref="T70:U70"/>
    <mergeCell ref="W70:Y70"/>
    <mergeCell ref="G71:H71"/>
    <mergeCell ref="T71:U71"/>
    <mergeCell ref="W71:Y71"/>
    <mergeCell ref="G72:H72"/>
    <mergeCell ref="T72:U72"/>
    <mergeCell ref="W72:Y72"/>
    <mergeCell ref="A73:A76"/>
    <mergeCell ref="B73:B76"/>
    <mergeCell ref="C73:E76"/>
    <mergeCell ref="G73:H73"/>
    <mergeCell ref="T73:U73"/>
    <mergeCell ref="G78:H78"/>
    <mergeCell ref="W73:Y73"/>
    <mergeCell ref="G74:H74"/>
    <mergeCell ref="T74:U74"/>
    <mergeCell ref="W74:Y74"/>
    <mergeCell ref="G75:H75"/>
    <mergeCell ref="T75:U75"/>
    <mergeCell ref="W75:Y75"/>
    <mergeCell ref="W80:Y80"/>
    <mergeCell ref="G76:H76"/>
    <mergeCell ref="T76:U76"/>
    <mergeCell ref="W76:Y76"/>
    <mergeCell ref="A77:A80"/>
    <mergeCell ref="B77:B80"/>
    <mergeCell ref="C77:E80"/>
    <mergeCell ref="G77:H77"/>
    <mergeCell ref="T77:U77"/>
    <mergeCell ref="W77:Y77"/>
    <mergeCell ref="G83:H83"/>
    <mergeCell ref="T83:U83"/>
    <mergeCell ref="W83:Y83"/>
    <mergeCell ref="T78:U78"/>
    <mergeCell ref="W78:Y78"/>
    <mergeCell ref="G79:H79"/>
    <mergeCell ref="T79:U79"/>
    <mergeCell ref="W79:Y79"/>
    <mergeCell ref="G80:H80"/>
    <mergeCell ref="T80:U80"/>
    <mergeCell ref="G84:H84"/>
    <mergeCell ref="T84:U84"/>
    <mergeCell ref="W84:Y84"/>
    <mergeCell ref="A81:E84"/>
    <mergeCell ref="G81:H81"/>
    <mergeCell ref="T81:U81"/>
    <mergeCell ref="W81:Y81"/>
    <mergeCell ref="G82:H82"/>
    <mergeCell ref="T82:U82"/>
    <mergeCell ref="W82:Y82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132.79.2018
z dnia 25 października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8"/>
  <sheetViews>
    <sheetView view="pageLayout" workbookViewId="0" topLeftCell="A1">
      <selection activeCell="P3" sqref="P3"/>
    </sheetView>
  </sheetViews>
  <sheetFormatPr defaultColWidth="9.33203125" defaultRowHeight="12.75"/>
  <cols>
    <col min="1" max="1" width="6.5" style="12" customWidth="1"/>
    <col min="2" max="2" width="8" style="12" customWidth="1"/>
    <col min="3" max="3" width="9" style="12" customWidth="1"/>
    <col min="4" max="4" width="29.16015625" style="12" customWidth="1"/>
    <col min="5" max="5" width="14.83203125" style="12" customWidth="1"/>
    <col min="6" max="6" width="12.83203125" style="12" customWidth="1"/>
    <col min="7" max="7" width="16.33203125" style="12" customWidth="1"/>
    <col min="8" max="8" width="11.83203125" style="12" customWidth="1"/>
    <col min="9" max="9" width="15.33203125" style="12" customWidth="1"/>
    <col min="10" max="10" width="12.83203125" style="12" customWidth="1"/>
    <col min="11" max="11" width="19.5" style="12" customWidth="1"/>
    <col min="12" max="16384" width="9.33203125" style="12" customWidth="1"/>
  </cols>
  <sheetData>
    <row r="1" spans="1:11" ht="18" customHeight="1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0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3" t="s">
        <v>25</v>
      </c>
    </row>
    <row r="3" spans="1:11" s="60" customFormat="1" ht="19.5" customHeight="1">
      <c r="A3" s="108" t="s">
        <v>174</v>
      </c>
      <c r="B3" s="108" t="s">
        <v>0</v>
      </c>
      <c r="C3" s="108" t="s">
        <v>173</v>
      </c>
      <c r="D3" s="109" t="s">
        <v>172</v>
      </c>
      <c r="E3" s="109" t="s">
        <v>171</v>
      </c>
      <c r="F3" s="109"/>
      <c r="G3" s="109"/>
      <c r="H3" s="109"/>
      <c r="I3" s="109"/>
      <c r="J3" s="109"/>
      <c r="K3" s="109" t="s">
        <v>170</v>
      </c>
    </row>
    <row r="4" spans="1:11" s="60" customFormat="1" ht="19.5" customHeight="1">
      <c r="A4" s="108"/>
      <c r="B4" s="108"/>
      <c r="C4" s="108"/>
      <c r="D4" s="109"/>
      <c r="E4" s="109" t="s">
        <v>169</v>
      </c>
      <c r="F4" s="109" t="s">
        <v>168</v>
      </c>
      <c r="G4" s="109"/>
      <c r="H4" s="109"/>
      <c r="I4" s="109"/>
      <c r="J4" s="109"/>
      <c r="K4" s="109"/>
    </row>
    <row r="5" spans="1:11" s="60" customFormat="1" ht="19.5" customHeight="1">
      <c r="A5" s="108"/>
      <c r="B5" s="108"/>
      <c r="C5" s="108"/>
      <c r="D5" s="109"/>
      <c r="E5" s="109"/>
      <c r="F5" s="116" t="s">
        <v>167</v>
      </c>
      <c r="G5" s="113" t="s">
        <v>166</v>
      </c>
      <c r="H5" s="72" t="s">
        <v>9</v>
      </c>
      <c r="I5" s="116" t="s">
        <v>165</v>
      </c>
      <c r="J5" s="117" t="s">
        <v>164</v>
      </c>
      <c r="K5" s="109"/>
    </row>
    <row r="6" spans="1:11" s="60" customFormat="1" ht="29.25" customHeight="1">
      <c r="A6" s="108"/>
      <c r="B6" s="108"/>
      <c r="C6" s="108"/>
      <c r="D6" s="109"/>
      <c r="E6" s="109"/>
      <c r="F6" s="114"/>
      <c r="G6" s="114"/>
      <c r="H6" s="120" t="s">
        <v>163</v>
      </c>
      <c r="I6" s="114"/>
      <c r="J6" s="118"/>
      <c r="K6" s="109"/>
    </row>
    <row r="7" spans="1:11" s="60" customFormat="1" ht="19.5" customHeight="1">
      <c r="A7" s="108"/>
      <c r="B7" s="108"/>
      <c r="C7" s="108"/>
      <c r="D7" s="109"/>
      <c r="E7" s="109"/>
      <c r="F7" s="114"/>
      <c r="G7" s="114"/>
      <c r="H7" s="120"/>
      <c r="I7" s="114"/>
      <c r="J7" s="118"/>
      <c r="K7" s="109"/>
    </row>
    <row r="8" spans="1:11" s="60" customFormat="1" ht="51.75" customHeight="1">
      <c r="A8" s="108"/>
      <c r="B8" s="108"/>
      <c r="C8" s="108"/>
      <c r="D8" s="109"/>
      <c r="E8" s="109"/>
      <c r="F8" s="115"/>
      <c r="G8" s="115"/>
      <c r="H8" s="120"/>
      <c r="I8" s="115"/>
      <c r="J8" s="119"/>
      <c r="K8" s="109"/>
    </row>
    <row r="9" spans="1:11" ht="13.5" customHeight="1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</row>
    <row r="10" spans="1:11" ht="45.75" customHeight="1">
      <c r="A10" s="68" t="s">
        <v>162</v>
      </c>
      <c r="B10" s="70" t="s">
        <v>94</v>
      </c>
      <c r="C10" s="70" t="s">
        <v>96</v>
      </c>
      <c r="D10" s="66" t="s">
        <v>161</v>
      </c>
      <c r="E10" s="67">
        <v>20000</v>
      </c>
      <c r="F10" s="67">
        <v>20000</v>
      </c>
      <c r="G10" s="67">
        <v>0</v>
      </c>
      <c r="H10" s="67">
        <v>0</v>
      </c>
      <c r="I10" s="66" t="s">
        <v>109</v>
      </c>
      <c r="J10" s="65">
        <v>0</v>
      </c>
      <c r="K10" s="64" t="s">
        <v>104</v>
      </c>
    </row>
    <row r="11" spans="1:11" ht="51" customHeight="1">
      <c r="A11" s="68" t="s">
        <v>160</v>
      </c>
      <c r="B11" s="68">
        <v>600</v>
      </c>
      <c r="C11" s="68">
        <v>60014</v>
      </c>
      <c r="D11" s="66" t="s">
        <v>159</v>
      </c>
      <c r="E11" s="67">
        <v>65000</v>
      </c>
      <c r="F11" s="67">
        <v>65000</v>
      </c>
      <c r="G11" s="67">
        <v>0</v>
      </c>
      <c r="H11" s="67">
        <v>0</v>
      </c>
      <c r="I11" s="66" t="s">
        <v>152</v>
      </c>
      <c r="J11" s="65">
        <v>0</v>
      </c>
      <c r="K11" s="64" t="s">
        <v>145</v>
      </c>
    </row>
    <row r="12" spans="1:11" ht="51" customHeight="1">
      <c r="A12" s="68" t="s">
        <v>158</v>
      </c>
      <c r="B12" s="68">
        <v>600</v>
      </c>
      <c r="C12" s="68">
        <v>60014</v>
      </c>
      <c r="D12" s="66" t="s">
        <v>157</v>
      </c>
      <c r="E12" s="67">
        <v>155000</v>
      </c>
      <c r="F12" s="67">
        <v>155000</v>
      </c>
      <c r="G12" s="67">
        <v>0</v>
      </c>
      <c r="H12" s="67">
        <v>0</v>
      </c>
      <c r="I12" s="66" t="s">
        <v>152</v>
      </c>
      <c r="J12" s="65">
        <v>0</v>
      </c>
      <c r="K12" s="64" t="s">
        <v>145</v>
      </c>
    </row>
    <row r="13" spans="1:11" ht="51" customHeight="1">
      <c r="A13" s="68" t="s">
        <v>156</v>
      </c>
      <c r="B13" s="68">
        <v>600</v>
      </c>
      <c r="C13" s="68">
        <v>60014</v>
      </c>
      <c r="D13" s="66" t="s">
        <v>155</v>
      </c>
      <c r="E13" s="67">
        <v>180000</v>
      </c>
      <c r="F13" s="67">
        <v>180000</v>
      </c>
      <c r="G13" s="67">
        <v>0</v>
      </c>
      <c r="H13" s="67">
        <v>0</v>
      </c>
      <c r="I13" s="66" t="s">
        <v>152</v>
      </c>
      <c r="J13" s="65">
        <v>0</v>
      </c>
      <c r="K13" s="64" t="s">
        <v>145</v>
      </c>
    </row>
    <row r="14" spans="1:11" ht="47.25" customHeight="1">
      <c r="A14" s="68" t="s">
        <v>154</v>
      </c>
      <c r="B14" s="68">
        <v>600</v>
      </c>
      <c r="C14" s="68">
        <v>60014</v>
      </c>
      <c r="D14" s="66" t="s">
        <v>153</v>
      </c>
      <c r="E14" s="67">
        <v>20000</v>
      </c>
      <c r="F14" s="67">
        <v>20000</v>
      </c>
      <c r="G14" s="67">
        <v>0</v>
      </c>
      <c r="H14" s="67">
        <v>0</v>
      </c>
      <c r="I14" s="66" t="s">
        <v>152</v>
      </c>
      <c r="J14" s="65">
        <v>0</v>
      </c>
      <c r="K14" s="64" t="s">
        <v>145</v>
      </c>
    </row>
    <row r="15" spans="1:11" ht="68.25">
      <c r="A15" s="68" t="s">
        <v>151</v>
      </c>
      <c r="B15" s="68">
        <v>600</v>
      </c>
      <c r="C15" s="68">
        <v>60014</v>
      </c>
      <c r="D15" s="69" t="s">
        <v>150</v>
      </c>
      <c r="E15" s="67">
        <v>1313000</v>
      </c>
      <c r="F15" s="67">
        <v>376221</v>
      </c>
      <c r="G15" s="65">
        <v>0</v>
      </c>
      <c r="H15" s="65">
        <v>0</v>
      </c>
      <c r="I15" s="66" t="s">
        <v>149</v>
      </c>
      <c r="J15" s="65">
        <v>0</v>
      </c>
      <c r="K15" s="64" t="s">
        <v>145</v>
      </c>
    </row>
    <row r="16" spans="1:11" ht="58.5">
      <c r="A16" s="68" t="s">
        <v>148</v>
      </c>
      <c r="B16" s="68">
        <v>600</v>
      </c>
      <c r="C16" s="68">
        <v>60014</v>
      </c>
      <c r="D16" s="69" t="s">
        <v>147</v>
      </c>
      <c r="E16" s="67">
        <v>128110</v>
      </c>
      <c r="F16" s="67">
        <v>12929</v>
      </c>
      <c r="G16" s="65">
        <v>0</v>
      </c>
      <c r="H16" s="65">
        <v>0</v>
      </c>
      <c r="I16" s="66" t="s">
        <v>146</v>
      </c>
      <c r="J16" s="65">
        <v>0</v>
      </c>
      <c r="K16" s="64" t="s">
        <v>145</v>
      </c>
    </row>
    <row r="17" spans="1:11" ht="54" customHeight="1">
      <c r="A17" s="68" t="s">
        <v>144</v>
      </c>
      <c r="B17" s="68">
        <v>750</v>
      </c>
      <c r="C17" s="68">
        <v>75020</v>
      </c>
      <c r="D17" s="66" t="s">
        <v>143</v>
      </c>
      <c r="E17" s="67">
        <f>F17</f>
        <v>26000</v>
      </c>
      <c r="F17" s="67">
        <v>26000</v>
      </c>
      <c r="G17" s="67">
        <v>0</v>
      </c>
      <c r="H17" s="67">
        <v>0</v>
      </c>
      <c r="I17" s="66" t="s">
        <v>135</v>
      </c>
      <c r="J17" s="65">
        <v>0</v>
      </c>
      <c r="K17" s="64" t="s">
        <v>104</v>
      </c>
    </row>
    <row r="18" spans="1:11" ht="47.25" customHeight="1">
      <c r="A18" s="68" t="s">
        <v>142</v>
      </c>
      <c r="B18" s="68">
        <v>750</v>
      </c>
      <c r="C18" s="68">
        <v>75020</v>
      </c>
      <c r="D18" s="66" t="s">
        <v>141</v>
      </c>
      <c r="E18" s="67">
        <v>30000</v>
      </c>
      <c r="F18" s="67">
        <v>30000</v>
      </c>
      <c r="G18" s="67">
        <v>0</v>
      </c>
      <c r="H18" s="67">
        <v>0</v>
      </c>
      <c r="I18" s="66" t="s">
        <v>135</v>
      </c>
      <c r="J18" s="65">
        <v>0</v>
      </c>
      <c r="K18" s="64" t="s">
        <v>104</v>
      </c>
    </row>
    <row r="19" spans="1:11" ht="48.75" customHeight="1">
      <c r="A19" s="68" t="s">
        <v>140</v>
      </c>
      <c r="B19" s="68">
        <v>750</v>
      </c>
      <c r="C19" s="68">
        <v>75020</v>
      </c>
      <c r="D19" s="66" t="s">
        <v>139</v>
      </c>
      <c r="E19" s="67">
        <v>16800</v>
      </c>
      <c r="F19" s="65">
        <v>0</v>
      </c>
      <c r="G19" s="65">
        <v>0</v>
      </c>
      <c r="H19" s="65">
        <v>0</v>
      </c>
      <c r="I19" s="66" t="s">
        <v>138</v>
      </c>
      <c r="J19" s="65"/>
      <c r="K19" s="64" t="s">
        <v>104</v>
      </c>
    </row>
    <row r="20" spans="1:11" ht="48.75" customHeight="1">
      <c r="A20" s="68" t="s">
        <v>137</v>
      </c>
      <c r="B20" s="68">
        <v>752</v>
      </c>
      <c r="C20" s="68">
        <v>85295</v>
      </c>
      <c r="D20" s="66" t="s">
        <v>136</v>
      </c>
      <c r="E20" s="67">
        <v>10100</v>
      </c>
      <c r="F20" s="67">
        <v>10100</v>
      </c>
      <c r="G20" s="67">
        <v>0</v>
      </c>
      <c r="H20" s="67">
        <v>0</v>
      </c>
      <c r="I20" s="66" t="s">
        <v>135</v>
      </c>
      <c r="J20" s="65">
        <v>0</v>
      </c>
      <c r="K20" s="64" t="s">
        <v>134</v>
      </c>
    </row>
    <row r="21" spans="1:11" ht="48.75" customHeight="1">
      <c r="A21" s="68" t="s">
        <v>133</v>
      </c>
      <c r="B21" s="68">
        <v>754</v>
      </c>
      <c r="C21" s="68">
        <v>75411</v>
      </c>
      <c r="D21" s="66" t="s">
        <v>177</v>
      </c>
      <c r="E21" s="67">
        <v>38000</v>
      </c>
      <c r="F21" s="67">
        <v>38000</v>
      </c>
      <c r="G21" s="67">
        <v>0</v>
      </c>
      <c r="H21" s="67">
        <v>0</v>
      </c>
      <c r="I21" s="66" t="s">
        <v>135</v>
      </c>
      <c r="J21" s="65">
        <v>0</v>
      </c>
      <c r="K21" s="64" t="s">
        <v>134</v>
      </c>
    </row>
    <row r="22" spans="1:11" ht="48.75" customHeight="1">
      <c r="A22" s="68" t="s">
        <v>131</v>
      </c>
      <c r="B22" s="68">
        <v>852</v>
      </c>
      <c r="C22" s="68">
        <v>85202</v>
      </c>
      <c r="D22" s="66" t="s">
        <v>132</v>
      </c>
      <c r="E22" s="67">
        <v>15500</v>
      </c>
      <c r="F22" s="67">
        <v>15500</v>
      </c>
      <c r="G22" s="67">
        <v>0</v>
      </c>
      <c r="H22" s="67">
        <v>0</v>
      </c>
      <c r="I22" s="66" t="s">
        <v>109</v>
      </c>
      <c r="J22" s="65">
        <v>0</v>
      </c>
      <c r="K22" s="64" t="s">
        <v>122</v>
      </c>
    </row>
    <row r="23" spans="1:11" ht="45">
      <c r="A23" s="68" t="s">
        <v>130</v>
      </c>
      <c r="B23" s="68">
        <v>852</v>
      </c>
      <c r="C23" s="68">
        <v>85202</v>
      </c>
      <c r="D23" s="66" t="s">
        <v>127</v>
      </c>
      <c r="E23" s="67">
        <v>70000</v>
      </c>
      <c r="F23" s="67">
        <v>70000</v>
      </c>
      <c r="G23" s="67">
        <v>0</v>
      </c>
      <c r="H23" s="67">
        <v>0</v>
      </c>
      <c r="I23" s="66" t="s">
        <v>109</v>
      </c>
      <c r="J23" s="65">
        <v>0</v>
      </c>
      <c r="K23" s="64" t="s">
        <v>122</v>
      </c>
    </row>
    <row r="24" spans="1:11" ht="45">
      <c r="A24" s="68" t="s">
        <v>128</v>
      </c>
      <c r="B24" s="68">
        <v>852</v>
      </c>
      <c r="C24" s="68">
        <v>85202</v>
      </c>
      <c r="D24" s="66" t="s">
        <v>129</v>
      </c>
      <c r="E24" s="67">
        <v>151500</v>
      </c>
      <c r="F24" s="67">
        <v>151500</v>
      </c>
      <c r="G24" s="67">
        <v>0</v>
      </c>
      <c r="H24" s="67">
        <v>0</v>
      </c>
      <c r="I24" s="66" t="s">
        <v>109</v>
      </c>
      <c r="J24" s="65">
        <v>0</v>
      </c>
      <c r="K24" s="64" t="s">
        <v>122</v>
      </c>
    </row>
    <row r="25" spans="1:11" ht="45">
      <c r="A25" s="68" t="s">
        <v>124</v>
      </c>
      <c r="B25" s="68">
        <v>852</v>
      </c>
      <c r="C25" s="68">
        <v>85202</v>
      </c>
      <c r="D25" s="66" t="s">
        <v>127</v>
      </c>
      <c r="E25" s="67">
        <v>317538</v>
      </c>
      <c r="F25" s="67">
        <v>95400</v>
      </c>
      <c r="G25" s="67">
        <v>0</v>
      </c>
      <c r="H25" s="67">
        <v>0</v>
      </c>
      <c r="I25" s="66" t="s">
        <v>126</v>
      </c>
      <c r="J25" s="65">
        <v>0</v>
      </c>
      <c r="K25" s="64" t="s">
        <v>125</v>
      </c>
    </row>
    <row r="26" spans="1:11" ht="45">
      <c r="A26" s="68" t="s">
        <v>121</v>
      </c>
      <c r="B26" s="68">
        <v>852</v>
      </c>
      <c r="C26" s="68">
        <v>85202</v>
      </c>
      <c r="D26" s="66" t="s">
        <v>120</v>
      </c>
      <c r="E26" s="67">
        <v>212000</v>
      </c>
      <c r="F26" s="67">
        <v>0</v>
      </c>
      <c r="G26" s="67">
        <v>0</v>
      </c>
      <c r="H26" s="67">
        <v>0</v>
      </c>
      <c r="I26" s="66" t="s">
        <v>123</v>
      </c>
      <c r="J26" s="65">
        <v>0</v>
      </c>
      <c r="K26" s="64" t="s">
        <v>122</v>
      </c>
    </row>
    <row r="27" spans="1:11" ht="45">
      <c r="A27" s="68" t="s">
        <v>119</v>
      </c>
      <c r="B27" s="68">
        <v>853</v>
      </c>
      <c r="C27" s="68">
        <v>85311</v>
      </c>
      <c r="D27" s="66" t="s">
        <v>120</v>
      </c>
      <c r="E27" s="67">
        <v>45000</v>
      </c>
      <c r="F27" s="67">
        <v>45000</v>
      </c>
      <c r="G27" s="67">
        <v>0</v>
      </c>
      <c r="H27" s="67">
        <v>0</v>
      </c>
      <c r="I27" s="66" t="s">
        <v>109</v>
      </c>
      <c r="J27" s="65">
        <v>0</v>
      </c>
      <c r="K27" s="64" t="s">
        <v>104</v>
      </c>
    </row>
    <row r="28" spans="1:11" ht="45">
      <c r="A28" s="68" t="s">
        <v>115</v>
      </c>
      <c r="B28" s="68">
        <v>853</v>
      </c>
      <c r="C28" s="68">
        <v>85311</v>
      </c>
      <c r="D28" s="66" t="s">
        <v>118</v>
      </c>
      <c r="E28" s="67">
        <v>131190</v>
      </c>
      <c r="F28" s="67">
        <v>91833</v>
      </c>
      <c r="G28" s="67">
        <v>0</v>
      </c>
      <c r="H28" s="67">
        <v>0</v>
      </c>
      <c r="I28" s="66" t="s">
        <v>117</v>
      </c>
      <c r="J28" s="65">
        <v>0</v>
      </c>
      <c r="K28" s="64" t="s">
        <v>116</v>
      </c>
    </row>
    <row r="29" spans="1:11" ht="51.75" customHeight="1">
      <c r="A29" s="68" t="s">
        <v>111</v>
      </c>
      <c r="B29" s="68">
        <v>854</v>
      </c>
      <c r="C29" s="68">
        <v>85403</v>
      </c>
      <c r="D29" s="66" t="s">
        <v>114</v>
      </c>
      <c r="E29" s="67">
        <v>185600</v>
      </c>
      <c r="F29" s="67">
        <v>111069</v>
      </c>
      <c r="G29" s="67">
        <v>0</v>
      </c>
      <c r="H29" s="67">
        <v>0</v>
      </c>
      <c r="I29" s="66" t="s">
        <v>113</v>
      </c>
      <c r="J29" s="65">
        <v>0</v>
      </c>
      <c r="K29" s="64" t="s">
        <v>112</v>
      </c>
    </row>
    <row r="30" spans="1:11" ht="67.5">
      <c r="A30" s="68" t="s">
        <v>107</v>
      </c>
      <c r="B30" s="68">
        <v>855</v>
      </c>
      <c r="C30" s="68">
        <v>85510</v>
      </c>
      <c r="D30" s="66" t="s">
        <v>110</v>
      </c>
      <c r="E30" s="67">
        <v>50664</v>
      </c>
      <c r="F30" s="67">
        <v>50664</v>
      </c>
      <c r="G30" s="67">
        <v>0</v>
      </c>
      <c r="H30" s="67">
        <v>0</v>
      </c>
      <c r="I30" s="66" t="s">
        <v>109</v>
      </c>
      <c r="J30" s="65">
        <v>0</v>
      </c>
      <c r="K30" s="64" t="s">
        <v>108</v>
      </c>
    </row>
    <row r="31" spans="1:11" ht="62.25" customHeight="1">
      <c r="A31" s="68" t="s">
        <v>176</v>
      </c>
      <c r="B31" s="68">
        <v>926</v>
      </c>
      <c r="C31" s="68">
        <v>92695</v>
      </c>
      <c r="D31" s="66" t="s">
        <v>106</v>
      </c>
      <c r="E31" s="67">
        <v>156273</v>
      </c>
      <c r="F31" s="67">
        <v>81273</v>
      </c>
      <c r="G31" s="67">
        <v>0</v>
      </c>
      <c r="H31" s="67">
        <v>0</v>
      </c>
      <c r="I31" s="66" t="s">
        <v>105</v>
      </c>
      <c r="J31" s="65">
        <v>0</v>
      </c>
      <c r="K31" s="64" t="s">
        <v>104</v>
      </c>
    </row>
    <row r="32" spans="1:11" ht="27.75" customHeight="1">
      <c r="A32" s="110" t="s">
        <v>47</v>
      </c>
      <c r="B32" s="111"/>
      <c r="C32" s="111"/>
      <c r="D32" s="112"/>
      <c r="E32" s="62">
        <f>SUM(E10:E31)</f>
        <v>3337275</v>
      </c>
      <c r="F32" s="62">
        <f>SUM(F10:F31)</f>
        <v>1645489</v>
      </c>
      <c r="G32" s="62">
        <f>SUM(G10:G31)</f>
        <v>0</v>
      </c>
      <c r="H32" s="62">
        <f>SUM(H10:H31)</f>
        <v>0</v>
      </c>
      <c r="I32" s="63">
        <v>1691786</v>
      </c>
      <c r="J32" s="62">
        <f>SUM(J10:J31)</f>
        <v>0</v>
      </c>
      <c r="K32" s="61" t="s">
        <v>103</v>
      </c>
    </row>
    <row r="33" spans="1:1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2.75">
      <c r="A34" s="60" t="s">
        <v>102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12.75">
      <c r="A35" s="60" t="s">
        <v>101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2.75">
      <c r="A36" s="60" t="s">
        <v>100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2.75">
      <c r="A37" s="60" t="s">
        <v>99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2.75">
      <c r="A38" s="60" t="s">
        <v>98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</sheetData>
  <sheetProtection/>
  <mergeCells count="15">
    <mergeCell ref="A32:D3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55" r:id="rId1"/>
  <headerFooter alignWithMargins="0">
    <oddHeader>&amp;R&amp;9Załącznik nr &amp;A
do uchwały Zarządu Powiatu w Opatowie Nr 132.79.2018
z dnia 25 października 2018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Layout" zoomScale="90" zoomScalePageLayoutView="90" workbookViewId="0" topLeftCell="A1">
      <selection activeCell="Q2" sqref="Q2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5.5" style="12" customWidth="1"/>
    <col min="9" max="9" width="12.5" style="12" customWidth="1"/>
    <col min="10" max="10" width="12.66015625" style="12" customWidth="1"/>
    <col min="11" max="11" width="10.83203125" style="11" customWidth="1"/>
    <col min="12" max="12" width="15" style="11" customWidth="1"/>
    <col min="13" max="14" width="12.33203125" style="11" bestFit="1" customWidth="1"/>
    <col min="15" max="15" width="12.16015625" style="11" customWidth="1"/>
    <col min="16" max="16384" width="9.33203125" style="11" customWidth="1"/>
  </cols>
  <sheetData>
    <row r="1" spans="1:17" ht="27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37"/>
    </row>
    <row r="2" spans="1:16" s="26" customFormat="1" ht="12" customHeight="1">
      <c r="A2" s="36"/>
      <c r="B2" s="36"/>
      <c r="C2" s="36"/>
      <c r="D2" s="36"/>
      <c r="E2" s="36"/>
      <c r="F2" s="36"/>
      <c r="G2" s="35"/>
      <c r="H2" s="35"/>
      <c r="I2" s="35"/>
      <c r="J2" s="35"/>
      <c r="K2" s="35"/>
      <c r="L2" s="34"/>
      <c r="M2" s="34"/>
      <c r="N2" s="34"/>
      <c r="O2" s="34"/>
      <c r="P2" s="33" t="s">
        <v>62</v>
      </c>
    </row>
    <row r="3" spans="1:16" s="26" customFormat="1" ht="12.75">
      <c r="A3" s="123" t="s">
        <v>0</v>
      </c>
      <c r="B3" s="123" t="s">
        <v>1</v>
      </c>
      <c r="C3" s="123" t="s">
        <v>26</v>
      </c>
      <c r="D3" s="123" t="s">
        <v>61</v>
      </c>
      <c r="E3" s="123" t="s">
        <v>60</v>
      </c>
      <c r="F3" s="126" t="s">
        <v>6</v>
      </c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s="26" customFormat="1" ht="12.75">
      <c r="A4" s="124"/>
      <c r="B4" s="124"/>
      <c r="C4" s="124"/>
      <c r="D4" s="124"/>
      <c r="E4" s="124"/>
      <c r="F4" s="123" t="s">
        <v>59</v>
      </c>
      <c r="G4" s="129" t="s">
        <v>6</v>
      </c>
      <c r="H4" s="129"/>
      <c r="I4" s="129"/>
      <c r="J4" s="129"/>
      <c r="K4" s="129"/>
      <c r="L4" s="123" t="s">
        <v>58</v>
      </c>
      <c r="M4" s="130" t="s">
        <v>6</v>
      </c>
      <c r="N4" s="131"/>
      <c r="O4" s="131"/>
      <c r="P4" s="132"/>
    </row>
    <row r="5" spans="1:16" s="26" customFormat="1" ht="25.5" customHeight="1">
      <c r="A5" s="124"/>
      <c r="B5" s="124"/>
      <c r="C5" s="124"/>
      <c r="D5" s="124"/>
      <c r="E5" s="124"/>
      <c r="F5" s="124"/>
      <c r="G5" s="126" t="s">
        <v>57</v>
      </c>
      <c r="H5" s="128"/>
      <c r="I5" s="123" t="s">
        <v>56</v>
      </c>
      <c r="J5" s="123" t="s">
        <v>55</v>
      </c>
      <c r="K5" s="123" t="s">
        <v>54</v>
      </c>
      <c r="L5" s="124"/>
      <c r="M5" s="126" t="s">
        <v>8</v>
      </c>
      <c r="N5" s="48" t="s">
        <v>9</v>
      </c>
      <c r="O5" s="129" t="s">
        <v>53</v>
      </c>
      <c r="P5" s="129" t="s">
        <v>52</v>
      </c>
    </row>
    <row r="6" spans="1:16" s="26" customFormat="1" ht="67.5" customHeight="1">
      <c r="A6" s="125"/>
      <c r="B6" s="125"/>
      <c r="C6" s="125"/>
      <c r="D6" s="125"/>
      <c r="E6" s="125"/>
      <c r="F6" s="125"/>
      <c r="G6" s="47" t="s">
        <v>16</v>
      </c>
      <c r="H6" s="47" t="s">
        <v>51</v>
      </c>
      <c r="I6" s="125"/>
      <c r="J6" s="125"/>
      <c r="K6" s="125"/>
      <c r="L6" s="125"/>
      <c r="M6" s="129"/>
      <c r="N6" s="45" t="s">
        <v>13</v>
      </c>
      <c r="O6" s="129"/>
      <c r="P6" s="129"/>
    </row>
    <row r="7" spans="1:16" s="26" customFormat="1" ht="10.5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</row>
    <row r="8" spans="1:16" s="26" customFormat="1" ht="17.25" customHeight="1">
      <c r="A8" s="29" t="s">
        <v>50</v>
      </c>
      <c r="B8" s="32"/>
      <c r="C8" s="20"/>
      <c r="D8" s="41">
        <f>SUM(D9:D9)</f>
        <v>6000</v>
      </c>
      <c r="E8" s="41">
        <f>SUM(E9:E9)</f>
        <v>6000</v>
      </c>
      <c r="F8" s="41">
        <f>SUM(F9:F9)</f>
        <v>6000</v>
      </c>
      <c r="G8" s="41">
        <f>SUM(G9:G9)</f>
        <v>0</v>
      </c>
      <c r="H8" s="41">
        <f>SUM(H9:H9)</f>
        <v>6000</v>
      </c>
      <c r="I8" s="41">
        <v>0</v>
      </c>
      <c r="J8" s="41">
        <v>0</v>
      </c>
      <c r="K8" s="41">
        <v>0</v>
      </c>
      <c r="L8" s="41">
        <f>SUM(L9:L9)</f>
        <v>0</v>
      </c>
      <c r="M8" s="41">
        <f>SUM(M9:M9)</f>
        <v>0</v>
      </c>
      <c r="N8" s="41">
        <f>SUM(N9:N9)</f>
        <v>0</v>
      </c>
      <c r="O8" s="41">
        <v>0</v>
      </c>
      <c r="P8" s="41">
        <v>0</v>
      </c>
    </row>
    <row r="9" spans="1:16" s="26" customFormat="1" ht="15.75" customHeight="1">
      <c r="A9" s="31" t="s">
        <v>50</v>
      </c>
      <c r="B9" s="30" t="s">
        <v>49</v>
      </c>
      <c r="C9" s="17">
        <v>2110</v>
      </c>
      <c r="D9" s="42">
        <v>6000</v>
      </c>
      <c r="E9" s="42">
        <f>F9+L9</f>
        <v>6000</v>
      </c>
      <c r="F9" s="42">
        <f>H9</f>
        <v>6000</v>
      </c>
      <c r="G9" s="43">
        <v>0</v>
      </c>
      <c r="H9" s="43">
        <v>6000</v>
      </c>
      <c r="I9" s="43">
        <v>0</v>
      </c>
      <c r="J9" s="43">
        <v>0</v>
      </c>
      <c r="K9" s="43">
        <f>-T9</f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  <row r="10" spans="1:16" s="26" customFormat="1" ht="16.5" customHeight="1">
      <c r="A10" s="22">
        <v>600</v>
      </c>
      <c r="B10" s="24"/>
      <c r="C10" s="20"/>
      <c r="D10" s="41">
        <f aca="true" t="shared" si="0" ref="D10:N10">SUM(D11:D11)</f>
        <v>550</v>
      </c>
      <c r="E10" s="41">
        <f t="shared" si="0"/>
        <v>550</v>
      </c>
      <c r="F10" s="41">
        <f t="shared" si="0"/>
        <v>550</v>
      </c>
      <c r="G10" s="41">
        <f t="shared" si="0"/>
        <v>550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>O12+O14</f>
        <v>0</v>
      </c>
      <c r="P10" s="41">
        <f>P12+P14</f>
        <v>0</v>
      </c>
    </row>
    <row r="11" spans="1:16" s="26" customFormat="1" ht="15.75" customHeight="1">
      <c r="A11" s="19">
        <v>600</v>
      </c>
      <c r="B11" s="18">
        <v>60095</v>
      </c>
      <c r="C11" s="17">
        <v>2110</v>
      </c>
      <c r="D11" s="42">
        <v>550</v>
      </c>
      <c r="E11" s="42">
        <f>SUM(F11)</f>
        <v>550</v>
      </c>
      <c r="F11" s="42">
        <f>SUM(G11:H11)</f>
        <v>550</v>
      </c>
      <c r="G11" s="43">
        <v>550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SUM(O11+Q11+R11)</f>
        <v>0</v>
      </c>
      <c r="O11" s="43">
        <v>0</v>
      </c>
      <c r="P11" s="43">
        <v>0</v>
      </c>
    </row>
    <row r="12" spans="1:16" s="26" customFormat="1" ht="16.5" customHeight="1">
      <c r="A12" s="29" t="s">
        <v>48</v>
      </c>
      <c r="B12" s="28"/>
      <c r="C12" s="20"/>
      <c r="D12" s="41">
        <f aca="true" t="shared" si="1" ref="D12:M12">SUM(D13)</f>
        <v>93000</v>
      </c>
      <c r="E12" s="41">
        <f t="shared" si="1"/>
        <v>93000</v>
      </c>
      <c r="F12" s="41">
        <f t="shared" si="1"/>
        <v>93000</v>
      </c>
      <c r="G12" s="41">
        <f t="shared" si="1"/>
        <v>43000</v>
      </c>
      <c r="H12" s="41">
        <f t="shared" si="1"/>
        <v>50000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v>0</v>
      </c>
      <c r="O12" s="41">
        <f>SUM(O13)</f>
        <v>0</v>
      </c>
      <c r="P12" s="41">
        <f>SUM(P13)</f>
        <v>0</v>
      </c>
    </row>
    <row r="13" spans="1:18" s="26" customFormat="1" ht="17.25" customHeight="1">
      <c r="A13" s="19">
        <v>700</v>
      </c>
      <c r="B13" s="18">
        <v>70005</v>
      </c>
      <c r="C13" s="17">
        <v>2110</v>
      </c>
      <c r="D13" s="42">
        <v>93000</v>
      </c>
      <c r="E13" s="42">
        <f>SUM(F13)</f>
        <v>93000</v>
      </c>
      <c r="F13" s="42">
        <f>SUM(G13:H13)</f>
        <v>93000</v>
      </c>
      <c r="G13" s="43">
        <v>43000</v>
      </c>
      <c r="H13" s="43">
        <v>50000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SUM(O13+Q13+R13)</f>
        <v>0</v>
      </c>
      <c r="O13" s="43">
        <v>0</v>
      </c>
      <c r="P13" s="43">
        <v>0</v>
      </c>
      <c r="Q13" s="23"/>
      <c r="R13" s="23"/>
    </row>
    <row r="14" spans="1:18" s="26" customFormat="1" ht="16.5" customHeight="1">
      <c r="A14" s="22">
        <v>710</v>
      </c>
      <c r="B14" s="24"/>
      <c r="C14" s="20"/>
      <c r="D14" s="41">
        <f aca="true" t="shared" si="2" ref="D14:P14">SUM(D15:D16)</f>
        <v>452000</v>
      </c>
      <c r="E14" s="41">
        <f t="shared" si="2"/>
        <v>452000</v>
      </c>
      <c r="F14" s="41">
        <f t="shared" si="2"/>
        <v>452000</v>
      </c>
      <c r="G14" s="41">
        <f t="shared" si="2"/>
        <v>421229</v>
      </c>
      <c r="H14" s="41">
        <f t="shared" si="2"/>
        <v>30771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  <c r="Q14" s="27"/>
      <c r="R14" s="27"/>
    </row>
    <row r="15" spans="1:18" s="26" customFormat="1" ht="15.75" customHeight="1">
      <c r="A15" s="19">
        <v>710</v>
      </c>
      <c r="B15" s="18">
        <v>71012</v>
      </c>
      <c r="C15" s="17">
        <v>2110</v>
      </c>
      <c r="D15" s="42">
        <v>175000</v>
      </c>
      <c r="E15" s="42">
        <f>SUM(N15+F15)</f>
        <v>175000</v>
      </c>
      <c r="F15" s="42">
        <f>SUM(G15:K15)</f>
        <v>175000</v>
      </c>
      <c r="G15" s="43">
        <v>175000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SUM(O15+Q15+R15)</f>
        <v>0</v>
      </c>
      <c r="O15" s="43">
        <v>0</v>
      </c>
      <c r="P15" s="43">
        <v>0</v>
      </c>
      <c r="Q15" s="23"/>
      <c r="R15" s="23"/>
    </row>
    <row r="16" spans="1:16" s="26" customFormat="1" ht="15" customHeight="1">
      <c r="A16" s="19">
        <v>710</v>
      </c>
      <c r="B16" s="18">
        <v>71015</v>
      </c>
      <c r="C16" s="17">
        <v>2110</v>
      </c>
      <c r="D16" s="42">
        <v>277000</v>
      </c>
      <c r="E16" s="42">
        <f>SUM(F16)</f>
        <v>277000</v>
      </c>
      <c r="F16" s="42">
        <f>SUM(G16:H16)</f>
        <v>277000</v>
      </c>
      <c r="G16" s="43">
        <v>246229</v>
      </c>
      <c r="H16" s="43">
        <v>30771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SUM(O16+Q16+R16)</f>
        <v>0</v>
      </c>
      <c r="O16" s="43">
        <v>0</v>
      </c>
      <c r="P16" s="43">
        <v>0</v>
      </c>
    </row>
    <row r="17" spans="1:16" s="26" customFormat="1" ht="18" customHeight="1">
      <c r="A17" s="22">
        <v>750</v>
      </c>
      <c r="B17" s="24"/>
      <c r="C17" s="20"/>
      <c r="D17" s="41">
        <f aca="true" t="shared" si="3" ref="D17:P17">SUM(D18:D18)</f>
        <v>19262</v>
      </c>
      <c r="E17" s="41">
        <f t="shared" si="3"/>
        <v>19262</v>
      </c>
      <c r="F17" s="41">
        <f t="shared" si="3"/>
        <v>19262</v>
      </c>
      <c r="G17" s="41">
        <f t="shared" si="3"/>
        <v>12187</v>
      </c>
      <c r="H17" s="41">
        <f t="shared" si="3"/>
        <v>7075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0</v>
      </c>
      <c r="N17" s="41">
        <f t="shared" si="3"/>
        <v>0</v>
      </c>
      <c r="O17" s="41">
        <f t="shared" si="3"/>
        <v>0</v>
      </c>
      <c r="P17" s="41">
        <f t="shared" si="3"/>
        <v>0</v>
      </c>
    </row>
    <row r="18" spans="1:16" s="26" customFormat="1" ht="15.75" customHeight="1">
      <c r="A18" s="19">
        <v>750</v>
      </c>
      <c r="B18" s="18">
        <v>75045</v>
      </c>
      <c r="C18" s="17">
        <v>2110</v>
      </c>
      <c r="D18" s="42">
        <v>19262</v>
      </c>
      <c r="E18" s="42">
        <f>SUM(F18)</f>
        <v>19262</v>
      </c>
      <c r="F18" s="42">
        <f>SUM(G18:H18)</f>
        <v>19262</v>
      </c>
      <c r="G18" s="43">
        <v>12187</v>
      </c>
      <c r="H18" s="43">
        <v>7075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SUM(O18+Q18+R18)</f>
        <v>0</v>
      </c>
      <c r="O18" s="43">
        <v>0</v>
      </c>
      <c r="P18" s="43">
        <v>0</v>
      </c>
    </row>
    <row r="19" spans="1:16" s="26" customFormat="1" ht="17.25" customHeight="1">
      <c r="A19" s="22">
        <v>751</v>
      </c>
      <c r="B19" s="24"/>
      <c r="C19" s="20"/>
      <c r="D19" s="41">
        <f aca="true" t="shared" si="4" ref="D19:P19">SUM(D20:D20)</f>
        <v>45065</v>
      </c>
      <c r="E19" s="41">
        <f t="shared" si="4"/>
        <v>45065</v>
      </c>
      <c r="F19" s="41">
        <f t="shared" si="4"/>
        <v>45065</v>
      </c>
      <c r="G19" s="41">
        <f t="shared" si="4"/>
        <v>6580</v>
      </c>
      <c r="H19" s="41">
        <f t="shared" si="4"/>
        <v>32835</v>
      </c>
      <c r="I19" s="41">
        <f t="shared" si="4"/>
        <v>0</v>
      </c>
      <c r="J19" s="41">
        <f t="shared" si="4"/>
        <v>5650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41">
        <f t="shared" si="4"/>
        <v>0</v>
      </c>
      <c r="P19" s="41">
        <f t="shared" si="4"/>
        <v>0</v>
      </c>
    </row>
    <row r="20" spans="1:16" s="26" customFormat="1" ht="15.75" customHeight="1">
      <c r="A20" s="19">
        <v>751</v>
      </c>
      <c r="B20" s="18">
        <v>75109</v>
      </c>
      <c r="C20" s="17">
        <v>2110</v>
      </c>
      <c r="D20" s="42">
        <v>45065</v>
      </c>
      <c r="E20" s="42">
        <f>SUM(F20)</f>
        <v>45065</v>
      </c>
      <c r="F20" s="42">
        <f>SUM(G20:K20)</f>
        <v>45065</v>
      </c>
      <c r="G20" s="43">
        <v>6580</v>
      </c>
      <c r="H20" s="43">
        <v>32835</v>
      </c>
      <c r="I20" s="43">
        <v>0</v>
      </c>
      <c r="J20" s="43">
        <v>5650</v>
      </c>
      <c r="K20" s="43">
        <v>0</v>
      </c>
      <c r="L20" s="43">
        <v>0</v>
      </c>
      <c r="M20" s="43">
        <v>0</v>
      </c>
      <c r="N20" s="43">
        <f>SUM(O20+Q20+R20)</f>
        <v>0</v>
      </c>
      <c r="O20" s="43">
        <v>0</v>
      </c>
      <c r="P20" s="43">
        <v>0</v>
      </c>
    </row>
    <row r="21" spans="1:16" s="26" customFormat="1" ht="17.25" customHeight="1">
      <c r="A21" s="22">
        <v>752</v>
      </c>
      <c r="B21" s="24"/>
      <c r="C21" s="20"/>
      <c r="D21" s="41">
        <f aca="true" t="shared" si="5" ref="D21:P21">SUM(D22:D23)</f>
        <v>36913</v>
      </c>
      <c r="E21" s="41">
        <f t="shared" si="5"/>
        <v>36913</v>
      </c>
      <c r="F21" s="41">
        <f t="shared" si="5"/>
        <v>26813</v>
      </c>
      <c r="G21" s="41">
        <f t="shared" si="5"/>
        <v>0</v>
      </c>
      <c r="H21" s="41">
        <f t="shared" si="5"/>
        <v>26813</v>
      </c>
      <c r="I21" s="41">
        <f t="shared" si="5"/>
        <v>0</v>
      </c>
      <c r="J21" s="41">
        <f t="shared" si="5"/>
        <v>0</v>
      </c>
      <c r="K21" s="41">
        <f t="shared" si="5"/>
        <v>0</v>
      </c>
      <c r="L21" s="41">
        <f t="shared" si="5"/>
        <v>0</v>
      </c>
      <c r="M21" s="41">
        <f t="shared" si="5"/>
        <v>10100</v>
      </c>
      <c r="N21" s="41">
        <f t="shared" si="5"/>
        <v>10100</v>
      </c>
      <c r="O21" s="41">
        <f t="shared" si="5"/>
        <v>0</v>
      </c>
      <c r="P21" s="41">
        <f t="shared" si="5"/>
        <v>0</v>
      </c>
    </row>
    <row r="22" spans="1:16" s="26" customFormat="1" ht="15.75" customHeight="1">
      <c r="A22" s="19">
        <v>752</v>
      </c>
      <c r="B22" s="18">
        <v>75295</v>
      </c>
      <c r="C22" s="17">
        <v>2110</v>
      </c>
      <c r="D22" s="42">
        <v>26813</v>
      </c>
      <c r="E22" s="42">
        <f>SUM(N22+F22)</f>
        <v>26813</v>
      </c>
      <c r="F22" s="42">
        <f>SUM(G22:K22)</f>
        <v>26813</v>
      </c>
      <c r="G22" s="43">
        <v>0</v>
      </c>
      <c r="H22" s="43">
        <v>26813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SUM(O22+Q22+R22)</f>
        <v>0</v>
      </c>
      <c r="O22" s="43">
        <v>0</v>
      </c>
      <c r="P22" s="43">
        <v>0</v>
      </c>
    </row>
    <row r="23" spans="1:16" s="26" customFormat="1" ht="16.5" customHeight="1">
      <c r="A23" s="19">
        <v>752</v>
      </c>
      <c r="B23" s="18">
        <v>75295</v>
      </c>
      <c r="C23" s="17">
        <v>6410</v>
      </c>
      <c r="D23" s="42">
        <v>10100</v>
      </c>
      <c r="E23" s="42">
        <f>SUM(M23)</f>
        <v>10100</v>
      </c>
      <c r="F23" s="42">
        <f>SUM(G23:H23)</f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10100</v>
      </c>
      <c r="N23" s="43">
        <v>10100</v>
      </c>
      <c r="O23" s="43">
        <v>0</v>
      </c>
      <c r="P23" s="43">
        <v>0</v>
      </c>
    </row>
    <row r="24" spans="1:16" s="25" customFormat="1" ht="17.25" customHeight="1">
      <c r="A24" s="22">
        <v>754</v>
      </c>
      <c r="B24" s="24"/>
      <c r="C24" s="20"/>
      <c r="D24" s="41">
        <f>SUM(D25:D26)</f>
        <v>4149338</v>
      </c>
      <c r="E24" s="41">
        <f aca="true" t="shared" si="6" ref="E24:P24">SUM(E25:E26)</f>
        <v>4149338</v>
      </c>
      <c r="F24" s="41">
        <f t="shared" si="6"/>
        <v>4111338</v>
      </c>
      <c r="G24" s="41">
        <f t="shared" si="6"/>
        <v>3305879</v>
      </c>
      <c r="H24" s="41">
        <f t="shared" si="6"/>
        <v>616859</v>
      </c>
      <c r="I24" s="41">
        <f t="shared" si="6"/>
        <v>0</v>
      </c>
      <c r="J24" s="41">
        <f t="shared" si="6"/>
        <v>188600</v>
      </c>
      <c r="K24" s="41">
        <f t="shared" si="6"/>
        <v>0</v>
      </c>
      <c r="L24" s="41">
        <f t="shared" si="6"/>
        <v>38000</v>
      </c>
      <c r="M24" s="41">
        <f t="shared" si="6"/>
        <v>38000</v>
      </c>
      <c r="N24" s="41">
        <f t="shared" si="6"/>
        <v>0</v>
      </c>
      <c r="O24" s="41">
        <f t="shared" si="6"/>
        <v>0</v>
      </c>
      <c r="P24" s="41">
        <f t="shared" si="6"/>
        <v>0</v>
      </c>
    </row>
    <row r="25" spans="1:16" s="25" customFormat="1" ht="16.5" customHeight="1">
      <c r="A25" s="19">
        <v>754</v>
      </c>
      <c r="B25" s="18">
        <v>75411</v>
      </c>
      <c r="C25" s="17">
        <v>2110</v>
      </c>
      <c r="D25" s="42">
        <v>4111338</v>
      </c>
      <c r="E25" s="42">
        <f>SUM(F25)</f>
        <v>4111338</v>
      </c>
      <c r="F25" s="42">
        <f>SUM(G25:J25)</f>
        <v>4111338</v>
      </c>
      <c r="G25" s="43">
        <v>3305879</v>
      </c>
      <c r="H25" s="43">
        <v>616859</v>
      </c>
      <c r="I25" s="43">
        <v>0</v>
      </c>
      <c r="J25" s="43">
        <v>188600</v>
      </c>
      <c r="K25" s="43">
        <v>0</v>
      </c>
      <c r="L25" s="43">
        <v>0</v>
      </c>
      <c r="M25" s="43">
        <v>0</v>
      </c>
      <c r="N25" s="43">
        <f>SUM(O25+Q25+R25)</f>
        <v>0</v>
      </c>
      <c r="O25" s="43">
        <v>0</v>
      </c>
      <c r="P25" s="43">
        <v>0</v>
      </c>
    </row>
    <row r="26" spans="1:16" ht="16.5" customHeight="1">
      <c r="A26" s="19">
        <v>754</v>
      </c>
      <c r="B26" s="18">
        <v>75411</v>
      </c>
      <c r="C26" s="17">
        <v>6410</v>
      </c>
      <c r="D26" s="42">
        <v>38000</v>
      </c>
      <c r="E26" s="42">
        <f>SUM(M26)</f>
        <v>38000</v>
      </c>
      <c r="F26" s="42">
        <f>SUM(G26:J26)</f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38000</v>
      </c>
      <c r="M26" s="43">
        <v>38000</v>
      </c>
      <c r="N26" s="43">
        <f>SUM(O26+Q26+R26)</f>
        <v>0</v>
      </c>
      <c r="O26" s="43">
        <v>0</v>
      </c>
      <c r="P26" s="43">
        <v>0</v>
      </c>
    </row>
    <row r="27" spans="1:16" ht="16.5" customHeight="1">
      <c r="A27" s="22">
        <v>755</v>
      </c>
      <c r="B27" s="24"/>
      <c r="C27" s="20"/>
      <c r="D27" s="41">
        <f>SUM(D28:D28)</f>
        <v>125208</v>
      </c>
      <c r="E27" s="41">
        <f>E28</f>
        <v>125208</v>
      </c>
      <c r="F27" s="41">
        <f aca="true" t="shared" si="7" ref="F27:K27">SUM(F28)</f>
        <v>125208</v>
      </c>
      <c r="G27" s="41">
        <f t="shared" si="7"/>
        <v>30363</v>
      </c>
      <c r="H27" s="41">
        <f t="shared" si="7"/>
        <v>34119.12</v>
      </c>
      <c r="I27" s="41">
        <f t="shared" si="7"/>
        <v>60725.88</v>
      </c>
      <c r="J27" s="41">
        <f t="shared" si="7"/>
        <v>0</v>
      </c>
      <c r="K27" s="41">
        <f t="shared" si="7"/>
        <v>0</v>
      </c>
      <c r="L27" s="41">
        <f>SUM(L28:L28)</f>
        <v>0</v>
      </c>
      <c r="M27" s="41">
        <f>SUM(M28:M28)</f>
        <v>0</v>
      </c>
      <c r="N27" s="41">
        <f>SUM(N28)</f>
        <v>0</v>
      </c>
      <c r="O27" s="41">
        <f>SUM(O28)</f>
        <v>0</v>
      </c>
      <c r="P27" s="41">
        <f>SUM(P28)</f>
        <v>0</v>
      </c>
    </row>
    <row r="28" spans="1:16" ht="15.75" customHeight="1">
      <c r="A28" s="19">
        <v>755</v>
      </c>
      <c r="B28" s="18">
        <v>75515</v>
      </c>
      <c r="C28" s="17">
        <v>2110</v>
      </c>
      <c r="D28" s="42">
        <v>125208</v>
      </c>
      <c r="E28" s="42">
        <f>SUM(F28)</f>
        <v>125208</v>
      </c>
      <c r="F28" s="42">
        <f>SUM(G28:J28)</f>
        <v>125208</v>
      </c>
      <c r="G28" s="43">
        <v>30363</v>
      </c>
      <c r="H28" s="43">
        <v>34119.12</v>
      </c>
      <c r="I28" s="43">
        <v>60725.88</v>
      </c>
      <c r="J28" s="43">
        <v>0</v>
      </c>
      <c r="K28" s="43">
        <v>0</v>
      </c>
      <c r="L28" s="43">
        <v>0</v>
      </c>
      <c r="M28" s="43">
        <v>0</v>
      </c>
      <c r="N28" s="43">
        <f>SUM(O28+Q28+R28)</f>
        <v>0</v>
      </c>
      <c r="O28" s="43">
        <v>0</v>
      </c>
      <c r="P28" s="43">
        <v>0</v>
      </c>
    </row>
    <row r="29" spans="1:16" ht="16.5" customHeight="1">
      <c r="A29" s="22">
        <v>801</v>
      </c>
      <c r="B29" s="24"/>
      <c r="C29" s="20"/>
      <c r="D29" s="41">
        <f>SUM(D30:D30)</f>
        <v>22308</v>
      </c>
      <c r="E29" s="41">
        <f>E30</f>
        <v>22308</v>
      </c>
      <c r="F29" s="41">
        <f aca="true" t="shared" si="8" ref="F29:K29">SUM(F30)</f>
        <v>22308</v>
      </c>
      <c r="G29" s="41">
        <f t="shared" si="8"/>
        <v>0</v>
      </c>
      <c r="H29" s="41">
        <f t="shared" si="8"/>
        <v>22308</v>
      </c>
      <c r="I29" s="41">
        <f t="shared" si="8"/>
        <v>0</v>
      </c>
      <c r="J29" s="41">
        <f t="shared" si="8"/>
        <v>0</v>
      </c>
      <c r="K29" s="41">
        <f t="shared" si="8"/>
        <v>0</v>
      </c>
      <c r="L29" s="41">
        <f>SUM(L30:L30)</f>
        <v>0</v>
      </c>
      <c r="M29" s="41">
        <f>SUM(M30:M30)</f>
        <v>0</v>
      </c>
      <c r="N29" s="41">
        <f>SUM(N30)</f>
        <v>0</v>
      </c>
      <c r="O29" s="41">
        <f>SUM(O30)</f>
        <v>0</v>
      </c>
      <c r="P29" s="41">
        <f>SUM(P30)</f>
        <v>0</v>
      </c>
    </row>
    <row r="30" spans="1:16" ht="16.5" customHeight="1">
      <c r="A30" s="19">
        <v>801</v>
      </c>
      <c r="B30" s="18">
        <v>80153</v>
      </c>
      <c r="C30" s="17">
        <v>2110</v>
      </c>
      <c r="D30" s="42">
        <v>22308</v>
      </c>
      <c r="E30" s="42">
        <f>SUM(F30)</f>
        <v>22308</v>
      </c>
      <c r="F30" s="42">
        <f>SUM(G30:J30)</f>
        <v>22308</v>
      </c>
      <c r="G30" s="43">
        <v>0</v>
      </c>
      <c r="H30" s="43">
        <v>22308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>SUM(O30+Q30+R30)</f>
        <v>0</v>
      </c>
      <c r="O30" s="43">
        <v>0</v>
      </c>
      <c r="P30" s="43">
        <v>0</v>
      </c>
    </row>
    <row r="31" spans="1:16" ht="17.25" customHeight="1">
      <c r="A31" s="22">
        <v>851</v>
      </c>
      <c r="B31" s="21"/>
      <c r="C31" s="20"/>
      <c r="D31" s="44">
        <f>D32</f>
        <v>2081462</v>
      </c>
      <c r="E31" s="44">
        <f aca="true" t="shared" si="9" ref="E31:P31">SUM(E32)</f>
        <v>2081462</v>
      </c>
      <c r="F31" s="44">
        <f t="shared" si="9"/>
        <v>2081462</v>
      </c>
      <c r="G31" s="44">
        <f t="shared" si="9"/>
        <v>0</v>
      </c>
      <c r="H31" s="44">
        <f t="shared" si="9"/>
        <v>2081462</v>
      </c>
      <c r="I31" s="44">
        <f t="shared" si="9"/>
        <v>0</v>
      </c>
      <c r="J31" s="44">
        <f t="shared" si="9"/>
        <v>0</v>
      </c>
      <c r="K31" s="44">
        <f t="shared" si="9"/>
        <v>0</v>
      </c>
      <c r="L31" s="44">
        <f t="shared" si="9"/>
        <v>0</v>
      </c>
      <c r="M31" s="44">
        <f t="shared" si="9"/>
        <v>0</v>
      </c>
      <c r="N31" s="44">
        <f t="shared" si="9"/>
        <v>0</v>
      </c>
      <c r="O31" s="44">
        <f t="shared" si="9"/>
        <v>0</v>
      </c>
      <c r="P31" s="44">
        <f t="shared" si="9"/>
        <v>0</v>
      </c>
    </row>
    <row r="32" spans="1:17" ht="17.25" customHeight="1">
      <c r="A32" s="19">
        <v>851</v>
      </c>
      <c r="B32" s="18">
        <v>85156</v>
      </c>
      <c r="C32" s="17">
        <v>2110</v>
      </c>
      <c r="D32" s="43">
        <v>2081462</v>
      </c>
      <c r="E32" s="42">
        <f>SUM(H32)</f>
        <v>2081462</v>
      </c>
      <c r="F32" s="42">
        <f>SUM(H32)</f>
        <v>2081462</v>
      </c>
      <c r="G32" s="43">
        <v>0</v>
      </c>
      <c r="H32" s="43">
        <v>2081462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SUM(O32+Q32+R32)</f>
        <v>0</v>
      </c>
      <c r="O32" s="43">
        <v>0</v>
      </c>
      <c r="P32" s="43">
        <v>0</v>
      </c>
      <c r="Q32" s="23"/>
    </row>
    <row r="33" spans="1:16" ht="17.25" customHeight="1">
      <c r="A33" s="22">
        <v>853</v>
      </c>
      <c r="B33" s="21"/>
      <c r="C33" s="20"/>
      <c r="D33" s="44">
        <f>SUM(D34)</f>
        <v>552897.25</v>
      </c>
      <c r="E33" s="44">
        <f>E34</f>
        <v>552897.25</v>
      </c>
      <c r="F33" s="44">
        <f>F34</f>
        <v>552897.25</v>
      </c>
      <c r="G33" s="44">
        <f>G34</f>
        <v>501938.8</v>
      </c>
      <c r="H33" s="44">
        <f>H34</f>
        <v>50958.45</v>
      </c>
      <c r="I33" s="44">
        <f aca="true" t="shared" si="10" ref="I33:P33">SUM(I34)</f>
        <v>0</v>
      </c>
      <c r="J33" s="44">
        <f t="shared" si="10"/>
        <v>0</v>
      </c>
      <c r="K33" s="44">
        <f t="shared" si="10"/>
        <v>0</v>
      </c>
      <c r="L33" s="44">
        <f t="shared" si="10"/>
        <v>0</v>
      </c>
      <c r="M33" s="44">
        <f t="shared" si="10"/>
        <v>0</v>
      </c>
      <c r="N33" s="44">
        <f t="shared" si="10"/>
        <v>0</v>
      </c>
      <c r="O33" s="44">
        <f t="shared" si="10"/>
        <v>0</v>
      </c>
      <c r="P33" s="44">
        <f t="shared" si="10"/>
        <v>0</v>
      </c>
    </row>
    <row r="34" spans="1:16" ht="15" customHeight="1">
      <c r="A34" s="19">
        <v>853</v>
      </c>
      <c r="B34" s="18">
        <v>85321</v>
      </c>
      <c r="C34" s="17">
        <v>2110</v>
      </c>
      <c r="D34" s="43">
        <v>552897.25</v>
      </c>
      <c r="E34" s="42">
        <f>SUM(H34+G34+E43)</f>
        <v>552897.25</v>
      </c>
      <c r="F34" s="43">
        <f>SUM(G34:K34)</f>
        <v>552897.25</v>
      </c>
      <c r="G34" s="43">
        <v>501938.8</v>
      </c>
      <c r="H34" s="43">
        <v>50958.45</v>
      </c>
      <c r="I34" s="43">
        <v>0</v>
      </c>
      <c r="J34" s="43">
        <v>0</v>
      </c>
      <c r="K34" s="43">
        <v>0</v>
      </c>
      <c r="L34" s="43">
        <v>0</v>
      </c>
      <c r="M34" s="43">
        <f>SUM(N34+P34+Q34)</f>
        <v>0</v>
      </c>
      <c r="N34" s="43">
        <v>0</v>
      </c>
      <c r="O34" s="43">
        <v>0</v>
      </c>
      <c r="P34" s="43">
        <v>0</v>
      </c>
    </row>
    <row r="35" spans="1:16" ht="16.5" customHeight="1">
      <c r="A35" s="22">
        <v>855</v>
      </c>
      <c r="B35" s="21"/>
      <c r="C35" s="20"/>
      <c r="D35" s="44">
        <f>SUM(D36)</f>
        <v>40300</v>
      </c>
      <c r="E35" s="44">
        <f>E36</f>
        <v>40300</v>
      </c>
      <c r="F35" s="44">
        <f>F36</f>
        <v>40300</v>
      </c>
      <c r="G35" s="44">
        <f>G36</f>
        <v>1300</v>
      </c>
      <c r="H35" s="44">
        <f>H36</f>
        <v>0</v>
      </c>
      <c r="I35" s="44">
        <f aca="true" t="shared" si="11" ref="I35:P35">SUM(I36)</f>
        <v>0</v>
      </c>
      <c r="J35" s="44">
        <f t="shared" si="11"/>
        <v>39000</v>
      </c>
      <c r="K35" s="44">
        <f t="shared" si="11"/>
        <v>0</v>
      </c>
      <c r="L35" s="44">
        <f t="shared" si="11"/>
        <v>0</v>
      </c>
      <c r="M35" s="44">
        <f t="shared" si="11"/>
        <v>0</v>
      </c>
      <c r="N35" s="44">
        <f t="shared" si="11"/>
        <v>0</v>
      </c>
      <c r="O35" s="44">
        <f t="shared" si="11"/>
        <v>0</v>
      </c>
      <c r="P35" s="44">
        <f t="shared" si="11"/>
        <v>0</v>
      </c>
    </row>
    <row r="36" spans="1:16" ht="16.5" customHeight="1">
      <c r="A36" s="19">
        <v>855</v>
      </c>
      <c r="B36" s="18">
        <v>85504</v>
      </c>
      <c r="C36" s="17">
        <v>2110</v>
      </c>
      <c r="D36" s="43">
        <v>40300</v>
      </c>
      <c r="E36" s="42">
        <f>SUM(H36+G36+J36)</f>
        <v>40300</v>
      </c>
      <c r="F36" s="43">
        <f>SUM(G36:K36)</f>
        <v>40300</v>
      </c>
      <c r="G36" s="43">
        <v>1300</v>
      </c>
      <c r="H36" s="43">
        <v>0</v>
      </c>
      <c r="I36" s="43">
        <v>0</v>
      </c>
      <c r="J36" s="43">
        <v>39000</v>
      </c>
      <c r="K36" s="43">
        <v>0</v>
      </c>
      <c r="L36" s="43">
        <v>0</v>
      </c>
      <c r="M36" s="43">
        <f>SUM(N36+P36+Q36)</f>
        <v>0</v>
      </c>
      <c r="N36" s="43">
        <v>0</v>
      </c>
      <c r="O36" s="43">
        <v>0</v>
      </c>
      <c r="P36" s="43">
        <v>0</v>
      </c>
    </row>
    <row r="37" spans="1:16" ht="18" customHeight="1">
      <c r="A37" s="22">
        <v>855</v>
      </c>
      <c r="B37" s="21"/>
      <c r="C37" s="20"/>
      <c r="D37" s="44">
        <f>SUM(D38)</f>
        <v>280759</v>
      </c>
      <c r="E37" s="44">
        <f>E38</f>
        <v>280759</v>
      </c>
      <c r="F37" s="44">
        <f>F38</f>
        <v>280759</v>
      </c>
      <c r="G37" s="44">
        <f>G38</f>
        <v>1000</v>
      </c>
      <c r="H37" s="44">
        <f>H38</f>
        <v>1782</v>
      </c>
      <c r="I37" s="44">
        <f aca="true" t="shared" si="12" ref="I37:P37">SUM(I38)</f>
        <v>0</v>
      </c>
      <c r="J37" s="44">
        <f t="shared" si="12"/>
        <v>277977</v>
      </c>
      <c r="K37" s="44">
        <f t="shared" si="12"/>
        <v>0</v>
      </c>
      <c r="L37" s="44">
        <f t="shared" si="12"/>
        <v>0</v>
      </c>
      <c r="M37" s="44">
        <f t="shared" si="12"/>
        <v>0</v>
      </c>
      <c r="N37" s="44">
        <f t="shared" si="12"/>
        <v>0</v>
      </c>
      <c r="O37" s="44">
        <f t="shared" si="12"/>
        <v>0</v>
      </c>
      <c r="P37" s="44">
        <f t="shared" si="12"/>
        <v>0</v>
      </c>
    </row>
    <row r="38" spans="1:16" ht="17.25" customHeight="1">
      <c r="A38" s="19">
        <v>855</v>
      </c>
      <c r="B38" s="18">
        <v>85508</v>
      </c>
      <c r="C38" s="17">
        <v>2160</v>
      </c>
      <c r="D38" s="43">
        <v>280759</v>
      </c>
      <c r="E38" s="42">
        <f>SUM(H38+G38+J38)</f>
        <v>280759</v>
      </c>
      <c r="F38" s="43">
        <f>SUM(G38:K38)</f>
        <v>280759</v>
      </c>
      <c r="G38" s="43">
        <v>1000</v>
      </c>
      <c r="H38" s="43">
        <v>1782</v>
      </c>
      <c r="I38" s="43">
        <v>0</v>
      </c>
      <c r="J38" s="43">
        <v>277977</v>
      </c>
      <c r="K38" s="43">
        <v>0</v>
      </c>
      <c r="L38" s="43">
        <v>0</v>
      </c>
      <c r="M38" s="43">
        <f>SUM(N38+P38+Q38)</f>
        <v>0</v>
      </c>
      <c r="N38" s="43">
        <v>0</v>
      </c>
      <c r="O38" s="43">
        <v>0</v>
      </c>
      <c r="P38" s="43">
        <v>0</v>
      </c>
    </row>
    <row r="39" spans="1:16" ht="21" customHeight="1">
      <c r="A39" s="121" t="s">
        <v>47</v>
      </c>
      <c r="B39" s="121"/>
      <c r="C39" s="121"/>
      <c r="D39" s="44">
        <f aca="true" t="shared" si="13" ref="D39:P39">SUM(D8+D10+D12+D14+D17+D19+D21+D24+D27+D29+D31+D33+D35+D37)</f>
        <v>7905062.25</v>
      </c>
      <c r="E39" s="44">
        <f t="shared" si="13"/>
        <v>7905062.25</v>
      </c>
      <c r="F39" s="44">
        <f t="shared" si="13"/>
        <v>7856962.25</v>
      </c>
      <c r="G39" s="44">
        <f t="shared" si="13"/>
        <v>4324026.8</v>
      </c>
      <c r="H39" s="44">
        <f t="shared" si="13"/>
        <v>2960982.5700000003</v>
      </c>
      <c r="I39" s="44">
        <f t="shared" si="13"/>
        <v>60725.88</v>
      </c>
      <c r="J39" s="44">
        <f t="shared" si="13"/>
        <v>511227</v>
      </c>
      <c r="K39" s="44">
        <f t="shared" si="13"/>
        <v>0</v>
      </c>
      <c r="L39" s="44">
        <f t="shared" si="13"/>
        <v>38000</v>
      </c>
      <c r="M39" s="44">
        <f t="shared" si="13"/>
        <v>48100</v>
      </c>
      <c r="N39" s="44">
        <f t="shared" si="13"/>
        <v>10100</v>
      </c>
      <c r="O39" s="44">
        <f t="shared" si="13"/>
        <v>0</v>
      </c>
      <c r="P39" s="44">
        <f t="shared" si="13"/>
        <v>0</v>
      </c>
    </row>
    <row r="40" spans="1:16" ht="12.75">
      <c r="A40" s="38"/>
      <c r="B40" s="38"/>
      <c r="C40" s="38"/>
      <c r="D40" s="38"/>
      <c r="E40" s="39"/>
      <c r="F40" s="38"/>
      <c r="G40" s="38"/>
      <c r="H40" s="38"/>
      <c r="I40" s="38"/>
      <c r="J40" s="38"/>
      <c r="K40" s="40"/>
      <c r="L40" s="40"/>
      <c r="M40" s="40"/>
      <c r="N40" s="40"/>
      <c r="O40" s="40"/>
      <c r="P40" s="40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4"/>
      <c r="L41" s="14"/>
      <c r="M41" s="14"/>
      <c r="N41" s="14"/>
      <c r="O41" s="14"/>
      <c r="P41" s="14"/>
    </row>
    <row r="42" spans="1:16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4"/>
      <c r="L42" s="14"/>
      <c r="M42" s="14"/>
      <c r="N42" s="14"/>
      <c r="O42" s="14"/>
      <c r="P42" s="14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3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9:C39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132.79.2018
z dnia 25 października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2018-10-25T08:51:53Z</cp:lastPrinted>
  <dcterms:modified xsi:type="dcterms:W3CDTF">2019-01-21T08:13:45Z</dcterms:modified>
  <cp:category/>
  <cp:version/>
  <cp:contentType/>
  <cp:contentStatus/>
</cp:coreProperties>
</file>