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2315" windowHeight="77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<sst xmlns="http://schemas.openxmlformats.org/spreadsheetml/2006/main" count="224" uniqueCount="105">
  <si>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</si>
  <si>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</si>
  <si>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</si>
  <si>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</si>
  <si>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</si>
  <si>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</si>
  <si>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</si>
  <si>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</si>
  <si>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</si>
  <si>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</si>
  <si>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</si>
  <si>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</si>
  <si>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</si>
  <si>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</si>
  <si>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</si>
  <si>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</si>
  <si>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</si>
  <si>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</si>
  <si>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</si>
  <si>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</si>
  <si>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</si>
  <si>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</si>
  <si>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</si>
  <si>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</si>
  <si>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</si>
  <si>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Ogółem</t>
  </si>
  <si>
    <t>Zmiany w planie wydatków budżetowych w 2018 roku</t>
  </si>
  <si>
    <t>w złotych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</si>
  <si>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</si>
  <si>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</si>
  <si>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</si>
  <si>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</si>
  <si>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</si>
  <si>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</si>
  <si>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</si>
  <si>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</si>
  <si>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</si>
  <si>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</si>
  <si>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</si>
  <si>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</si>
  <si>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Dotacje ogółem</t>
  </si>
  <si>
    <t>§</t>
  </si>
  <si>
    <t>w  złotych</t>
  </si>
  <si>
    <t>Wydatki
na 2018 r.</t>
  </si>
  <si>
    <t>Dochody i wydatki związane z realizacją zadań z zakresu administracji rządowej i innych zadań zleconych odrębnymi ustawami w  2018 r.</t>
  </si>
  <si>
    <t>Pozostałe zadania w zakresie polityki społecznej</t>
  </si>
  <si>
    <t>Zespoły do spraw orzekania o niepełnosprawności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</si>
  <si>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</si>
  <si>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</si>
  <si>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</si>
  <si>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</si>
  <si>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</si>
  <si>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</si>
  <si>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</si>
  <si>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Dotacje celowe otrzymane z budżetu państwa na realizację bieżących zadań własnych powiatu</t>
  </si>
  <si>
    <t>2130</t>
  </si>
  <si>
    <t>Usuwanie skutków klęsk żywiołowych</t>
  </si>
  <si>
    <t>60078</t>
  </si>
  <si>
    <t>Transport i łączność</t>
  </si>
  <si>
    <t>600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</si>
  <si>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</si>
  <si>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</si>
  <si>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</si>
  <si>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</si>
  <si>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</si>
  <si>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</si>
  <si>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</si>
  <si>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</si>
  <si>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</si>
  <si>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</si>
  <si>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</si>
  <si>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</si>
  <si>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2 250 550,00</t>
  </si>
  <si>
    <t>737 000,00</t>
  </si>
  <si>
    <t>2 987 550,00</t>
  </si>
  <si>
    <t>754</t>
  </si>
  <si>
    <t>Bezpieczeństwo publiczne i ochrona przeciwpożarowa</t>
  </si>
  <si>
    <t>3 776 342,00</t>
  </si>
  <si>
    <t>75411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</si>
  <si>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</si>
  <si>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</si>
  <si>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</si>
  <si>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853</t>
  </si>
  <si>
    <t>1 734 107,00</t>
  </si>
  <si>
    <t>7 090,00</t>
  </si>
  <si>
    <t>1 741 197,00</t>
  </si>
  <si>
    <t>756 065,00</t>
  </si>
  <si>
    <t>85321</t>
  </si>
  <si>
    <t>292 743,00</t>
  </si>
  <si>
    <t>299 833,00</t>
  </si>
  <si>
    <t>284 343,00</t>
  </si>
  <si>
    <t>291 433,00</t>
  </si>
  <si>
    <t>79 301 092,00</t>
  </si>
  <si>
    <t>786 167,00</t>
  </si>
  <si>
    <t>25 482 191,00</t>
  </si>
  <si>
    <t>24 171 660,00</t>
  </si>
  <si>
    <t>104 783 283,00</t>
  </si>
  <si>
    <t>24 957 827,00</t>
  </si>
  <si>
    <t>Dochody budżetu powiatu na 2018 rok</t>
  </si>
  <si>
    <t>15 348,00</t>
  </si>
  <si>
    <t>3 791 690,00</t>
  </si>
  <si>
    <t>759 438,00</t>
  </si>
  <si>
    <t>80 060 530,00</t>
  </si>
  <si>
    <t>105 542 721,00</t>
  </si>
  <si>
    <t>Załącznik Nr 1                                                                                                          do uchwały Zarządu Powiatu w Opatowie Nr 112.15.2018                                                     z dnia 7 marca 2018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</si>
</sst>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b/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6" fillId="27" borderId="1" applyNumberFormat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1" fillId="32" borderId="0" applyNumberFormat="0" applyBorder="0" applyAlignment="0" applyProtection="0"/>
  </cellStyleXfs>
  <cellXfs count="10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50" applyAlignment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9" fillId="0" borderId="0" xfId="50">
      <alignment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1" fontId="11" fillId="0" borderId="12" xfId="50" applyNumberFormat="1" applyFont="1" applyFill="1" applyBorder="1" applyAlignment="1">
      <alignment vertical="center"/>
      <protection/>
    </xf>
    <xf numFmtId="41" fontId="13" fillId="35" borderId="12" xfId="50" applyNumberFormat="1" applyFont="1" applyFill="1" applyBorder="1" applyAlignment="1">
      <alignment vertical="center"/>
      <protection/>
    </xf>
    <xf numFmtId="41" fontId="13" fillId="35" borderId="12" xfId="50" applyNumberFormat="1" applyFont="1" applyFill="1" applyBorder="1" applyAlignment="1">
      <alignment vertical="center" wrapText="1"/>
      <protection/>
    </xf>
    <xf numFmtId="0" fontId="13" fillId="35" borderId="12" xfId="50" applyFont="1" applyFill="1" applyBorder="1" applyAlignment="1">
      <alignment horizontal="center" vertical="center"/>
      <protection/>
    </xf>
    <xf numFmtId="0" fontId="13" fillId="35" borderId="12" xfId="50" applyFont="1" applyFill="1" applyBorder="1" applyAlignment="1">
      <alignment horizontal="center" vertical="center" wrapText="1"/>
      <protection/>
    </xf>
    <xf numFmtId="0" fontId="14" fillId="35" borderId="12" xfId="50" applyFont="1" applyFill="1" applyBorder="1" applyAlignment="1">
      <alignment horizontal="center" vertical="center" wrapText="1"/>
      <protection/>
    </xf>
    <xf numFmtId="41" fontId="11" fillId="35" borderId="12" xfId="50" applyNumberFormat="1" applyFont="1" applyFill="1" applyBorder="1" applyAlignment="1">
      <alignment vertical="center"/>
      <protection/>
    </xf>
    <xf numFmtId="0" fontId="11" fillId="35" borderId="12" xfId="50" applyFont="1" applyFill="1" applyBorder="1" applyAlignment="1">
      <alignment horizontal="center" vertical="center"/>
      <protection/>
    </xf>
    <xf numFmtId="0" fontId="11" fillId="35" borderId="12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41" fontId="11" fillId="35" borderId="12" xfId="50" applyNumberFormat="1" applyFont="1" applyFill="1" applyBorder="1" applyAlignment="1">
      <alignment vertical="center" wrapText="1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/>
      <protection/>
    </xf>
    <xf numFmtId="0" fontId="18" fillId="0" borderId="0" xfId="50" applyFont="1">
      <alignment/>
      <protection/>
    </xf>
    <xf numFmtId="0" fontId="18" fillId="0" borderId="0" xfId="50" applyFont="1" applyBorder="1">
      <alignment/>
      <protection/>
    </xf>
    <xf numFmtId="49" fontId="11" fillId="35" borderId="12" xfId="50" applyNumberFormat="1" applyFont="1" applyFill="1" applyBorder="1" applyAlignment="1">
      <alignment horizontal="center" vertical="center" wrapText="1"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3" fillId="35" borderId="12" xfId="50" applyNumberFormat="1" applyFont="1" applyFill="1" applyBorder="1" applyAlignment="1">
      <alignment horizontal="center" vertical="center" wrapText="1"/>
      <protection/>
    </xf>
    <xf numFmtId="49" fontId="14" fillId="35" borderId="12" xfId="50" applyNumberFormat="1" applyFont="1" applyFill="1" applyBorder="1" applyAlignment="1">
      <alignment horizontal="center"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0" fontId="19" fillId="0" borderId="13" xfId="50" applyFont="1" applyFill="1" applyBorder="1" applyAlignment="1">
      <alignment horizontal="center" vertical="center" wrapText="1"/>
      <protection/>
    </xf>
    <xf numFmtId="0" fontId="20" fillId="0" borderId="12" xfId="50" applyFont="1" applyFill="1" applyBorder="1" applyAlignment="1">
      <alignment horizontal="center" vertical="center" wrapText="1"/>
      <protection/>
    </xf>
    <xf numFmtId="0" fontId="20" fillId="0" borderId="14" xfId="50" applyFont="1" applyFill="1" applyBorder="1" applyAlignment="1">
      <alignment horizontal="center" vertical="center" wrapText="1"/>
      <protection/>
    </xf>
    <xf numFmtId="0" fontId="20" fillId="0" borderId="15" xfId="50" applyFont="1" applyFill="1" applyBorder="1" applyAlignment="1">
      <alignment horizontal="center" vertical="center" wrapText="1"/>
      <protection/>
    </xf>
    <xf numFmtId="0" fontId="22" fillId="0" borderId="0" xfId="50" applyFont="1" applyAlignment="1">
      <alignment horizontal="center"/>
      <protection/>
    </xf>
    <xf numFmtId="0" fontId="14" fillId="0" borderId="0" xfId="50" applyFont="1">
      <alignment/>
      <protection/>
    </xf>
    <xf numFmtId="0" fontId="14" fillId="0" borderId="0" xfId="50" applyFont="1" applyAlignment="1">
      <alignment vertical="center"/>
      <protection/>
    </xf>
    <xf numFmtId="0" fontId="14" fillId="0" borderId="0" xfId="50" applyFont="1" applyAlignment="1">
      <alignment horizontal="center" vertical="center"/>
      <protection/>
    </xf>
    <xf numFmtId="0" fontId="23" fillId="0" borderId="0" xfId="50" applyFont="1" applyAlignment="1">
      <alignment horizontal="center" vertical="center"/>
      <protection/>
    </xf>
    <xf numFmtId="0" fontId="10" fillId="0" borderId="0" xfId="50" applyFont="1" applyAlignment="1">
      <alignment vertical="center" wrapText="1"/>
      <protection/>
    </xf>
    <xf numFmtId="0" fontId="18" fillId="0" borderId="0" xfId="49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5" fillId="34" borderId="0" xfId="49" applyNumberFormat="1" applyFont="1" applyFill="1" applyAlignment="1" applyProtection="1">
      <alignment horizontal="center" vertical="center" wrapText="1"/>
      <protection locked="0"/>
    </xf>
    <xf numFmtId="0" fontId="18" fillId="0" borderId="0" xfId="49" applyNumberFormat="1" applyFont="1" applyFill="1" applyBorder="1" applyAlignment="1" applyProtection="1">
      <alignment/>
      <protection locked="0"/>
    </xf>
    <xf numFmtId="49" fontId="26" fillId="34" borderId="0" xfId="49" applyNumberFormat="1" applyFont="1" applyFill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49" applyNumberFormat="1" applyFont="1" applyFill="1" applyBorder="1" applyAlignment="1" applyProtection="1">
      <alignment horizontal="right" wrapText="1"/>
      <protection locked="0"/>
    </xf>
    <xf numFmtId="0" fontId="27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8" fillId="0" borderId="0" xfId="49" applyNumberFormat="1" applyFont="1" applyFill="1" applyBorder="1" applyAlignment="1" applyProtection="1">
      <alignment horizontal="left"/>
      <protection locked="0"/>
    </xf>
    <xf numFmtId="49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18" xfId="50" applyFont="1" applyFill="1" applyBorder="1" applyAlignment="1">
      <alignment horizontal="center" vertical="center" wrapText="1"/>
      <protection/>
    </xf>
    <xf numFmtId="0" fontId="20" fillId="0" borderId="13" xfId="50" applyFont="1" applyFill="1" applyBorder="1" applyAlignment="1">
      <alignment horizontal="center" vertical="center" wrapText="1"/>
      <protection/>
    </xf>
    <xf numFmtId="0" fontId="20" fillId="0" borderId="14" xfId="50" applyFont="1" applyFill="1" applyBorder="1" applyAlignment="1">
      <alignment horizontal="center" vertical="center" wrapText="1"/>
      <protection/>
    </xf>
    <xf numFmtId="0" fontId="21" fillId="0" borderId="19" xfId="50" applyFont="1" applyFill="1" applyBorder="1" applyAlignment="1">
      <alignment horizontal="center" vertical="center"/>
      <protection/>
    </xf>
    <xf numFmtId="0" fontId="21" fillId="0" borderId="20" xfId="50" applyFont="1" applyFill="1" applyBorder="1" applyAlignment="1">
      <alignment horizontal="center" vertical="center"/>
      <protection/>
    </xf>
    <xf numFmtId="0" fontId="21" fillId="0" borderId="15" xfId="50" applyFont="1" applyFill="1" applyBorder="1" applyAlignment="1">
      <alignment horizontal="center" vertical="center"/>
      <protection/>
    </xf>
    <xf numFmtId="0" fontId="20" fillId="0" borderId="19" xfId="50" applyFont="1" applyFill="1" applyBorder="1" applyAlignment="1">
      <alignment horizontal="center" vertical="center" wrapText="1"/>
      <protection/>
    </xf>
    <xf numFmtId="0" fontId="20" fillId="0" borderId="15" xfId="50" applyFont="1" applyFill="1" applyBorder="1" applyAlignment="1">
      <alignment horizontal="center" vertical="center" wrapText="1"/>
      <protection/>
    </xf>
    <xf numFmtId="0" fontId="20" fillId="0" borderId="12" xfId="50" applyFont="1" applyFill="1" applyBorder="1" applyAlignment="1">
      <alignment horizontal="center" vertical="center" wrapText="1"/>
      <protection/>
    </xf>
    <xf numFmtId="0" fontId="12" fillId="0" borderId="12" xfId="50" applyFont="1" applyFill="1" applyBorder="1" applyAlignment="1">
      <alignment horizontal="center" vertical="center"/>
      <protection/>
    </xf>
    <xf numFmtId="0" fontId="10" fillId="0" borderId="0" xfId="50" applyFont="1" applyAlignment="1">
      <alignment horizontal="center" vertical="center" wrapText="1"/>
      <protection/>
    </xf>
    <xf numFmtId="0" fontId="11" fillId="0" borderId="18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1" fillId="0" borderId="14" xfId="50" applyFont="1" applyFill="1" applyBorder="1" applyAlignment="1">
      <alignment horizontal="center" vertical="center" wrapText="1"/>
      <protection/>
    </xf>
    <xf numFmtId="0" fontId="20" fillId="0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showGridLines="0" tabSelected="1" zoomScalePageLayoutView="0" workbookViewId="0" topLeftCell="A1">
      <selection activeCell="T9" sqref="T9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63" t="s">
        <v>104</v>
      </c>
      <c r="L1" s="63"/>
      <c r="M1" s="63"/>
      <c r="N1" s="63"/>
      <c r="O1" s="63"/>
      <c r="P1" s="63"/>
      <c r="Q1" s="56"/>
    </row>
    <row r="2" spans="1:17" ht="25.5" customHeight="1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56"/>
    </row>
    <row r="3" spans="1:17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 t="s">
        <v>27</v>
      </c>
      <c r="O3" s="66"/>
      <c r="P3" s="66"/>
      <c r="Q3" s="56"/>
    </row>
    <row r="4" spans="1:17" ht="6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6"/>
    </row>
    <row r="5" spans="1:17" ht="34.5" customHeight="1">
      <c r="A5" s="47"/>
      <c r="B5" s="55" t="s">
        <v>0</v>
      </c>
      <c r="C5" s="55" t="s">
        <v>1</v>
      </c>
      <c r="D5" s="65" t="s">
        <v>41</v>
      </c>
      <c r="E5" s="65"/>
      <c r="F5" s="65" t="s">
        <v>2</v>
      </c>
      <c r="G5" s="65"/>
      <c r="H5" s="65"/>
      <c r="I5" s="65" t="s">
        <v>71</v>
      </c>
      <c r="J5" s="65"/>
      <c r="K5" s="55" t="s">
        <v>70</v>
      </c>
      <c r="L5" s="55" t="s">
        <v>69</v>
      </c>
      <c r="M5" s="65" t="s">
        <v>68</v>
      </c>
      <c r="N5" s="65"/>
      <c r="O5" s="65"/>
      <c r="P5" s="65"/>
      <c r="Q5" s="65"/>
    </row>
    <row r="6" spans="1:17" ht="11.25" customHeight="1">
      <c r="A6" s="47"/>
      <c r="B6" s="53" t="s">
        <v>67</v>
      </c>
      <c r="C6" s="53" t="s">
        <v>66</v>
      </c>
      <c r="D6" s="60" t="s">
        <v>65</v>
      </c>
      <c r="E6" s="60"/>
      <c r="F6" s="60" t="s">
        <v>64</v>
      </c>
      <c r="G6" s="60"/>
      <c r="H6" s="60"/>
      <c r="I6" s="60" t="s">
        <v>63</v>
      </c>
      <c r="J6" s="60"/>
      <c r="K6" s="53" t="s">
        <v>62</v>
      </c>
      <c r="L6" s="53" t="s">
        <v>61</v>
      </c>
      <c r="M6" s="60" t="s">
        <v>60</v>
      </c>
      <c r="N6" s="60"/>
      <c r="O6" s="60"/>
      <c r="P6" s="60"/>
      <c r="Q6" s="60"/>
    </row>
    <row r="7" spans="1:17" ht="18.75" customHeight="1">
      <c r="A7" s="47"/>
      <c r="B7" s="67" t="s">
        <v>53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21.75" customHeight="1">
      <c r="A8" s="47"/>
      <c r="B8" s="53" t="s">
        <v>59</v>
      </c>
      <c r="C8" s="54"/>
      <c r="D8" s="59"/>
      <c r="E8" s="59"/>
      <c r="F8" s="61" t="s">
        <v>58</v>
      </c>
      <c r="G8" s="61"/>
      <c r="H8" s="61"/>
      <c r="I8" s="62" t="s">
        <v>72</v>
      </c>
      <c r="J8" s="62"/>
      <c r="K8" s="52" t="s">
        <v>48</v>
      </c>
      <c r="L8" s="52" t="s">
        <v>73</v>
      </c>
      <c r="M8" s="62" t="s">
        <v>74</v>
      </c>
      <c r="N8" s="62"/>
      <c r="O8" s="62"/>
      <c r="P8" s="62"/>
      <c r="Q8" s="62"/>
    </row>
    <row r="9" spans="1:17" ht="29.25" customHeight="1">
      <c r="A9" s="47"/>
      <c r="B9" s="55"/>
      <c r="C9" s="54"/>
      <c r="D9" s="59"/>
      <c r="E9" s="59"/>
      <c r="F9" s="61" t="s">
        <v>49</v>
      </c>
      <c r="G9" s="61"/>
      <c r="H9" s="61"/>
      <c r="I9" s="62" t="s">
        <v>48</v>
      </c>
      <c r="J9" s="62"/>
      <c r="K9" s="52" t="s">
        <v>48</v>
      </c>
      <c r="L9" s="52" t="s">
        <v>48</v>
      </c>
      <c r="M9" s="62" t="s">
        <v>48</v>
      </c>
      <c r="N9" s="62"/>
      <c r="O9" s="62"/>
      <c r="P9" s="62"/>
      <c r="Q9" s="62"/>
    </row>
    <row r="10" spans="1:17" ht="18.75" customHeight="1">
      <c r="A10" s="47"/>
      <c r="B10" s="54"/>
      <c r="C10" s="53" t="s">
        <v>57</v>
      </c>
      <c r="D10" s="59"/>
      <c r="E10" s="59"/>
      <c r="F10" s="61" t="s">
        <v>56</v>
      </c>
      <c r="G10" s="61"/>
      <c r="H10" s="61"/>
      <c r="I10" s="62" t="s">
        <v>48</v>
      </c>
      <c r="J10" s="62"/>
      <c r="K10" s="52" t="s">
        <v>48</v>
      </c>
      <c r="L10" s="52" t="s">
        <v>73</v>
      </c>
      <c r="M10" s="62" t="s">
        <v>73</v>
      </c>
      <c r="N10" s="62"/>
      <c r="O10" s="62"/>
      <c r="P10" s="62"/>
      <c r="Q10" s="62"/>
    </row>
    <row r="11" spans="1:17" ht="29.25" customHeight="1">
      <c r="A11" s="47"/>
      <c r="B11" s="54"/>
      <c r="C11" s="55"/>
      <c r="D11" s="59"/>
      <c r="E11" s="59"/>
      <c r="F11" s="61" t="s">
        <v>49</v>
      </c>
      <c r="G11" s="61"/>
      <c r="H11" s="61"/>
      <c r="I11" s="62" t="s">
        <v>48</v>
      </c>
      <c r="J11" s="62"/>
      <c r="K11" s="52" t="s">
        <v>48</v>
      </c>
      <c r="L11" s="52" t="s">
        <v>48</v>
      </c>
      <c r="M11" s="62" t="s">
        <v>48</v>
      </c>
      <c r="N11" s="62"/>
      <c r="O11" s="62"/>
      <c r="P11" s="62"/>
      <c r="Q11" s="62"/>
    </row>
    <row r="12" spans="1:17" ht="33.75" customHeight="1">
      <c r="A12" s="47"/>
      <c r="B12" s="54"/>
      <c r="C12" s="54"/>
      <c r="D12" s="60" t="s">
        <v>55</v>
      </c>
      <c r="E12" s="60"/>
      <c r="F12" s="61" t="s">
        <v>54</v>
      </c>
      <c r="G12" s="61"/>
      <c r="H12" s="61"/>
      <c r="I12" s="62" t="s">
        <v>48</v>
      </c>
      <c r="J12" s="62"/>
      <c r="K12" s="52" t="s">
        <v>48</v>
      </c>
      <c r="L12" s="52" t="s">
        <v>73</v>
      </c>
      <c r="M12" s="62" t="s">
        <v>73</v>
      </c>
      <c r="N12" s="62"/>
      <c r="O12" s="62"/>
      <c r="P12" s="62"/>
      <c r="Q12" s="62"/>
    </row>
    <row r="13" spans="1:17" ht="22.5" customHeight="1">
      <c r="A13" s="47"/>
      <c r="B13" s="53" t="s">
        <v>75</v>
      </c>
      <c r="C13" s="54"/>
      <c r="D13" s="59"/>
      <c r="E13" s="59"/>
      <c r="F13" s="61" t="s">
        <v>76</v>
      </c>
      <c r="G13" s="61"/>
      <c r="H13" s="61"/>
      <c r="I13" s="62" t="s">
        <v>77</v>
      </c>
      <c r="J13" s="62"/>
      <c r="K13" s="52" t="s">
        <v>48</v>
      </c>
      <c r="L13" s="52" t="s">
        <v>99</v>
      </c>
      <c r="M13" s="62" t="s">
        <v>100</v>
      </c>
      <c r="N13" s="62"/>
      <c r="O13" s="62"/>
      <c r="P13" s="62"/>
      <c r="Q13" s="62"/>
    </row>
    <row r="14" spans="1:17" ht="29.25" customHeight="1">
      <c r="A14" s="47"/>
      <c r="B14" s="55"/>
      <c r="C14" s="54"/>
      <c r="D14" s="59"/>
      <c r="E14" s="59"/>
      <c r="F14" s="61" t="s">
        <v>49</v>
      </c>
      <c r="G14" s="61"/>
      <c r="H14" s="61"/>
      <c r="I14" s="62" t="s">
        <v>48</v>
      </c>
      <c r="J14" s="62"/>
      <c r="K14" s="52" t="s">
        <v>48</v>
      </c>
      <c r="L14" s="52" t="s">
        <v>48</v>
      </c>
      <c r="M14" s="62" t="s">
        <v>48</v>
      </c>
      <c r="N14" s="62"/>
      <c r="O14" s="62"/>
      <c r="P14" s="62"/>
      <c r="Q14" s="62"/>
    </row>
    <row r="15" spans="1:17" ht="19.5" customHeight="1">
      <c r="A15" s="47"/>
      <c r="B15" s="54"/>
      <c r="C15" s="53" t="s">
        <v>78</v>
      </c>
      <c r="D15" s="59"/>
      <c r="E15" s="59"/>
      <c r="F15" s="61" t="s">
        <v>79</v>
      </c>
      <c r="G15" s="61"/>
      <c r="H15" s="61"/>
      <c r="I15" s="62" t="s">
        <v>77</v>
      </c>
      <c r="J15" s="62"/>
      <c r="K15" s="52" t="s">
        <v>48</v>
      </c>
      <c r="L15" s="52" t="s">
        <v>99</v>
      </c>
      <c r="M15" s="62" t="s">
        <v>100</v>
      </c>
      <c r="N15" s="62"/>
      <c r="O15" s="62"/>
      <c r="P15" s="62"/>
      <c r="Q15" s="62"/>
    </row>
    <row r="16" spans="1:17" ht="27" customHeight="1">
      <c r="A16" s="47"/>
      <c r="B16" s="54"/>
      <c r="C16" s="55"/>
      <c r="D16" s="59"/>
      <c r="E16" s="59"/>
      <c r="F16" s="61" t="s">
        <v>49</v>
      </c>
      <c r="G16" s="61"/>
      <c r="H16" s="61"/>
      <c r="I16" s="62" t="s">
        <v>48</v>
      </c>
      <c r="J16" s="62"/>
      <c r="K16" s="52" t="s">
        <v>48</v>
      </c>
      <c r="L16" s="52" t="s">
        <v>48</v>
      </c>
      <c r="M16" s="62" t="s">
        <v>48</v>
      </c>
      <c r="N16" s="62"/>
      <c r="O16" s="62"/>
      <c r="P16" s="62"/>
      <c r="Q16" s="62"/>
    </row>
    <row r="17" spans="1:17" ht="31.5" customHeight="1">
      <c r="A17" s="47"/>
      <c r="B17" s="54"/>
      <c r="C17" s="54"/>
      <c r="D17" s="60" t="s">
        <v>80</v>
      </c>
      <c r="E17" s="60"/>
      <c r="F17" s="61" t="s">
        <v>81</v>
      </c>
      <c r="G17" s="61"/>
      <c r="H17" s="61"/>
      <c r="I17" s="62" t="s">
        <v>77</v>
      </c>
      <c r="J17" s="62"/>
      <c r="K17" s="52" t="s">
        <v>48</v>
      </c>
      <c r="L17" s="52" t="s">
        <v>99</v>
      </c>
      <c r="M17" s="62" t="s">
        <v>100</v>
      </c>
      <c r="N17" s="62"/>
      <c r="O17" s="62"/>
      <c r="P17" s="62"/>
      <c r="Q17" s="62"/>
    </row>
    <row r="18" spans="1:17" ht="18.75" customHeight="1">
      <c r="A18" s="47"/>
      <c r="B18" s="53" t="s">
        <v>82</v>
      </c>
      <c r="C18" s="54"/>
      <c r="D18" s="59"/>
      <c r="E18" s="59"/>
      <c r="F18" s="61" t="s">
        <v>45</v>
      </c>
      <c r="G18" s="61"/>
      <c r="H18" s="61"/>
      <c r="I18" s="62" t="s">
        <v>83</v>
      </c>
      <c r="J18" s="62"/>
      <c r="K18" s="52" t="s">
        <v>48</v>
      </c>
      <c r="L18" s="52" t="s">
        <v>84</v>
      </c>
      <c r="M18" s="62" t="s">
        <v>85</v>
      </c>
      <c r="N18" s="62"/>
      <c r="O18" s="62"/>
      <c r="P18" s="62"/>
      <c r="Q18" s="62"/>
    </row>
    <row r="19" spans="1:17" ht="30" customHeight="1">
      <c r="A19" s="47"/>
      <c r="B19" s="55"/>
      <c r="C19" s="54"/>
      <c r="D19" s="59"/>
      <c r="E19" s="59"/>
      <c r="F19" s="61" t="s">
        <v>49</v>
      </c>
      <c r="G19" s="61"/>
      <c r="H19" s="61"/>
      <c r="I19" s="62" t="s">
        <v>86</v>
      </c>
      <c r="J19" s="62"/>
      <c r="K19" s="52" t="s">
        <v>48</v>
      </c>
      <c r="L19" s="52" t="s">
        <v>48</v>
      </c>
      <c r="M19" s="62" t="s">
        <v>86</v>
      </c>
      <c r="N19" s="62"/>
      <c r="O19" s="62"/>
      <c r="P19" s="62"/>
      <c r="Q19" s="62"/>
    </row>
    <row r="20" spans="1:17" ht="17.25" customHeight="1">
      <c r="A20" s="47"/>
      <c r="B20" s="54"/>
      <c r="C20" s="53" t="s">
        <v>87</v>
      </c>
      <c r="D20" s="59"/>
      <c r="E20" s="59"/>
      <c r="F20" s="61" t="s">
        <v>46</v>
      </c>
      <c r="G20" s="61"/>
      <c r="H20" s="61"/>
      <c r="I20" s="62" t="s">
        <v>88</v>
      </c>
      <c r="J20" s="62"/>
      <c r="K20" s="52" t="s">
        <v>48</v>
      </c>
      <c r="L20" s="52" t="s">
        <v>84</v>
      </c>
      <c r="M20" s="62" t="s">
        <v>89</v>
      </c>
      <c r="N20" s="62"/>
      <c r="O20" s="62"/>
      <c r="P20" s="62"/>
      <c r="Q20" s="62"/>
    </row>
    <row r="21" spans="2:17" ht="27.75" customHeight="1">
      <c r="B21" s="54"/>
      <c r="C21" s="55"/>
      <c r="D21" s="59"/>
      <c r="E21" s="59"/>
      <c r="F21" s="61" t="s">
        <v>49</v>
      </c>
      <c r="G21" s="61"/>
      <c r="H21" s="61"/>
      <c r="I21" s="62" t="s">
        <v>48</v>
      </c>
      <c r="J21" s="62"/>
      <c r="K21" s="52" t="s">
        <v>48</v>
      </c>
      <c r="L21" s="52" t="s">
        <v>48</v>
      </c>
      <c r="M21" s="62" t="s">
        <v>48</v>
      </c>
      <c r="N21" s="62"/>
      <c r="O21" s="62"/>
      <c r="P21" s="62"/>
      <c r="Q21" s="62"/>
    </row>
    <row r="22" spans="2:17" ht="36" customHeight="1">
      <c r="B22" s="54"/>
      <c r="C22" s="54"/>
      <c r="D22" s="60" t="s">
        <v>80</v>
      </c>
      <c r="E22" s="60"/>
      <c r="F22" s="61" t="s">
        <v>81</v>
      </c>
      <c r="G22" s="61"/>
      <c r="H22" s="61"/>
      <c r="I22" s="62" t="s">
        <v>90</v>
      </c>
      <c r="J22" s="62"/>
      <c r="K22" s="52" t="s">
        <v>48</v>
      </c>
      <c r="L22" s="52" t="s">
        <v>84</v>
      </c>
      <c r="M22" s="62" t="s">
        <v>91</v>
      </c>
      <c r="N22" s="62"/>
      <c r="O22" s="62"/>
      <c r="P22" s="62"/>
      <c r="Q22" s="62"/>
    </row>
    <row r="23" spans="2:17" ht="19.5" customHeight="1">
      <c r="B23" s="68" t="s">
        <v>53</v>
      </c>
      <c r="C23" s="68"/>
      <c r="D23" s="68"/>
      <c r="E23" s="68"/>
      <c r="F23" s="68"/>
      <c r="G23" s="68"/>
      <c r="H23" s="51" t="s">
        <v>51</v>
      </c>
      <c r="I23" s="69" t="s">
        <v>92</v>
      </c>
      <c r="J23" s="69"/>
      <c r="K23" s="49" t="s">
        <v>48</v>
      </c>
      <c r="L23" s="49" t="s">
        <v>101</v>
      </c>
      <c r="M23" s="69" t="s">
        <v>102</v>
      </c>
      <c r="N23" s="69"/>
      <c r="O23" s="69"/>
      <c r="P23" s="69"/>
      <c r="Q23" s="69"/>
    </row>
    <row r="24" spans="2:17" ht="27.75" customHeight="1">
      <c r="B24" s="70"/>
      <c r="C24" s="70"/>
      <c r="D24" s="70"/>
      <c r="E24" s="70"/>
      <c r="F24" s="71" t="s">
        <v>49</v>
      </c>
      <c r="G24" s="71"/>
      <c r="H24" s="71"/>
      <c r="I24" s="72" t="s">
        <v>93</v>
      </c>
      <c r="J24" s="72"/>
      <c r="K24" s="50" t="s">
        <v>48</v>
      </c>
      <c r="L24" s="50" t="s">
        <v>48</v>
      </c>
      <c r="M24" s="72" t="s">
        <v>93</v>
      </c>
      <c r="N24" s="72"/>
      <c r="O24" s="72"/>
      <c r="P24" s="72"/>
      <c r="Q24" s="72"/>
    </row>
    <row r="25" spans="2:17" ht="21" customHeight="1">
      <c r="B25" s="67" t="s">
        <v>52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 ht="19.5" customHeight="1">
      <c r="B26" s="68" t="s">
        <v>52</v>
      </c>
      <c r="C26" s="68"/>
      <c r="D26" s="68"/>
      <c r="E26" s="68"/>
      <c r="F26" s="68"/>
      <c r="G26" s="68"/>
      <c r="H26" s="51" t="s">
        <v>51</v>
      </c>
      <c r="I26" s="69" t="s">
        <v>94</v>
      </c>
      <c r="J26" s="69"/>
      <c r="K26" s="49" t="s">
        <v>48</v>
      </c>
      <c r="L26" s="49" t="s">
        <v>48</v>
      </c>
      <c r="M26" s="69" t="s">
        <v>94</v>
      </c>
      <c r="N26" s="69"/>
      <c r="O26" s="69"/>
      <c r="P26" s="69"/>
      <c r="Q26" s="69"/>
    </row>
    <row r="27" spans="2:17" ht="27.75" customHeight="1">
      <c r="B27" s="70"/>
      <c r="C27" s="70"/>
      <c r="D27" s="70"/>
      <c r="E27" s="70"/>
      <c r="F27" s="71" t="s">
        <v>49</v>
      </c>
      <c r="G27" s="71"/>
      <c r="H27" s="71"/>
      <c r="I27" s="72" t="s">
        <v>95</v>
      </c>
      <c r="J27" s="72"/>
      <c r="K27" s="50" t="s">
        <v>48</v>
      </c>
      <c r="L27" s="50" t="s">
        <v>48</v>
      </c>
      <c r="M27" s="72" t="s">
        <v>95</v>
      </c>
      <c r="N27" s="72"/>
      <c r="O27" s="72"/>
      <c r="P27" s="72"/>
      <c r="Q27" s="72"/>
    </row>
    <row r="28" spans="2:17" ht="22.5" customHeight="1">
      <c r="B28" s="67" t="s">
        <v>50</v>
      </c>
      <c r="C28" s="67"/>
      <c r="D28" s="67"/>
      <c r="E28" s="67"/>
      <c r="F28" s="67"/>
      <c r="G28" s="67"/>
      <c r="H28" s="67"/>
      <c r="I28" s="69" t="s">
        <v>96</v>
      </c>
      <c r="J28" s="69"/>
      <c r="K28" s="49" t="s">
        <v>48</v>
      </c>
      <c r="L28" s="49" t="s">
        <v>101</v>
      </c>
      <c r="M28" s="69" t="s">
        <v>103</v>
      </c>
      <c r="N28" s="69"/>
      <c r="O28" s="69"/>
      <c r="P28" s="69"/>
      <c r="Q28" s="69"/>
    </row>
    <row r="29" spans="2:17" ht="34.5" customHeight="1">
      <c r="B29" s="67"/>
      <c r="C29" s="67"/>
      <c r="D29" s="67"/>
      <c r="E29" s="67"/>
      <c r="F29" s="73" t="s">
        <v>49</v>
      </c>
      <c r="G29" s="73"/>
      <c r="H29" s="73"/>
      <c r="I29" s="74" t="s">
        <v>97</v>
      </c>
      <c r="J29" s="74"/>
      <c r="K29" s="48" t="s">
        <v>48</v>
      </c>
      <c r="L29" s="48" t="s">
        <v>48</v>
      </c>
      <c r="M29" s="74" t="s">
        <v>97</v>
      </c>
      <c r="N29" s="74"/>
      <c r="O29" s="74"/>
      <c r="P29" s="74"/>
      <c r="Q29" s="74"/>
    </row>
    <row r="30" spans="2:17" ht="21" customHeight="1">
      <c r="B30" s="75" t="s">
        <v>47</v>
      </c>
      <c r="C30" s="75"/>
      <c r="D30" s="75"/>
      <c r="E30" s="75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</sheetData>
  <sheetProtection/>
  <mergeCells count="96">
    <mergeCell ref="B29:E29"/>
    <mergeCell ref="F29:H29"/>
    <mergeCell ref="I29:J29"/>
    <mergeCell ref="M29:Q29"/>
    <mergeCell ref="B30:F30"/>
    <mergeCell ref="G30:Q30"/>
    <mergeCell ref="B27:E27"/>
    <mergeCell ref="F27:H27"/>
    <mergeCell ref="I27:J27"/>
    <mergeCell ref="M27:Q27"/>
    <mergeCell ref="B28:H28"/>
    <mergeCell ref="I28:J28"/>
    <mergeCell ref="M28:Q28"/>
    <mergeCell ref="B24:E24"/>
    <mergeCell ref="F24:H24"/>
    <mergeCell ref="I24:J24"/>
    <mergeCell ref="M24:Q24"/>
    <mergeCell ref="B25:Q25"/>
    <mergeCell ref="B26:G26"/>
    <mergeCell ref="I26:J26"/>
    <mergeCell ref="M26:Q26"/>
    <mergeCell ref="D22:E22"/>
    <mergeCell ref="F22:H22"/>
    <mergeCell ref="I22:J22"/>
    <mergeCell ref="M22:Q22"/>
    <mergeCell ref="B23:G23"/>
    <mergeCell ref="I23:J23"/>
    <mergeCell ref="M23:Q23"/>
    <mergeCell ref="D20:E20"/>
    <mergeCell ref="F20:H20"/>
    <mergeCell ref="I20:J20"/>
    <mergeCell ref="M20:Q20"/>
    <mergeCell ref="D21:E21"/>
    <mergeCell ref="F21:H21"/>
    <mergeCell ref="I21:J21"/>
    <mergeCell ref="M21:Q21"/>
    <mergeCell ref="D16:E16"/>
    <mergeCell ref="F16:H16"/>
    <mergeCell ref="D17:E17"/>
    <mergeCell ref="D18:E18"/>
    <mergeCell ref="F18:H18"/>
    <mergeCell ref="D19:E19"/>
    <mergeCell ref="F17:H17"/>
    <mergeCell ref="F19:H19"/>
    <mergeCell ref="D13:E13"/>
    <mergeCell ref="F13:H13"/>
    <mergeCell ref="D14:E14"/>
    <mergeCell ref="D15:E15"/>
    <mergeCell ref="F15:H15"/>
    <mergeCell ref="I15:J15"/>
    <mergeCell ref="M17:Q17"/>
    <mergeCell ref="I17:J17"/>
    <mergeCell ref="M16:Q16"/>
    <mergeCell ref="I16:J16"/>
    <mergeCell ref="M19:Q19"/>
    <mergeCell ref="M15:Q15"/>
    <mergeCell ref="I19:J19"/>
    <mergeCell ref="M18:Q18"/>
    <mergeCell ref="I12:J12"/>
    <mergeCell ref="M14:Q14"/>
    <mergeCell ref="F14:H14"/>
    <mergeCell ref="F10:H10"/>
    <mergeCell ref="M11:Q11"/>
    <mergeCell ref="I13:J13"/>
    <mergeCell ref="M13:Q13"/>
    <mergeCell ref="M12:Q12"/>
    <mergeCell ref="F6:H6"/>
    <mergeCell ref="B7:Q7"/>
    <mergeCell ref="M6:Q6"/>
    <mergeCell ref="M10:Q10"/>
    <mergeCell ref="M9:Q9"/>
    <mergeCell ref="I6:J6"/>
    <mergeCell ref="I9:J9"/>
    <mergeCell ref="D6:E6"/>
    <mergeCell ref="F9:H9"/>
    <mergeCell ref="D8:E8"/>
    <mergeCell ref="K1:P1"/>
    <mergeCell ref="A2:P2"/>
    <mergeCell ref="I8:J8"/>
    <mergeCell ref="D5:E5"/>
    <mergeCell ref="M5:Q5"/>
    <mergeCell ref="O3:P3"/>
    <mergeCell ref="I5:J5"/>
    <mergeCell ref="M8:Q8"/>
    <mergeCell ref="F8:H8"/>
    <mergeCell ref="F5:H5"/>
    <mergeCell ref="D9:E9"/>
    <mergeCell ref="D12:E12"/>
    <mergeCell ref="F12:H12"/>
    <mergeCell ref="I14:J14"/>
    <mergeCell ref="I18:J18"/>
    <mergeCell ref="D11:E11"/>
    <mergeCell ref="F11:H11"/>
    <mergeCell ref="I11:J11"/>
    <mergeCell ref="I10:J10"/>
    <mergeCell ref="D10:E10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39"/>
  <sheetViews>
    <sheetView view="pageLayout" zoomScale="70" zoomScaleSheetLayoutView="89" zoomScalePageLayoutView="70" workbookViewId="0" topLeftCell="B1">
      <selection activeCell="X17" sqref="X17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6.75" customHeight="1">
      <c r="A3" s="5"/>
      <c r="B3" s="78"/>
      <c r="C3" s="78"/>
      <c r="D3" s="78"/>
      <c r="E3" s="79"/>
      <c r="F3" s="79"/>
      <c r="G3" s="79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ht="7.5" customHeight="1"/>
    <row r="5" spans="1:23" ht="12.75">
      <c r="A5" s="80" t="s">
        <v>0</v>
      </c>
      <c r="B5" s="80"/>
      <c r="C5" s="80" t="s">
        <v>1</v>
      </c>
      <c r="D5" s="80" t="s">
        <v>2</v>
      </c>
      <c r="E5" s="80"/>
      <c r="F5" s="80"/>
      <c r="G5" s="80" t="s">
        <v>3</v>
      </c>
      <c r="H5" s="80"/>
      <c r="I5" s="80" t="s">
        <v>4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7.5" customHeight="1">
      <c r="A6" s="80"/>
      <c r="B6" s="80"/>
      <c r="C6" s="80"/>
      <c r="D6" s="80"/>
      <c r="E6" s="80"/>
      <c r="F6" s="80"/>
      <c r="G6" s="80"/>
      <c r="H6" s="80"/>
      <c r="I6" s="80" t="s">
        <v>5</v>
      </c>
      <c r="J6" s="80" t="s">
        <v>6</v>
      </c>
      <c r="K6" s="80"/>
      <c r="L6" s="80"/>
      <c r="M6" s="80"/>
      <c r="N6" s="80"/>
      <c r="O6" s="80"/>
      <c r="P6" s="80"/>
      <c r="Q6" s="80"/>
      <c r="R6" s="80" t="s">
        <v>7</v>
      </c>
      <c r="S6" s="80" t="s">
        <v>6</v>
      </c>
      <c r="T6" s="80"/>
      <c r="U6" s="80"/>
      <c r="V6" s="80"/>
      <c r="W6" s="80"/>
    </row>
    <row r="7" spans="1:23" ht="4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 t="s">
        <v>8</v>
      </c>
      <c r="T7" s="80" t="s">
        <v>9</v>
      </c>
      <c r="U7" s="80"/>
      <c r="V7" s="80" t="s">
        <v>23</v>
      </c>
      <c r="W7" s="80"/>
    </row>
    <row r="8" spans="1:23" ht="8.25" customHeight="1">
      <c r="A8" s="80"/>
      <c r="B8" s="80"/>
      <c r="C8" s="80"/>
      <c r="D8" s="80"/>
      <c r="E8" s="80"/>
      <c r="F8" s="80"/>
      <c r="G8" s="80"/>
      <c r="H8" s="80"/>
      <c r="I8" s="80"/>
      <c r="J8" s="80" t="s">
        <v>10</v>
      </c>
      <c r="K8" s="80" t="s">
        <v>6</v>
      </c>
      <c r="L8" s="80"/>
      <c r="M8" s="80" t="s">
        <v>11</v>
      </c>
      <c r="N8" s="80" t="s">
        <v>12</v>
      </c>
      <c r="O8" s="80" t="s">
        <v>13</v>
      </c>
      <c r="P8" s="80" t="s">
        <v>14</v>
      </c>
      <c r="Q8" s="80" t="s">
        <v>15</v>
      </c>
      <c r="R8" s="80"/>
      <c r="S8" s="80"/>
      <c r="T8" s="80"/>
      <c r="U8" s="80"/>
      <c r="V8" s="80"/>
      <c r="W8" s="80"/>
    </row>
    <row r="9" spans="1:23" ht="9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 t="s">
        <v>24</v>
      </c>
      <c r="U9" s="80"/>
      <c r="V9" s="80"/>
      <c r="W9" s="80"/>
    </row>
    <row r="10" spans="1:23" ht="61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7" t="s">
        <v>16</v>
      </c>
      <c r="L10" s="7" t="s">
        <v>17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12.75">
      <c r="A11" s="80">
        <v>1</v>
      </c>
      <c r="B11" s="80"/>
      <c r="C11" s="7">
        <v>2</v>
      </c>
      <c r="D11" s="80">
        <v>4</v>
      </c>
      <c r="E11" s="80"/>
      <c r="F11" s="80"/>
      <c r="G11" s="80">
        <v>5</v>
      </c>
      <c r="H11" s="80"/>
      <c r="I11" s="7">
        <v>6</v>
      </c>
      <c r="J11" s="7">
        <v>7</v>
      </c>
      <c r="K11" s="7">
        <v>8</v>
      </c>
      <c r="L11" s="7">
        <v>9</v>
      </c>
      <c r="M11" s="7">
        <v>10</v>
      </c>
      <c r="N11" s="7">
        <v>11</v>
      </c>
      <c r="O11" s="7">
        <v>12</v>
      </c>
      <c r="P11" s="7">
        <v>13</v>
      </c>
      <c r="Q11" s="7">
        <v>14</v>
      </c>
      <c r="R11" s="7">
        <v>15</v>
      </c>
      <c r="S11" s="7">
        <v>16</v>
      </c>
      <c r="T11" s="80">
        <v>17</v>
      </c>
      <c r="U11" s="80"/>
      <c r="V11" s="80">
        <v>18</v>
      </c>
      <c r="W11" s="80"/>
    </row>
    <row r="12" spans="1:23" ht="20.25" customHeight="1">
      <c r="A12" s="80">
        <v>600</v>
      </c>
      <c r="B12" s="80"/>
      <c r="C12" s="80"/>
      <c r="D12" s="81" t="s">
        <v>58</v>
      </c>
      <c r="E12" s="81"/>
      <c r="F12" s="8" t="s">
        <v>18</v>
      </c>
      <c r="G12" s="77">
        <v>7697247</v>
      </c>
      <c r="H12" s="77"/>
      <c r="I12" s="2">
        <v>5913287</v>
      </c>
      <c r="J12" s="2">
        <v>5883287</v>
      </c>
      <c r="K12" s="2">
        <v>991187</v>
      </c>
      <c r="L12" s="2">
        <v>4892100</v>
      </c>
      <c r="M12" s="2">
        <v>0</v>
      </c>
      <c r="N12" s="2">
        <v>30000</v>
      </c>
      <c r="O12" s="2">
        <v>0</v>
      </c>
      <c r="P12" s="2">
        <v>0</v>
      </c>
      <c r="Q12" s="2">
        <v>0</v>
      </c>
      <c r="R12" s="2">
        <v>1783960</v>
      </c>
      <c r="S12" s="2">
        <v>1783960</v>
      </c>
      <c r="T12" s="77">
        <v>0</v>
      </c>
      <c r="U12" s="77"/>
      <c r="V12" s="77">
        <v>0</v>
      </c>
      <c r="W12" s="77"/>
    </row>
    <row r="13" spans="1:23" ht="18.75" customHeight="1">
      <c r="A13" s="80"/>
      <c r="B13" s="80"/>
      <c r="C13" s="80"/>
      <c r="D13" s="81"/>
      <c r="E13" s="81"/>
      <c r="F13" s="8" t="s">
        <v>19</v>
      </c>
      <c r="G13" s="77">
        <v>0</v>
      </c>
      <c r="H13" s="77"/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77">
        <v>0</v>
      </c>
      <c r="U13" s="77"/>
      <c r="V13" s="77">
        <v>0</v>
      </c>
      <c r="W13" s="77"/>
    </row>
    <row r="14" spans="1:23" ht="18.75" customHeight="1">
      <c r="A14" s="80"/>
      <c r="B14" s="80"/>
      <c r="C14" s="80"/>
      <c r="D14" s="81"/>
      <c r="E14" s="81"/>
      <c r="F14" s="8" t="s">
        <v>20</v>
      </c>
      <c r="G14" s="77">
        <v>737000</v>
      </c>
      <c r="H14" s="77"/>
      <c r="I14" s="2">
        <v>737000</v>
      </c>
      <c r="J14" s="2">
        <v>737000</v>
      </c>
      <c r="K14" s="2">
        <v>0</v>
      </c>
      <c r="L14" s="2">
        <v>737000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77">
        <v>0</v>
      </c>
      <c r="U14" s="77"/>
      <c r="V14" s="77">
        <v>0</v>
      </c>
      <c r="W14" s="77"/>
    </row>
    <row r="15" spans="1:23" ht="21.75" customHeight="1" thickBot="1">
      <c r="A15" s="80"/>
      <c r="B15" s="80"/>
      <c r="C15" s="80"/>
      <c r="D15" s="81"/>
      <c r="E15" s="81"/>
      <c r="F15" s="8" t="s">
        <v>21</v>
      </c>
      <c r="G15" s="77">
        <v>8434247</v>
      </c>
      <c r="H15" s="77"/>
      <c r="I15" s="2">
        <v>6650287</v>
      </c>
      <c r="J15" s="2">
        <v>6620287</v>
      </c>
      <c r="K15" s="2">
        <v>991187</v>
      </c>
      <c r="L15" s="2">
        <v>5629100</v>
      </c>
      <c r="M15" s="2">
        <v>0</v>
      </c>
      <c r="N15" s="2">
        <v>30000</v>
      </c>
      <c r="O15" s="2">
        <v>0</v>
      </c>
      <c r="P15" s="2">
        <v>0</v>
      </c>
      <c r="Q15" s="2">
        <v>0</v>
      </c>
      <c r="R15" s="2">
        <v>1783960</v>
      </c>
      <c r="S15" s="2">
        <v>1783960</v>
      </c>
      <c r="T15" s="77">
        <v>0</v>
      </c>
      <c r="U15" s="77"/>
      <c r="V15" s="77">
        <v>0</v>
      </c>
      <c r="W15" s="77"/>
    </row>
    <row r="16" spans="1:23" ht="21.75" customHeight="1" thickBot="1">
      <c r="A16" s="83"/>
      <c r="B16" s="83"/>
      <c r="C16" s="83">
        <v>60078</v>
      </c>
      <c r="D16" s="84" t="s">
        <v>56</v>
      </c>
      <c r="E16" s="84"/>
      <c r="F16" s="9" t="s">
        <v>18</v>
      </c>
      <c r="G16" s="85">
        <v>200000</v>
      </c>
      <c r="H16" s="85"/>
      <c r="I16" s="3">
        <v>200000</v>
      </c>
      <c r="J16" s="3">
        <v>200000</v>
      </c>
      <c r="K16" s="3">
        <v>0</v>
      </c>
      <c r="L16" s="3">
        <v>200000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85">
        <v>0</v>
      </c>
      <c r="U16" s="85"/>
      <c r="V16" s="85">
        <v>0</v>
      </c>
      <c r="W16" s="85"/>
    </row>
    <row r="17" spans="1:23" ht="21" customHeight="1" thickBot="1">
      <c r="A17" s="83"/>
      <c r="B17" s="83"/>
      <c r="C17" s="83"/>
      <c r="D17" s="84"/>
      <c r="E17" s="84"/>
      <c r="F17" s="8" t="s">
        <v>19</v>
      </c>
      <c r="G17" s="77">
        <v>0</v>
      </c>
      <c r="H17" s="77"/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77">
        <v>0</v>
      </c>
      <c r="U17" s="77"/>
      <c r="V17" s="77">
        <v>0</v>
      </c>
      <c r="W17" s="77"/>
    </row>
    <row r="18" spans="1:23" ht="17.25" customHeight="1" thickBot="1">
      <c r="A18" s="83"/>
      <c r="B18" s="83"/>
      <c r="C18" s="83"/>
      <c r="D18" s="84"/>
      <c r="E18" s="84"/>
      <c r="F18" s="8" t="s">
        <v>20</v>
      </c>
      <c r="G18" s="77">
        <v>737000</v>
      </c>
      <c r="H18" s="77"/>
      <c r="I18" s="2">
        <v>737000</v>
      </c>
      <c r="J18" s="2">
        <v>737000</v>
      </c>
      <c r="K18" s="2">
        <v>0</v>
      </c>
      <c r="L18" s="2">
        <v>737000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77">
        <v>0</v>
      </c>
      <c r="U18" s="77"/>
      <c r="V18" s="77">
        <v>0</v>
      </c>
      <c r="W18" s="77"/>
    </row>
    <row r="19" spans="1:23" ht="18.75" customHeight="1">
      <c r="A19" s="83"/>
      <c r="B19" s="83"/>
      <c r="C19" s="83"/>
      <c r="D19" s="84"/>
      <c r="E19" s="84"/>
      <c r="F19" s="8" t="s">
        <v>21</v>
      </c>
      <c r="G19" s="77">
        <v>937000</v>
      </c>
      <c r="H19" s="77"/>
      <c r="I19" s="2">
        <v>937000</v>
      </c>
      <c r="J19" s="2">
        <v>937000</v>
      </c>
      <c r="K19" s="2">
        <v>0</v>
      </c>
      <c r="L19" s="2">
        <v>937000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77">
        <v>0</v>
      </c>
      <c r="U19" s="77"/>
      <c r="V19" s="77">
        <v>0</v>
      </c>
      <c r="W19" s="77"/>
    </row>
    <row r="20" spans="1:23" ht="18" customHeight="1">
      <c r="A20" s="80">
        <v>754</v>
      </c>
      <c r="B20" s="80"/>
      <c r="C20" s="80"/>
      <c r="D20" s="81" t="s">
        <v>76</v>
      </c>
      <c r="E20" s="81"/>
      <c r="F20" s="8" t="s">
        <v>18</v>
      </c>
      <c r="G20" s="77">
        <v>3965842</v>
      </c>
      <c r="H20" s="77"/>
      <c r="I20" s="2">
        <v>3965842</v>
      </c>
      <c r="J20" s="2">
        <v>3773242</v>
      </c>
      <c r="K20" s="2">
        <v>3346908</v>
      </c>
      <c r="L20" s="2">
        <v>426334</v>
      </c>
      <c r="M20" s="2">
        <v>0</v>
      </c>
      <c r="N20" s="2">
        <v>192600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77">
        <v>0</v>
      </c>
      <c r="U20" s="77"/>
      <c r="V20" s="77">
        <v>0</v>
      </c>
      <c r="W20" s="77"/>
    </row>
    <row r="21" spans="1:23" ht="17.25" customHeight="1">
      <c r="A21" s="80"/>
      <c r="B21" s="80"/>
      <c r="C21" s="80"/>
      <c r="D21" s="81"/>
      <c r="E21" s="81"/>
      <c r="F21" s="8" t="s">
        <v>19</v>
      </c>
      <c r="G21" s="77">
        <v>0</v>
      </c>
      <c r="H21" s="77"/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77">
        <v>0</v>
      </c>
      <c r="U21" s="77"/>
      <c r="V21" s="77">
        <v>0</v>
      </c>
      <c r="W21" s="77"/>
    </row>
    <row r="22" spans="1:23" ht="19.5" customHeight="1">
      <c r="A22" s="80"/>
      <c r="B22" s="80"/>
      <c r="C22" s="80"/>
      <c r="D22" s="81"/>
      <c r="E22" s="81"/>
      <c r="F22" s="8" t="s">
        <v>20</v>
      </c>
      <c r="G22" s="77">
        <v>15348</v>
      </c>
      <c r="H22" s="77"/>
      <c r="I22" s="2">
        <v>15348</v>
      </c>
      <c r="J22" s="2">
        <v>15348</v>
      </c>
      <c r="K22" s="2">
        <v>15348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77">
        <v>0</v>
      </c>
      <c r="U22" s="77"/>
      <c r="V22" s="77">
        <v>0</v>
      </c>
      <c r="W22" s="77"/>
    </row>
    <row r="23" spans="1:23" ht="17.25" customHeight="1" thickBot="1">
      <c r="A23" s="80"/>
      <c r="B23" s="80"/>
      <c r="C23" s="80"/>
      <c r="D23" s="81"/>
      <c r="E23" s="81"/>
      <c r="F23" s="8" t="s">
        <v>21</v>
      </c>
      <c r="G23" s="77">
        <v>3981190</v>
      </c>
      <c r="H23" s="77"/>
      <c r="I23" s="2">
        <v>3981190</v>
      </c>
      <c r="J23" s="2">
        <v>3788590</v>
      </c>
      <c r="K23" s="2">
        <v>3362256</v>
      </c>
      <c r="L23" s="2">
        <v>426334</v>
      </c>
      <c r="M23" s="2">
        <v>0</v>
      </c>
      <c r="N23" s="2">
        <v>192600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77">
        <v>0</v>
      </c>
      <c r="U23" s="77"/>
      <c r="V23" s="77">
        <v>0</v>
      </c>
      <c r="W23" s="77"/>
    </row>
    <row r="24" spans="1:23" ht="18" customHeight="1" thickBot="1">
      <c r="A24" s="83"/>
      <c r="B24" s="83"/>
      <c r="C24" s="83">
        <v>75411</v>
      </c>
      <c r="D24" s="84" t="s">
        <v>79</v>
      </c>
      <c r="E24" s="84"/>
      <c r="F24" s="9" t="s">
        <v>18</v>
      </c>
      <c r="G24" s="85">
        <v>3776342</v>
      </c>
      <c r="H24" s="85"/>
      <c r="I24" s="3">
        <v>3776342</v>
      </c>
      <c r="J24" s="3">
        <v>3587742</v>
      </c>
      <c r="K24" s="3">
        <v>3343908</v>
      </c>
      <c r="L24" s="3">
        <v>243834</v>
      </c>
      <c r="M24" s="3">
        <v>0</v>
      </c>
      <c r="N24" s="3">
        <v>188600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85">
        <v>0</v>
      </c>
      <c r="U24" s="85"/>
      <c r="V24" s="85">
        <v>0</v>
      </c>
      <c r="W24" s="85"/>
    </row>
    <row r="25" spans="1:23" ht="16.5" customHeight="1" thickBot="1">
      <c r="A25" s="83"/>
      <c r="B25" s="83"/>
      <c r="C25" s="83"/>
      <c r="D25" s="84"/>
      <c r="E25" s="84"/>
      <c r="F25" s="8" t="s">
        <v>19</v>
      </c>
      <c r="G25" s="77">
        <v>0</v>
      </c>
      <c r="H25" s="77"/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77">
        <v>0</v>
      </c>
      <c r="U25" s="77"/>
      <c r="V25" s="77">
        <v>0</v>
      </c>
      <c r="W25" s="77"/>
    </row>
    <row r="26" spans="1:23" ht="16.5" customHeight="1" thickBot="1">
      <c r="A26" s="83"/>
      <c r="B26" s="83"/>
      <c r="C26" s="83"/>
      <c r="D26" s="84"/>
      <c r="E26" s="84"/>
      <c r="F26" s="8" t="s">
        <v>20</v>
      </c>
      <c r="G26" s="77">
        <v>15348</v>
      </c>
      <c r="H26" s="77"/>
      <c r="I26" s="2">
        <v>15348</v>
      </c>
      <c r="J26" s="2">
        <v>15348</v>
      </c>
      <c r="K26" s="2">
        <v>15348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77">
        <v>0</v>
      </c>
      <c r="U26" s="77"/>
      <c r="V26" s="77">
        <v>0</v>
      </c>
      <c r="W26" s="77"/>
    </row>
    <row r="27" spans="1:23" ht="20.25" customHeight="1">
      <c r="A27" s="83"/>
      <c r="B27" s="83"/>
      <c r="C27" s="83"/>
      <c r="D27" s="84"/>
      <c r="E27" s="84"/>
      <c r="F27" s="8" t="s">
        <v>21</v>
      </c>
      <c r="G27" s="77">
        <v>3791690</v>
      </c>
      <c r="H27" s="77"/>
      <c r="I27" s="2">
        <v>3791690</v>
      </c>
      <c r="J27" s="2">
        <v>3603090</v>
      </c>
      <c r="K27" s="2">
        <v>3359256</v>
      </c>
      <c r="L27" s="2">
        <v>243834</v>
      </c>
      <c r="M27" s="2">
        <v>0</v>
      </c>
      <c r="N27" s="2">
        <v>188600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77">
        <v>0</v>
      </c>
      <c r="U27" s="77"/>
      <c r="V27" s="77">
        <v>0</v>
      </c>
      <c r="W27" s="77"/>
    </row>
    <row r="28" spans="1:23" ht="18" customHeight="1">
      <c r="A28" s="80">
        <v>853</v>
      </c>
      <c r="B28" s="80"/>
      <c r="C28" s="80"/>
      <c r="D28" s="81" t="s">
        <v>45</v>
      </c>
      <c r="E28" s="81"/>
      <c r="F28" s="8" t="s">
        <v>18</v>
      </c>
      <c r="G28" s="77">
        <v>3565949</v>
      </c>
      <c r="H28" s="77"/>
      <c r="I28" s="2">
        <v>3520949</v>
      </c>
      <c r="J28" s="2">
        <v>2355441</v>
      </c>
      <c r="K28" s="2">
        <v>2014975</v>
      </c>
      <c r="L28" s="2">
        <v>340466</v>
      </c>
      <c r="M28" s="2">
        <v>408793</v>
      </c>
      <c r="N28" s="2">
        <v>650</v>
      </c>
      <c r="O28" s="2">
        <v>756065</v>
      </c>
      <c r="P28" s="2">
        <v>0</v>
      </c>
      <c r="Q28" s="2">
        <v>0</v>
      </c>
      <c r="R28" s="2">
        <v>45000</v>
      </c>
      <c r="S28" s="2">
        <v>45000</v>
      </c>
      <c r="T28" s="77">
        <v>0</v>
      </c>
      <c r="U28" s="77"/>
      <c r="V28" s="77">
        <v>0</v>
      </c>
      <c r="W28" s="77"/>
    </row>
    <row r="29" spans="1:23" ht="17.25" customHeight="1">
      <c r="A29" s="80"/>
      <c r="B29" s="80"/>
      <c r="C29" s="80"/>
      <c r="D29" s="81"/>
      <c r="E29" s="81"/>
      <c r="F29" s="8" t="s">
        <v>19</v>
      </c>
      <c r="G29" s="77">
        <v>0</v>
      </c>
      <c r="H29" s="77"/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77">
        <v>0</v>
      </c>
      <c r="U29" s="77"/>
      <c r="V29" s="77">
        <v>0</v>
      </c>
      <c r="W29" s="77"/>
    </row>
    <row r="30" spans="1:23" ht="19.5" customHeight="1">
      <c r="A30" s="80"/>
      <c r="B30" s="80"/>
      <c r="C30" s="80"/>
      <c r="D30" s="81"/>
      <c r="E30" s="81"/>
      <c r="F30" s="8" t="s">
        <v>20</v>
      </c>
      <c r="G30" s="77">
        <v>7090</v>
      </c>
      <c r="H30" s="77"/>
      <c r="I30" s="2">
        <v>7090</v>
      </c>
      <c r="J30" s="2">
        <v>7090</v>
      </c>
      <c r="K30" s="2">
        <v>0</v>
      </c>
      <c r="L30" s="2">
        <v>7090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77">
        <v>0</v>
      </c>
      <c r="U30" s="77"/>
      <c r="V30" s="77">
        <v>0</v>
      </c>
      <c r="W30" s="77"/>
    </row>
    <row r="31" spans="1:23" ht="17.25" customHeight="1" thickBot="1">
      <c r="A31" s="80"/>
      <c r="B31" s="80"/>
      <c r="C31" s="80"/>
      <c r="D31" s="81"/>
      <c r="E31" s="81"/>
      <c r="F31" s="8" t="s">
        <v>21</v>
      </c>
      <c r="G31" s="77">
        <v>3573039</v>
      </c>
      <c r="H31" s="77"/>
      <c r="I31" s="2">
        <v>3528039</v>
      </c>
      <c r="J31" s="2">
        <v>2362531</v>
      </c>
      <c r="K31" s="2">
        <v>2014975</v>
      </c>
      <c r="L31" s="2">
        <v>347556</v>
      </c>
      <c r="M31" s="2">
        <v>408793</v>
      </c>
      <c r="N31" s="2">
        <v>650</v>
      </c>
      <c r="O31" s="2">
        <v>756065</v>
      </c>
      <c r="P31" s="2">
        <v>0</v>
      </c>
      <c r="Q31" s="2">
        <v>0</v>
      </c>
      <c r="R31" s="2">
        <v>45000</v>
      </c>
      <c r="S31" s="2">
        <v>45000</v>
      </c>
      <c r="T31" s="77">
        <v>0</v>
      </c>
      <c r="U31" s="77"/>
      <c r="V31" s="77">
        <v>0</v>
      </c>
      <c r="W31" s="77"/>
    </row>
    <row r="32" spans="1:23" ht="18.75" customHeight="1" thickBot="1">
      <c r="A32" s="83"/>
      <c r="B32" s="83"/>
      <c r="C32" s="83">
        <v>85321</v>
      </c>
      <c r="D32" s="84" t="s">
        <v>46</v>
      </c>
      <c r="E32" s="84"/>
      <c r="F32" s="9" t="s">
        <v>18</v>
      </c>
      <c r="G32" s="85">
        <v>292743</v>
      </c>
      <c r="H32" s="85"/>
      <c r="I32" s="3">
        <v>292743</v>
      </c>
      <c r="J32" s="3">
        <v>292743</v>
      </c>
      <c r="K32" s="3">
        <v>263273</v>
      </c>
      <c r="L32" s="3">
        <v>29470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85">
        <v>0</v>
      </c>
      <c r="U32" s="85"/>
      <c r="V32" s="85">
        <v>0</v>
      </c>
      <c r="W32" s="85"/>
    </row>
    <row r="33" spans="1:23" ht="18.75" customHeight="1" thickBot="1">
      <c r="A33" s="83"/>
      <c r="B33" s="83"/>
      <c r="C33" s="83"/>
      <c r="D33" s="84"/>
      <c r="E33" s="84"/>
      <c r="F33" s="8" t="s">
        <v>19</v>
      </c>
      <c r="G33" s="77">
        <v>0</v>
      </c>
      <c r="H33" s="77"/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77">
        <v>0</v>
      </c>
      <c r="U33" s="77"/>
      <c r="V33" s="77">
        <v>0</v>
      </c>
      <c r="W33" s="77"/>
    </row>
    <row r="34" spans="1:23" ht="18.75" customHeight="1" thickBot="1">
      <c r="A34" s="83"/>
      <c r="B34" s="83"/>
      <c r="C34" s="83"/>
      <c r="D34" s="84"/>
      <c r="E34" s="84"/>
      <c r="F34" s="8" t="s">
        <v>20</v>
      </c>
      <c r="G34" s="77">
        <v>7090</v>
      </c>
      <c r="H34" s="77"/>
      <c r="I34" s="2">
        <v>7090</v>
      </c>
      <c r="J34" s="2">
        <v>7090</v>
      </c>
      <c r="K34" s="2">
        <v>0</v>
      </c>
      <c r="L34" s="2">
        <v>7090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77">
        <v>0</v>
      </c>
      <c r="U34" s="77"/>
      <c r="V34" s="77">
        <v>0</v>
      </c>
      <c r="W34" s="77"/>
    </row>
    <row r="35" spans="1:23" ht="18" customHeight="1">
      <c r="A35" s="83"/>
      <c r="B35" s="83"/>
      <c r="C35" s="83"/>
      <c r="D35" s="84"/>
      <c r="E35" s="84"/>
      <c r="F35" s="8" t="s">
        <v>21</v>
      </c>
      <c r="G35" s="77">
        <v>299833</v>
      </c>
      <c r="H35" s="77"/>
      <c r="I35" s="2">
        <v>299833</v>
      </c>
      <c r="J35" s="2">
        <v>299833</v>
      </c>
      <c r="K35" s="2">
        <v>263273</v>
      </c>
      <c r="L35" s="2">
        <v>36560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77">
        <v>0</v>
      </c>
      <c r="U35" s="77"/>
      <c r="V35" s="77">
        <v>0</v>
      </c>
      <c r="W35" s="77"/>
    </row>
    <row r="36" spans="1:23" ht="17.25" customHeight="1">
      <c r="A36" s="88" t="s">
        <v>22</v>
      </c>
      <c r="B36" s="88"/>
      <c r="C36" s="88"/>
      <c r="D36" s="88"/>
      <c r="E36" s="88"/>
      <c r="F36" s="8" t="s">
        <v>18</v>
      </c>
      <c r="G36" s="87">
        <v>117072322</v>
      </c>
      <c r="H36" s="87"/>
      <c r="I36" s="4">
        <v>75767449</v>
      </c>
      <c r="J36" s="4">
        <v>70202438</v>
      </c>
      <c r="K36" s="4">
        <v>47618399</v>
      </c>
      <c r="L36" s="4">
        <v>22584039</v>
      </c>
      <c r="M36" s="4">
        <v>1647719</v>
      </c>
      <c r="N36" s="4">
        <v>2846774</v>
      </c>
      <c r="O36" s="4">
        <v>786167</v>
      </c>
      <c r="P36" s="4">
        <v>219000</v>
      </c>
      <c r="Q36" s="4">
        <v>65351</v>
      </c>
      <c r="R36" s="4">
        <v>41304873</v>
      </c>
      <c r="S36" s="4">
        <v>41304873</v>
      </c>
      <c r="T36" s="87">
        <v>30947621</v>
      </c>
      <c r="U36" s="87"/>
      <c r="V36" s="87">
        <v>0</v>
      </c>
      <c r="W36" s="87"/>
    </row>
    <row r="37" spans="1:23" ht="16.5" customHeight="1">
      <c r="A37" s="88"/>
      <c r="B37" s="88"/>
      <c r="C37" s="88"/>
      <c r="D37" s="88"/>
      <c r="E37" s="88"/>
      <c r="F37" s="8" t="s">
        <v>19</v>
      </c>
      <c r="G37" s="87">
        <v>0</v>
      </c>
      <c r="H37" s="87"/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87">
        <v>0</v>
      </c>
      <c r="U37" s="87"/>
      <c r="V37" s="87">
        <v>0</v>
      </c>
      <c r="W37" s="87"/>
    </row>
    <row r="38" spans="1:23" ht="17.25" customHeight="1">
      <c r="A38" s="88"/>
      <c r="B38" s="88"/>
      <c r="C38" s="88"/>
      <c r="D38" s="88"/>
      <c r="E38" s="88"/>
      <c r="F38" s="8" t="s">
        <v>20</v>
      </c>
      <c r="G38" s="87">
        <v>759438</v>
      </c>
      <c r="H38" s="87"/>
      <c r="I38" s="4">
        <v>759438</v>
      </c>
      <c r="J38" s="4">
        <v>759438</v>
      </c>
      <c r="K38" s="4">
        <v>15348</v>
      </c>
      <c r="L38" s="4">
        <v>744090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87">
        <v>0</v>
      </c>
      <c r="U38" s="87"/>
      <c r="V38" s="87">
        <v>0</v>
      </c>
      <c r="W38" s="87"/>
    </row>
    <row r="39" spans="1:23" ht="18.75" customHeight="1">
      <c r="A39" s="88"/>
      <c r="B39" s="88"/>
      <c r="C39" s="88"/>
      <c r="D39" s="88"/>
      <c r="E39" s="88"/>
      <c r="F39" s="8" t="s">
        <v>21</v>
      </c>
      <c r="G39" s="87">
        <v>117831760</v>
      </c>
      <c r="H39" s="87"/>
      <c r="I39" s="4">
        <v>76526887</v>
      </c>
      <c r="J39" s="4">
        <v>70961876</v>
      </c>
      <c r="K39" s="4">
        <v>47633747</v>
      </c>
      <c r="L39" s="4">
        <v>23328129</v>
      </c>
      <c r="M39" s="4">
        <v>1647719</v>
      </c>
      <c r="N39" s="4">
        <v>2846774</v>
      </c>
      <c r="O39" s="4">
        <v>786167</v>
      </c>
      <c r="P39" s="4">
        <v>219000</v>
      </c>
      <c r="Q39" s="4">
        <v>65351</v>
      </c>
      <c r="R39" s="4">
        <v>41304873</v>
      </c>
      <c r="S39" s="4">
        <v>41304873</v>
      </c>
      <c r="T39" s="87">
        <v>30947621</v>
      </c>
      <c r="U39" s="87"/>
      <c r="V39" s="87">
        <v>0</v>
      </c>
      <c r="W39" s="87"/>
    </row>
  </sheetData>
  <sheetProtection/>
  <mergeCells count="132">
    <mergeCell ref="A36:E39"/>
    <mergeCell ref="G39:H39"/>
    <mergeCell ref="T39:U39"/>
    <mergeCell ref="V39:W39"/>
    <mergeCell ref="V36:W36"/>
    <mergeCell ref="G37:H37"/>
    <mergeCell ref="T37:U37"/>
    <mergeCell ref="V37:W37"/>
    <mergeCell ref="G38:H38"/>
    <mergeCell ref="T38:U38"/>
    <mergeCell ref="V38:W38"/>
    <mergeCell ref="T34:U34"/>
    <mergeCell ref="V34:W34"/>
    <mergeCell ref="G35:H35"/>
    <mergeCell ref="T35:U35"/>
    <mergeCell ref="V35:W35"/>
    <mergeCell ref="G36:H36"/>
    <mergeCell ref="T36:U36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G31:H31"/>
    <mergeCell ref="T31:U31"/>
    <mergeCell ref="V31:W31"/>
    <mergeCell ref="A28:B31"/>
    <mergeCell ref="C28:C31"/>
    <mergeCell ref="D28:E31"/>
    <mergeCell ref="G29:H29"/>
    <mergeCell ref="T29:U29"/>
    <mergeCell ref="V29:W29"/>
    <mergeCell ref="G30:H30"/>
    <mergeCell ref="T30:U30"/>
    <mergeCell ref="V30:W30"/>
    <mergeCell ref="T26:U26"/>
    <mergeCell ref="V26:W26"/>
    <mergeCell ref="G27:H27"/>
    <mergeCell ref="T27:U27"/>
    <mergeCell ref="V27:W27"/>
    <mergeCell ref="G28:H28"/>
    <mergeCell ref="T28:U28"/>
    <mergeCell ref="V28:W28"/>
    <mergeCell ref="A24:B27"/>
    <mergeCell ref="C24:C27"/>
    <mergeCell ref="D24:E27"/>
    <mergeCell ref="G24:H24"/>
    <mergeCell ref="T24:U24"/>
    <mergeCell ref="V24:W24"/>
    <mergeCell ref="G25:H25"/>
    <mergeCell ref="T25:U25"/>
    <mergeCell ref="V25:W25"/>
    <mergeCell ref="G26:H26"/>
    <mergeCell ref="V23:W23"/>
    <mergeCell ref="G17:H17"/>
    <mergeCell ref="A20:B23"/>
    <mergeCell ref="C20:C23"/>
    <mergeCell ref="D20:E23"/>
    <mergeCell ref="T23:U23"/>
    <mergeCell ref="T22:U22"/>
    <mergeCell ref="T17:U17"/>
    <mergeCell ref="V17:W17"/>
    <mergeCell ref="V18:W18"/>
    <mergeCell ref="A1:X2"/>
    <mergeCell ref="G21:H21"/>
    <mergeCell ref="T21:U21"/>
    <mergeCell ref="V21:W21"/>
    <mergeCell ref="V13:W13"/>
    <mergeCell ref="T13:U13"/>
    <mergeCell ref="T14:U14"/>
    <mergeCell ref="V14:W14"/>
    <mergeCell ref="G18:H18"/>
    <mergeCell ref="I5:W5"/>
    <mergeCell ref="I6:I10"/>
    <mergeCell ref="J6:Q7"/>
    <mergeCell ref="O8:O10"/>
    <mergeCell ref="V11:W11"/>
    <mergeCell ref="T9:U10"/>
    <mergeCell ref="K8:L9"/>
    <mergeCell ref="M8:M10"/>
    <mergeCell ref="S7:S10"/>
    <mergeCell ref="T11:U11"/>
    <mergeCell ref="V16:W16"/>
    <mergeCell ref="V15:W15"/>
    <mergeCell ref="T12:U12"/>
    <mergeCell ref="T15:U15"/>
    <mergeCell ref="V12:W12"/>
    <mergeCell ref="T16:U16"/>
    <mergeCell ref="A11:B11"/>
    <mergeCell ref="D11:F11"/>
    <mergeCell ref="Q8:Q10"/>
    <mergeCell ref="R6:R10"/>
    <mergeCell ref="S6:W6"/>
    <mergeCell ref="V7:W10"/>
    <mergeCell ref="P8:P10"/>
    <mergeCell ref="N8:N10"/>
    <mergeCell ref="T7:U8"/>
    <mergeCell ref="J8:J10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G23:H23"/>
    <mergeCell ref="V20:W20"/>
    <mergeCell ref="T20:U20"/>
    <mergeCell ref="T18:U18"/>
    <mergeCell ref="V22:W22"/>
    <mergeCell ref="G19:H19"/>
    <mergeCell ref="T19:U19"/>
    <mergeCell ref="G22:H22"/>
    <mergeCell ref="G20:H20"/>
    <mergeCell ref="V19:W19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112.15.2018
z dnia 7 marca 2018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0"/>
  <sheetViews>
    <sheetView view="pageLayout" zoomScale="90" zoomScalePageLayoutView="90" workbookViewId="0" topLeftCell="A1">
      <selection activeCell="Q1" sqref="Q1"/>
    </sheetView>
  </sheetViews>
  <sheetFormatPr defaultColWidth="9.33203125" defaultRowHeight="12.75"/>
  <cols>
    <col min="1" max="1" width="5.66015625" style="6" customWidth="1"/>
    <col min="2" max="2" width="11" style="6" customWidth="1"/>
    <col min="3" max="3" width="8.66015625" style="6" customWidth="1"/>
    <col min="4" max="4" width="15" style="6" customWidth="1"/>
    <col min="5" max="5" width="16.83203125" style="6" customWidth="1"/>
    <col min="6" max="6" width="14.16015625" style="6" customWidth="1"/>
    <col min="7" max="7" width="14.33203125" style="6" customWidth="1"/>
    <col min="8" max="8" width="14.5" style="6" customWidth="1"/>
    <col min="9" max="9" width="10.66015625" style="6" customWidth="1"/>
    <col min="10" max="10" width="12.66015625" style="6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36" customHeight="1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46"/>
    </row>
    <row r="2" spans="1:16" ht="18">
      <c r="A2" s="45"/>
      <c r="B2" s="45"/>
      <c r="C2" s="45"/>
      <c r="D2" s="45"/>
      <c r="E2" s="45"/>
      <c r="F2" s="45"/>
      <c r="G2" s="45"/>
      <c r="H2" s="13"/>
      <c r="I2" s="13"/>
      <c r="J2" s="13"/>
      <c r="K2" s="12"/>
      <c r="L2" s="12"/>
      <c r="M2" s="12"/>
      <c r="N2" s="12"/>
      <c r="O2" s="12"/>
      <c r="P2" s="12"/>
    </row>
    <row r="3" spans="1:16" s="30" customFormat="1" ht="18.75" customHeight="1">
      <c r="A3" s="44"/>
      <c r="B3" s="44"/>
      <c r="C3" s="44"/>
      <c r="D3" s="44"/>
      <c r="E3" s="44"/>
      <c r="F3" s="44"/>
      <c r="G3" s="43"/>
      <c r="H3" s="43"/>
      <c r="I3" s="43"/>
      <c r="J3" s="43"/>
      <c r="K3" s="43"/>
      <c r="L3" s="42"/>
      <c r="M3" s="42"/>
      <c r="N3" s="42"/>
      <c r="O3" s="42"/>
      <c r="P3" s="41" t="s">
        <v>42</v>
      </c>
    </row>
    <row r="4" spans="1:16" s="30" customFormat="1" ht="12.75">
      <c r="A4" s="100" t="s">
        <v>0</v>
      </c>
      <c r="B4" s="100" t="s">
        <v>1</v>
      </c>
      <c r="C4" s="100" t="s">
        <v>41</v>
      </c>
      <c r="D4" s="100" t="s">
        <v>40</v>
      </c>
      <c r="E4" s="89" t="s">
        <v>43</v>
      </c>
      <c r="F4" s="95" t="s">
        <v>6</v>
      </c>
      <c r="G4" s="103"/>
      <c r="H4" s="103"/>
      <c r="I4" s="103"/>
      <c r="J4" s="103"/>
      <c r="K4" s="103"/>
      <c r="L4" s="103"/>
      <c r="M4" s="103"/>
      <c r="N4" s="103"/>
      <c r="O4" s="103"/>
      <c r="P4" s="96"/>
    </row>
    <row r="5" spans="1:16" s="30" customFormat="1" ht="12.75">
      <c r="A5" s="101"/>
      <c r="B5" s="101"/>
      <c r="C5" s="101"/>
      <c r="D5" s="101"/>
      <c r="E5" s="90"/>
      <c r="F5" s="89" t="s">
        <v>39</v>
      </c>
      <c r="G5" s="97" t="s">
        <v>6</v>
      </c>
      <c r="H5" s="97"/>
      <c r="I5" s="97"/>
      <c r="J5" s="97"/>
      <c r="K5" s="97"/>
      <c r="L5" s="89" t="s">
        <v>38</v>
      </c>
      <c r="M5" s="92" t="s">
        <v>6</v>
      </c>
      <c r="N5" s="93"/>
      <c r="O5" s="93"/>
      <c r="P5" s="94"/>
    </row>
    <row r="6" spans="1:16" s="30" customFormat="1" ht="25.5" customHeight="1">
      <c r="A6" s="101"/>
      <c r="B6" s="101"/>
      <c r="C6" s="101"/>
      <c r="D6" s="101"/>
      <c r="E6" s="90"/>
      <c r="F6" s="90"/>
      <c r="G6" s="95" t="s">
        <v>37</v>
      </c>
      <c r="H6" s="96"/>
      <c r="I6" s="89" t="s">
        <v>36</v>
      </c>
      <c r="J6" s="89" t="s">
        <v>35</v>
      </c>
      <c r="K6" s="89" t="s">
        <v>34</v>
      </c>
      <c r="L6" s="90"/>
      <c r="M6" s="95" t="s">
        <v>8</v>
      </c>
      <c r="N6" s="40" t="s">
        <v>9</v>
      </c>
      <c r="O6" s="97" t="s">
        <v>33</v>
      </c>
      <c r="P6" s="97" t="s">
        <v>32</v>
      </c>
    </row>
    <row r="7" spans="1:16" s="30" customFormat="1" ht="84">
      <c r="A7" s="102"/>
      <c r="B7" s="102"/>
      <c r="C7" s="102"/>
      <c r="D7" s="102"/>
      <c r="E7" s="91"/>
      <c r="F7" s="91"/>
      <c r="G7" s="39" t="s">
        <v>16</v>
      </c>
      <c r="H7" s="39" t="s">
        <v>31</v>
      </c>
      <c r="I7" s="91"/>
      <c r="J7" s="91"/>
      <c r="K7" s="91"/>
      <c r="L7" s="91"/>
      <c r="M7" s="97"/>
      <c r="N7" s="38" t="s">
        <v>13</v>
      </c>
      <c r="O7" s="97"/>
      <c r="P7" s="97"/>
    </row>
    <row r="8" spans="1:16" s="30" customFormat="1" ht="10.5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</row>
    <row r="9" spans="1:16" s="30" customFormat="1" ht="13.5">
      <c r="A9" s="33" t="s">
        <v>30</v>
      </c>
      <c r="B9" s="36"/>
      <c r="C9" s="23"/>
      <c r="D9" s="27">
        <f>SUM(D10:D10)</f>
        <v>6000</v>
      </c>
      <c r="E9" s="27">
        <f>SUM(E10:E10)</f>
        <v>6000</v>
      </c>
      <c r="F9" s="27">
        <f>SUM(F10:F10)</f>
        <v>6000</v>
      </c>
      <c r="G9" s="27">
        <f>SUM(G10:G10)</f>
        <v>0</v>
      </c>
      <c r="H9" s="27">
        <f>SUM(H10:H10)</f>
        <v>6000</v>
      </c>
      <c r="I9" s="27">
        <v>0</v>
      </c>
      <c r="J9" s="27">
        <v>0</v>
      </c>
      <c r="K9" s="27">
        <v>0</v>
      </c>
      <c r="L9" s="27">
        <f>SUM(L10:L10)</f>
        <v>0</v>
      </c>
      <c r="M9" s="27">
        <f>SUM(M10:M10)</f>
        <v>0</v>
      </c>
      <c r="N9" s="27">
        <f>SUM(N10:N10)</f>
        <v>0</v>
      </c>
      <c r="O9" s="27">
        <v>0</v>
      </c>
      <c r="P9" s="27">
        <v>0</v>
      </c>
    </row>
    <row r="10" spans="1:16" s="30" customFormat="1" ht="12.75">
      <c r="A10" s="35" t="s">
        <v>30</v>
      </c>
      <c r="B10" s="34" t="s">
        <v>29</v>
      </c>
      <c r="C10" s="19">
        <v>2110</v>
      </c>
      <c r="D10" s="18">
        <v>6000</v>
      </c>
      <c r="E10" s="18">
        <f>F10+L10</f>
        <v>6000</v>
      </c>
      <c r="F10" s="18">
        <f>H10</f>
        <v>6000</v>
      </c>
      <c r="G10" s="17">
        <v>0</v>
      </c>
      <c r="H10" s="17">
        <v>6000</v>
      </c>
      <c r="I10" s="17">
        <v>0</v>
      </c>
      <c r="J10" s="17">
        <v>0</v>
      </c>
      <c r="K10" s="17">
        <f>-T10</f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s="30" customFormat="1" ht="13.5">
      <c r="A11" s="25">
        <v>600</v>
      </c>
      <c r="B11" s="28"/>
      <c r="C11" s="23"/>
      <c r="D11" s="27">
        <f aca="true" t="shared" si="0" ref="D11:N11">SUM(D12:D12)</f>
        <v>550</v>
      </c>
      <c r="E11" s="27">
        <f t="shared" si="0"/>
        <v>550</v>
      </c>
      <c r="F11" s="27">
        <f t="shared" si="0"/>
        <v>550</v>
      </c>
      <c r="G11" s="27">
        <f t="shared" si="0"/>
        <v>550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>O13+O15</f>
        <v>0</v>
      </c>
      <c r="P11" s="27">
        <f>P13+P15</f>
        <v>0</v>
      </c>
    </row>
    <row r="12" spans="1:16" s="30" customFormat="1" ht="12.75">
      <c r="A12" s="21">
        <v>600</v>
      </c>
      <c r="B12" s="20">
        <v>60095</v>
      </c>
      <c r="C12" s="19">
        <v>2110</v>
      </c>
      <c r="D12" s="18">
        <v>550</v>
      </c>
      <c r="E12" s="18">
        <f>SUM(F12)</f>
        <v>550</v>
      </c>
      <c r="F12" s="18">
        <f>SUM(G12:H12)</f>
        <v>550</v>
      </c>
      <c r="G12" s="17">
        <v>550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f>SUM(O12+Q12+R12)</f>
        <v>0</v>
      </c>
      <c r="O12" s="17">
        <v>0</v>
      </c>
      <c r="P12" s="17">
        <v>0</v>
      </c>
    </row>
    <row r="13" spans="1:16" s="30" customFormat="1" ht="13.5">
      <c r="A13" s="33" t="s">
        <v>28</v>
      </c>
      <c r="B13" s="32"/>
      <c r="C13" s="23"/>
      <c r="D13" s="27">
        <f aca="true" t="shared" si="1" ref="D13:M13">SUM(D14)</f>
        <v>58000</v>
      </c>
      <c r="E13" s="27">
        <f t="shared" si="1"/>
        <v>58000</v>
      </c>
      <c r="F13" s="27">
        <f t="shared" si="1"/>
        <v>58000</v>
      </c>
      <c r="G13" s="27">
        <f t="shared" si="1"/>
        <v>43000</v>
      </c>
      <c r="H13" s="27">
        <f t="shared" si="1"/>
        <v>15000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v>0</v>
      </c>
      <c r="O13" s="27">
        <f>SUM(O14)</f>
        <v>0</v>
      </c>
      <c r="P13" s="27">
        <f>SUM(P14)</f>
        <v>0</v>
      </c>
    </row>
    <row r="14" spans="1:18" s="30" customFormat="1" ht="12.75">
      <c r="A14" s="21">
        <v>700</v>
      </c>
      <c r="B14" s="20">
        <v>70005</v>
      </c>
      <c r="C14" s="19">
        <v>2110</v>
      </c>
      <c r="D14" s="18">
        <v>58000</v>
      </c>
      <c r="E14" s="18">
        <f>SUM(F14)</f>
        <v>58000</v>
      </c>
      <c r="F14" s="18">
        <f>SUM(G14:H14)</f>
        <v>58000</v>
      </c>
      <c r="G14" s="17">
        <v>43000</v>
      </c>
      <c r="H14" s="17">
        <v>15000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f>SUM(O14+Q14+R14)</f>
        <v>0</v>
      </c>
      <c r="O14" s="17">
        <v>0</v>
      </c>
      <c r="P14" s="17">
        <v>0</v>
      </c>
      <c r="Q14" s="26"/>
      <c r="R14" s="26"/>
    </row>
    <row r="15" spans="1:18" s="30" customFormat="1" ht="13.5">
      <c r="A15" s="25">
        <v>710</v>
      </c>
      <c r="B15" s="28"/>
      <c r="C15" s="23"/>
      <c r="D15" s="27">
        <f aca="true" t="shared" si="2" ref="D15:P15">SUM(D16:D17)</f>
        <v>452000</v>
      </c>
      <c r="E15" s="27">
        <f t="shared" si="2"/>
        <v>452000</v>
      </c>
      <c r="F15" s="27">
        <f t="shared" si="2"/>
        <v>452000</v>
      </c>
      <c r="G15" s="27">
        <f t="shared" si="2"/>
        <v>421229</v>
      </c>
      <c r="H15" s="27">
        <f t="shared" si="2"/>
        <v>30771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  <c r="M15" s="27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31"/>
      <c r="R15" s="31"/>
    </row>
    <row r="16" spans="1:18" s="30" customFormat="1" ht="12.75">
      <c r="A16" s="21">
        <v>710</v>
      </c>
      <c r="B16" s="20">
        <v>71012</v>
      </c>
      <c r="C16" s="19">
        <v>2110</v>
      </c>
      <c r="D16" s="18">
        <v>175000</v>
      </c>
      <c r="E16" s="18">
        <f>SUM(N16+F16)</f>
        <v>175000</v>
      </c>
      <c r="F16" s="18">
        <f>SUM(G16:K16)</f>
        <v>175000</v>
      </c>
      <c r="G16" s="17">
        <v>175000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f>SUM(O16+Q16+R16)</f>
        <v>0</v>
      </c>
      <c r="O16" s="17">
        <v>0</v>
      </c>
      <c r="P16" s="17">
        <v>0</v>
      </c>
      <c r="Q16" s="26"/>
      <c r="R16" s="26"/>
    </row>
    <row r="17" spans="1:16" s="30" customFormat="1" ht="12.75">
      <c r="A17" s="21">
        <v>710</v>
      </c>
      <c r="B17" s="20">
        <v>71015</v>
      </c>
      <c r="C17" s="19">
        <v>2110</v>
      </c>
      <c r="D17" s="18">
        <v>277000</v>
      </c>
      <c r="E17" s="18">
        <f>SUM(F17)</f>
        <v>277000</v>
      </c>
      <c r="F17" s="18">
        <f>SUM(G17:H17)</f>
        <v>277000</v>
      </c>
      <c r="G17" s="17">
        <v>246229</v>
      </c>
      <c r="H17" s="17">
        <v>30771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f>SUM(O17+Q17+R17)</f>
        <v>0</v>
      </c>
      <c r="O17" s="17">
        <v>0</v>
      </c>
      <c r="P17" s="17">
        <v>0</v>
      </c>
    </row>
    <row r="18" spans="1:16" s="30" customFormat="1" ht="13.5">
      <c r="A18" s="25">
        <v>750</v>
      </c>
      <c r="B18" s="28"/>
      <c r="C18" s="23"/>
      <c r="D18" s="27">
        <f aca="true" t="shared" si="3" ref="D18:P18">SUM(D19:D19)</f>
        <v>22100</v>
      </c>
      <c r="E18" s="27">
        <f t="shared" si="3"/>
        <v>22100</v>
      </c>
      <c r="F18" s="27">
        <f t="shared" si="3"/>
        <v>22100</v>
      </c>
      <c r="G18" s="27">
        <f t="shared" si="3"/>
        <v>12400</v>
      </c>
      <c r="H18" s="27">
        <f t="shared" si="3"/>
        <v>9700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 t="shared" si="3"/>
        <v>0</v>
      </c>
      <c r="P18" s="27">
        <f t="shared" si="3"/>
        <v>0</v>
      </c>
    </row>
    <row r="19" spans="1:16" s="30" customFormat="1" ht="12.75">
      <c r="A19" s="21">
        <v>750</v>
      </c>
      <c r="B19" s="20">
        <v>75045</v>
      </c>
      <c r="C19" s="19">
        <v>2110</v>
      </c>
      <c r="D19" s="18">
        <v>22100</v>
      </c>
      <c r="E19" s="18">
        <f>SUM(F19)</f>
        <v>22100</v>
      </c>
      <c r="F19" s="18">
        <f>SUM(G19:H19)</f>
        <v>22100</v>
      </c>
      <c r="G19" s="17">
        <v>12400</v>
      </c>
      <c r="H19" s="17">
        <v>9700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f>SUM(O19+Q19+R19)</f>
        <v>0</v>
      </c>
      <c r="O19" s="17">
        <v>0</v>
      </c>
      <c r="P19" s="17">
        <v>0</v>
      </c>
    </row>
    <row r="20" spans="1:16" s="29" customFormat="1" ht="14.25" customHeight="1">
      <c r="A20" s="25">
        <v>754</v>
      </c>
      <c r="B20" s="28"/>
      <c r="C20" s="23"/>
      <c r="D20" s="27">
        <f>SUM(D21:D21)</f>
        <v>3791690</v>
      </c>
      <c r="E20" s="27">
        <f>E21</f>
        <v>3791690</v>
      </c>
      <c r="F20" s="27">
        <f aca="true" t="shared" si="4" ref="F20:K20">SUM(F21)</f>
        <v>3791690</v>
      </c>
      <c r="G20" s="27">
        <f t="shared" si="4"/>
        <v>3359256</v>
      </c>
      <c r="H20" s="27">
        <f t="shared" si="4"/>
        <v>243834</v>
      </c>
      <c r="I20" s="27">
        <f t="shared" si="4"/>
        <v>0</v>
      </c>
      <c r="J20" s="27">
        <f t="shared" si="4"/>
        <v>188600</v>
      </c>
      <c r="K20" s="27">
        <f t="shared" si="4"/>
        <v>0</v>
      </c>
      <c r="L20" s="27">
        <f>SUM(L21:L21)</f>
        <v>0</v>
      </c>
      <c r="M20" s="27">
        <f>SUM(M21:M21)</f>
        <v>0</v>
      </c>
      <c r="N20" s="27">
        <f>SUM(N21)</f>
        <v>0</v>
      </c>
      <c r="O20" s="27">
        <f>SUM(O21)</f>
        <v>0</v>
      </c>
      <c r="P20" s="27">
        <f>SUM(P21)</f>
        <v>0</v>
      </c>
    </row>
    <row r="21" spans="1:16" ht="12.75" customHeight="1">
      <c r="A21" s="21">
        <v>754</v>
      </c>
      <c r="B21" s="20">
        <v>75411</v>
      </c>
      <c r="C21" s="19">
        <v>2110</v>
      </c>
      <c r="D21" s="18">
        <v>3791690</v>
      </c>
      <c r="E21" s="18">
        <f>SUM(F21)</f>
        <v>3791690</v>
      </c>
      <c r="F21" s="18">
        <f>SUM(G21:J21)</f>
        <v>3791690</v>
      </c>
      <c r="G21" s="17">
        <v>3359256</v>
      </c>
      <c r="H21" s="17">
        <v>243834</v>
      </c>
      <c r="I21" s="17">
        <v>0</v>
      </c>
      <c r="J21" s="17">
        <v>188600</v>
      </c>
      <c r="K21" s="17">
        <v>0</v>
      </c>
      <c r="L21" s="17">
        <v>0</v>
      </c>
      <c r="M21" s="17">
        <v>0</v>
      </c>
      <c r="N21" s="17">
        <f>SUM(O21+Q21+R21)</f>
        <v>0</v>
      </c>
      <c r="O21" s="17">
        <v>0</v>
      </c>
      <c r="P21" s="17"/>
    </row>
    <row r="22" spans="1:16" ht="12.75" customHeight="1">
      <c r="A22" s="25">
        <v>755</v>
      </c>
      <c r="B22" s="28"/>
      <c r="C22" s="23"/>
      <c r="D22" s="27">
        <f>SUM(D23:D23)</f>
        <v>125208</v>
      </c>
      <c r="E22" s="27">
        <f>E23</f>
        <v>125208</v>
      </c>
      <c r="F22" s="27">
        <f aca="true" t="shared" si="5" ref="F22:K22">SUM(F23)</f>
        <v>125208</v>
      </c>
      <c r="G22" s="27">
        <f t="shared" si="5"/>
        <v>30363</v>
      </c>
      <c r="H22" s="27">
        <f t="shared" si="5"/>
        <v>34119</v>
      </c>
      <c r="I22" s="27">
        <f t="shared" si="5"/>
        <v>60726</v>
      </c>
      <c r="J22" s="27">
        <f t="shared" si="5"/>
        <v>0</v>
      </c>
      <c r="K22" s="27">
        <f t="shared" si="5"/>
        <v>0</v>
      </c>
      <c r="L22" s="27">
        <f>SUM(L23:L23)</f>
        <v>0</v>
      </c>
      <c r="M22" s="27">
        <f>SUM(M23:M23)</f>
        <v>0</v>
      </c>
      <c r="N22" s="27">
        <f>SUM(N23)</f>
        <v>0</v>
      </c>
      <c r="O22" s="27">
        <f>SUM(O23)</f>
        <v>0</v>
      </c>
      <c r="P22" s="27">
        <f>SUM(P23)</f>
        <v>0</v>
      </c>
    </row>
    <row r="23" spans="1:16" ht="12.75" customHeight="1">
      <c r="A23" s="21">
        <v>755</v>
      </c>
      <c r="B23" s="20">
        <v>75515</v>
      </c>
      <c r="C23" s="19">
        <v>2110</v>
      </c>
      <c r="D23" s="18">
        <v>125208</v>
      </c>
      <c r="E23" s="18">
        <f>SUM(F23)</f>
        <v>125208</v>
      </c>
      <c r="F23" s="18">
        <f>SUM(G23:J23)</f>
        <v>125208</v>
      </c>
      <c r="G23" s="17">
        <v>30363</v>
      </c>
      <c r="H23" s="17">
        <v>34119</v>
      </c>
      <c r="I23" s="17">
        <v>60726</v>
      </c>
      <c r="J23" s="17">
        <v>0</v>
      </c>
      <c r="K23" s="17">
        <v>0</v>
      </c>
      <c r="L23" s="17">
        <v>0</v>
      </c>
      <c r="M23" s="17">
        <v>0</v>
      </c>
      <c r="N23" s="17">
        <f>SUM(O23+Q23+R23)</f>
        <v>0</v>
      </c>
      <c r="O23" s="17">
        <v>0</v>
      </c>
      <c r="P23" s="17"/>
    </row>
    <row r="24" spans="1:16" ht="13.5">
      <c r="A24" s="25">
        <v>851</v>
      </c>
      <c r="B24" s="24"/>
      <c r="C24" s="23"/>
      <c r="D24" s="22">
        <f>D25</f>
        <v>2174140</v>
      </c>
      <c r="E24" s="22">
        <f aca="true" t="shared" si="6" ref="E24:P24">SUM(E25)</f>
        <v>2174140</v>
      </c>
      <c r="F24" s="22">
        <f t="shared" si="6"/>
        <v>2174140</v>
      </c>
      <c r="G24" s="22">
        <f t="shared" si="6"/>
        <v>0</v>
      </c>
      <c r="H24" s="22">
        <f t="shared" si="6"/>
        <v>2174140</v>
      </c>
      <c r="I24" s="22">
        <f t="shared" si="6"/>
        <v>0</v>
      </c>
      <c r="J24" s="22">
        <f t="shared" si="6"/>
        <v>0</v>
      </c>
      <c r="K24" s="22">
        <f t="shared" si="6"/>
        <v>0</v>
      </c>
      <c r="L24" s="22">
        <f t="shared" si="6"/>
        <v>0</v>
      </c>
      <c r="M24" s="22">
        <f t="shared" si="6"/>
        <v>0</v>
      </c>
      <c r="N24" s="22">
        <f t="shared" si="6"/>
        <v>0</v>
      </c>
      <c r="O24" s="22">
        <f t="shared" si="6"/>
        <v>0</v>
      </c>
      <c r="P24" s="22">
        <f t="shared" si="6"/>
        <v>0</v>
      </c>
    </row>
    <row r="25" spans="1:17" ht="12.75">
      <c r="A25" s="21">
        <v>851</v>
      </c>
      <c r="B25" s="20">
        <v>85156</v>
      </c>
      <c r="C25" s="19">
        <v>2110</v>
      </c>
      <c r="D25" s="17">
        <v>2174140</v>
      </c>
      <c r="E25" s="18">
        <f>SUM(H25)</f>
        <v>2174140</v>
      </c>
      <c r="F25" s="18">
        <f>SUM(H25)</f>
        <v>2174140</v>
      </c>
      <c r="G25" s="17">
        <v>0</v>
      </c>
      <c r="H25" s="17">
        <v>2174140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f>SUM(O25+Q25+R25)</f>
        <v>0</v>
      </c>
      <c r="O25" s="17">
        <v>0</v>
      </c>
      <c r="P25" s="17">
        <v>0</v>
      </c>
      <c r="Q25" s="26"/>
    </row>
    <row r="26" spans="1:16" ht="13.5">
      <c r="A26" s="25">
        <v>853</v>
      </c>
      <c r="B26" s="24"/>
      <c r="C26" s="23"/>
      <c r="D26" s="22">
        <f>SUM(D27)</f>
        <v>291433</v>
      </c>
      <c r="E26" s="22">
        <f>E27</f>
        <v>291433</v>
      </c>
      <c r="F26" s="22">
        <f>F27</f>
        <v>291433</v>
      </c>
      <c r="G26" s="22">
        <f>G27</f>
        <v>254873</v>
      </c>
      <c r="H26" s="22">
        <f>H27</f>
        <v>36560</v>
      </c>
      <c r="I26" s="22">
        <f aca="true" t="shared" si="7" ref="I26:P26">SUM(I27)</f>
        <v>0</v>
      </c>
      <c r="J26" s="22">
        <f t="shared" si="7"/>
        <v>0</v>
      </c>
      <c r="K26" s="22">
        <f t="shared" si="7"/>
        <v>0</v>
      </c>
      <c r="L26" s="22">
        <f t="shared" si="7"/>
        <v>0</v>
      </c>
      <c r="M26" s="22">
        <f t="shared" si="7"/>
        <v>0</v>
      </c>
      <c r="N26" s="22">
        <f t="shared" si="7"/>
        <v>0</v>
      </c>
      <c r="O26" s="22">
        <f t="shared" si="7"/>
        <v>0</v>
      </c>
      <c r="P26" s="22">
        <f t="shared" si="7"/>
        <v>0</v>
      </c>
    </row>
    <row r="27" spans="1:16" ht="12.75">
      <c r="A27" s="21">
        <v>853</v>
      </c>
      <c r="B27" s="20">
        <v>85321</v>
      </c>
      <c r="C27" s="19">
        <v>2110</v>
      </c>
      <c r="D27" s="17">
        <v>291433</v>
      </c>
      <c r="E27" s="18">
        <f>SUM(H27+G27+E34)</f>
        <v>291433</v>
      </c>
      <c r="F27" s="17">
        <f>SUM(G27:K27)</f>
        <v>291433</v>
      </c>
      <c r="G27" s="17">
        <v>254873</v>
      </c>
      <c r="H27" s="17">
        <v>36560</v>
      </c>
      <c r="I27" s="17">
        <v>0</v>
      </c>
      <c r="J27" s="17">
        <v>0</v>
      </c>
      <c r="K27" s="17">
        <v>0</v>
      </c>
      <c r="L27" s="17">
        <v>0</v>
      </c>
      <c r="M27" s="17">
        <f>SUM(N27+P27+Q27)</f>
        <v>0</v>
      </c>
      <c r="N27" s="17">
        <v>0</v>
      </c>
      <c r="O27" s="17">
        <v>0</v>
      </c>
      <c r="P27" s="17">
        <v>0</v>
      </c>
    </row>
    <row r="28" spans="1:16" ht="13.5">
      <c r="A28" s="25">
        <v>855</v>
      </c>
      <c r="B28" s="24"/>
      <c r="C28" s="23"/>
      <c r="D28" s="22">
        <f>SUM(D29)</f>
        <v>273839</v>
      </c>
      <c r="E28" s="22">
        <f>E29</f>
        <v>273839</v>
      </c>
      <c r="F28" s="22">
        <f>F29</f>
        <v>273839</v>
      </c>
      <c r="G28" s="22">
        <f>G29</f>
        <v>2000</v>
      </c>
      <c r="H28" s="22">
        <f>H29</f>
        <v>712</v>
      </c>
      <c r="I28" s="22">
        <f aca="true" t="shared" si="8" ref="I28:P28">SUM(I29)</f>
        <v>0</v>
      </c>
      <c r="J28" s="22">
        <f t="shared" si="8"/>
        <v>271127</v>
      </c>
      <c r="K28" s="22">
        <f t="shared" si="8"/>
        <v>0</v>
      </c>
      <c r="L28" s="22">
        <f t="shared" si="8"/>
        <v>0</v>
      </c>
      <c r="M28" s="22">
        <f t="shared" si="8"/>
        <v>0</v>
      </c>
      <c r="N28" s="22">
        <f t="shared" si="8"/>
        <v>0</v>
      </c>
      <c r="O28" s="22">
        <f t="shared" si="8"/>
        <v>0</v>
      </c>
      <c r="P28" s="22">
        <f t="shared" si="8"/>
        <v>0</v>
      </c>
    </row>
    <row r="29" spans="1:16" ht="12.75">
      <c r="A29" s="21">
        <v>855</v>
      </c>
      <c r="B29" s="20">
        <v>85508</v>
      </c>
      <c r="C29" s="19">
        <v>2160</v>
      </c>
      <c r="D29" s="17">
        <v>273839</v>
      </c>
      <c r="E29" s="18">
        <f>SUM(H29+G29+J29)</f>
        <v>273839</v>
      </c>
      <c r="F29" s="17">
        <f>SUM(G29:K29)</f>
        <v>273839</v>
      </c>
      <c r="G29" s="17">
        <v>2000</v>
      </c>
      <c r="H29" s="17">
        <v>712</v>
      </c>
      <c r="I29" s="17">
        <v>0</v>
      </c>
      <c r="J29" s="17">
        <v>271127</v>
      </c>
      <c r="K29" s="17">
        <v>0</v>
      </c>
      <c r="L29" s="17">
        <v>0</v>
      </c>
      <c r="M29" s="17">
        <f>SUM(N29+P29+Q29)</f>
        <v>0</v>
      </c>
      <c r="N29" s="17">
        <v>0</v>
      </c>
      <c r="O29" s="17">
        <v>0</v>
      </c>
      <c r="P29" s="17">
        <v>0</v>
      </c>
    </row>
    <row r="30" spans="1:16" ht="14.25">
      <c r="A30" s="98" t="s">
        <v>25</v>
      </c>
      <c r="B30" s="98"/>
      <c r="C30" s="98"/>
      <c r="D30" s="16">
        <f aca="true" t="shared" si="9" ref="D30:P30">SUM(D9+D11+D13+D15+D18+D20+D22+D24+D26+D28)</f>
        <v>7194960</v>
      </c>
      <c r="E30" s="16">
        <f t="shared" si="9"/>
        <v>7194960</v>
      </c>
      <c r="F30" s="16">
        <f t="shared" si="9"/>
        <v>7194960</v>
      </c>
      <c r="G30" s="16">
        <f t="shared" si="9"/>
        <v>4123671</v>
      </c>
      <c r="H30" s="16">
        <f t="shared" si="9"/>
        <v>2550836</v>
      </c>
      <c r="I30" s="16">
        <f t="shared" si="9"/>
        <v>60726</v>
      </c>
      <c r="J30" s="16">
        <f t="shared" si="9"/>
        <v>459727</v>
      </c>
      <c r="K30" s="16">
        <f t="shared" si="9"/>
        <v>0</v>
      </c>
      <c r="L30" s="16">
        <f t="shared" si="9"/>
        <v>0</v>
      </c>
      <c r="M30" s="16">
        <f t="shared" si="9"/>
        <v>0</v>
      </c>
      <c r="N30" s="16">
        <f t="shared" si="9"/>
        <v>0</v>
      </c>
      <c r="O30" s="16">
        <f t="shared" si="9"/>
        <v>0</v>
      </c>
      <c r="P30" s="16">
        <f t="shared" si="9"/>
        <v>0</v>
      </c>
    </row>
    <row r="31" spans="1:16" ht="12.75">
      <c r="A31" s="13"/>
      <c r="B31" s="13"/>
      <c r="C31" s="13"/>
      <c r="D31" s="13"/>
      <c r="E31" s="15"/>
      <c r="F31" s="13"/>
      <c r="G31" s="13"/>
      <c r="H31" s="13"/>
      <c r="I31" s="13"/>
      <c r="J31" s="13"/>
      <c r="K31" s="12"/>
      <c r="L31" s="12"/>
      <c r="M31" s="12"/>
      <c r="N31" s="12"/>
      <c r="O31" s="12"/>
      <c r="P31" s="12"/>
    </row>
    <row r="32" spans="1:16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2"/>
      <c r="L32" s="12"/>
      <c r="M32" s="12"/>
      <c r="N32" s="12"/>
      <c r="O32" s="12"/>
      <c r="P32" s="12"/>
    </row>
    <row r="33" spans="1:16" ht="12.75">
      <c r="A33" s="13"/>
      <c r="B33" s="13"/>
      <c r="C33" s="13"/>
      <c r="D33" s="13"/>
      <c r="E33" s="13"/>
      <c r="F33" s="13"/>
      <c r="G33" s="14"/>
      <c r="H33" s="14"/>
      <c r="I33" s="13"/>
      <c r="J33" s="13"/>
      <c r="K33" s="12"/>
      <c r="L33" s="12"/>
      <c r="M33" s="12"/>
      <c r="N33" s="12"/>
      <c r="O33" s="12"/>
      <c r="P33" s="12"/>
    </row>
    <row r="40" spans="1:10" ht="12.75">
      <c r="A40" s="10"/>
      <c r="B40" s="10"/>
      <c r="C40" s="10"/>
      <c r="D40" s="10"/>
      <c r="E40" s="10"/>
      <c r="F40" s="10"/>
      <c r="G40" s="10"/>
      <c r="H40" s="10"/>
      <c r="I40" s="10"/>
      <c r="J40" s="11"/>
    </row>
  </sheetData>
  <sheetProtection/>
  <mergeCells count="19">
    <mergeCell ref="A30:C30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112.15.2018
z dnia 7 marca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2018-03-06T13:45:21Z</cp:lastPrinted>
  <dcterms:modified xsi:type="dcterms:W3CDTF">2018-04-09T08:36:41Z</dcterms:modified>
  <cp:category/>
  <cp:version/>
  <cp:contentType/>
  <cp:contentStatus/>
</cp:coreProperties>
</file>