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2315" windowHeight="76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<sst xmlns="http://schemas.openxmlformats.org/spreadsheetml/2006/main" count="987" uniqueCount="383">
  <si>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</si>
  <si>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</si>
  <si>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</si>
  <si>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</si>
  <si>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</si>
  <si>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</si>
  <si>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</si>
  <si>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</si>
  <si>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</si>
  <si>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</si>
  <si>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</si>
  <si>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</si>
  <si>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</si>
  <si>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0970</t>
  </si>
  <si>
    <t>Wpływy z różnych dochodów</t>
  </si>
  <si>
    <t>710</t>
  </si>
  <si>
    <t>Oświata i wychowanie</t>
  </si>
  <si>
    <t>Pozostała działalność</t>
  </si>
  <si>
    <t>Pomoc społeczna</t>
  </si>
  <si>
    <t>Domy pomocy społecznej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</si>
  <si>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</si>
  <si>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</si>
  <si>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</si>
  <si>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</si>
  <si>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</si>
  <si>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</si>
  <si>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</si>
  <si>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</si>
  <si>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Szkoły zawodowe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</si>
  <si>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</si>
  <si>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</si>
  <si>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</si>
  <si>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</si>
  <si>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</si>
  <si>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</si>
  <si>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</si>
  <si>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</si>
  <si>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</si>
  <si>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</si>
  <si>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</si>
  <si>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</si>
  <si>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</si>
  <si>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</si>
  <si>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</si>
  <si>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</si>
  <si>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</si>
  <si>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</si>
  <si>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</si>
  <si>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</si>
  <si>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</si>
  <si>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</si>
  <si>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</si>
  <si>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</si>
  <si>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</si>
  <si>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</si>
  <si>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</si>
  <si>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</si>
  <si>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</si>
  <si>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</si>
  <si>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</si>
  <si>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</si>
  <si>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</si>
  <si>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</si>
  <si>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</si>
  <si>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Starostwo Powiatowe w Opatowie</t>
  </si>
  <si>
    <t>Zespół Szkół w Ożarowie</t>
  </si>
  <si>
    <t>kwota</t>
  </si>
  <si>
    <t>źródło</t>
  </si>
  <si>
    <t>Przewidywane nakłady i źródła finansowania</t>
  </si>
  <si>
    <t>Jednostka org. realizująca zadanie lub koordynująca program</t>
  </si>
  <si>
    <t>Okres realizacji zadania</t>
  </si>
  <si>
    <t>Projekt</t>
  </si>
  <si>
    <t>Lp</t>
  </si>
  <si>
    <t>Zespół Szkół Nr 1 w Opatowie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</si>
  <si>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</si>
  <si>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</si>
  <si>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</si>
  <si>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</si>
  <si>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</si>
  <si>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</si>
  <si>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</si>
  <si>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</si>
  <si>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</si>
  <si>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</si>
  <si>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</si>
  <si>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</si>
  <si>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</si>
  <si>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</si>
  <si>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</si>
  <si>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</si>
  <si>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</si>
  <si>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</si>
  <si>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</si>
  <si>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</si>
  <si>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</si>
  <si>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</si>
  <si>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</si>
  <si>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 xml:space="preserve">A.      
B. 
C.
D. </t>
  </si>
  <si>
    <t xml:space="preserve">A.     
B. 
C.
D. </t>
  </si>
  <si>
    <t xml:space="preserve">A. 
B.
C. 
D. </t>
  </si>
  <si>
    <t>Zarząd Dróg Powiatowych w Opatowie</t>
  </si>
  <si>
    <t>(* kol 2 do wykorzystania fakultatywnego)</t>
  </si>
  <si>
    <t>Dzienny Dom ,,Senior - WIGOR'' w Opatowie</t>
  </si>
  <si>
    <t xml:space="preserve">Oś priorytetowa 7. Sprawne usługi publiczne </t>
  </si>
  <si>
    <t>Regionalny Program Operacyjny Województwa Świętokrzyskiego na lata 2014 - 2020</t>
  </si>
  <si>
    <t>71095</t>
  </si>
  <si>
    <t xml:space="preserve">Zakup samochodu osobowo - dostawczego </t>
  </si>
  <si>
    <t>Zakup ciągnika</t>
  </si>
  <si>
    <t>Wykonanie klimatyzacji w budynkach ZDP w Opatowie</t>
  </si>
  <si>
    <t>Dom Pomocy Społecznej w Zochcinku</t>
  </si>
  <si>
    <t>Powiatowe Centrum Pomocy Rodzinie w Opatowie</t>
  </si>
  <si>
    <t>Oś priorytetowa 9. Włączenie społeczne  i walka z ubóstwem</t>
  </si>
  <si>
    <t>Działanie 9.2 Ułatwienie dostępu do wysokiej jakości usług społecznych i zdrowotnych</t>
  </si>
  <si>
    <t xml:space="preserve">A.     
B.
C.
D. </t>
  </si>
  <si>
    <t>Projekt ,,Trasy rowerowe w Polsce Wschodniej - województwo świętokrzyskie" - utrzymanie trwałości projektu (2016-2020)</t>
  </si>
  <si>
    <t>Program wieloletni ,,Senior - Wigor'' na lata 2015 - 2020 (2015 - 2018)</t>
  </si>
  <si>
    <t>Zakup samochodu ciężarowego 3-osiowego</t>
  </si>
  <si>
    <t>Wymiana serwera głównego i urządzeń podtrzymania zasilania</t>
  </si>
  <si>
    <t xml:space="preserve">Zakup komputerów, urządzeń informatycznych i sieci teleinformatycznych </t>
  </si>
  <si>
    <t>10.</t>
  </si>
  <si>
    <t>855</t>
  </si>
  <si>
    <t>Rodzina</t>
  </si>
  <si>
    <t>85510</t>
  </si>
  <si>
    <t>Działalność placówek opiekuńczo-wychowawczych</t>
  </si>
  <si>
    <t>Zadania inwestycyjne roczne w 2018 r.</t>
  </si>
  <si>
    <t>rok budżetowy 2018 (7+8+9+10)</t>
  </si>
  <si>
    <t>Limity wydatków na wieloletnie przedsięwzięcia planowane do poniesienia w 2018 roku</t>
  </si>
  <si>
    <t>rok budżetowy 2018 (8+9+10+11)</t>
  </si>
  <si>
    <t>Opracowanie dokumentacji projektowej dla zadania pn. Budowa chodnika przy drodze wojewódzkiej nr 757 na terenie miejscowości Iwaniska od km 13+914 do km 14+530 (2017-2018)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</si>
  <si>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</si>
  <si>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</si>
  <si>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Remont dróg powiatowych nr 0761T  DP nr 42111 - Karsy DP nr 42113 w m. Karsy w km 1+954 - 4+689 odc. dł. 2,735 km (2017-2018)</t>
  </si>
  <si>
    <t xml:space="preserve">A. 689 852,00   
B. 344 926,00
C.
D. </t>
  </si>
  <si>
    <t xml:space="preserve">A. 390 498,00  
B. 195 248,00
C.
D. </t>
  </si>
  <si>
    <t xml:space="preserve">A. 419 650,00    
B. 209 826,00
C.
D. </t>
  </si>
  <si>
    <t>Specjalny Ośrodek Szkolno - Wychowawczy w Niemienicach</t>
  </si>
  <si>
    <t>Zakup urządzeń stanowiących wyposażenie placu zabaw dla dzieci niepełnosprawnych</t>
  </si>
  <si>
    <t>13.</t>
  </si>
  <si>
    <t>Projekt ,,Żłobek u Skłodowskiej w Ożarowie'' (2017-2019)</t>
  </si>
  <si>
    <t>2017-2019</t>
  </si>
  <si>
    <t>Zespół Szkół w Ożarowie/ Stowarzyszenie na Rzecz Rozwoju Zespołu Szkół w Ożarowie im. Marii Skłodowskiej - Curie</t>
  </si>
  <si>
    <t xml:space="preserve">Oś priorytetowa 8. Rozwój edukacji i aktywne społeczeństwo </t>
  </si>
  <si>
    <t>Działanie 8.1 Równość mężczyzn i kobiet we wszystkich dziedzinach, w tym dostęp do zatrudnienia, rozwój kariery, godzenie życia zawodowego i prywatnego</t>
  </si>
  <si>
    <t>Projekt ,,Żłobek u Skłodowskiej w Ożarowie''</t>
  </si>
  <si>
    <t>14.</t>
  </si>
  <si>
    <t>Zadanie ,,Przebudowa wraz ze zmianą sposobu użytkowania pomieszczeń budynku przy ul. Szpitalnej 4 na potrzeby Domu Pomocy Społecznej w Opatowie'' jako filii DPS w Zochcinku (2017-2018)</t>
  </si>
  <si>
    <t>Projekt w ramach RPO WŚ 2014 - 2020 ,,Uczniowie Zespołu Szkół Nr 1 w Opatowie bliżej rynku pracy'' (2017-2018)</t>
  </si>
  <si>
    <t>2017-2018</t>
  </si>
  <si>
    <t>Oś priorytetowa 8. Rozwój edukacji i aktywne społeczeństwo</t>
  </si>
  <si>
    <t>Działanie 8.5 Rozwój i wysoka jakość szkolnictwa zawodowego i kształcenia ustawicznego</t>
  </si>
  <si>
    <t>Projekt ,,Uczniowie Zespołu Szkół Nr 1 w Opatowie bliżej rynku pracy''</t>
  </si>
  <si>
    <t>Projekt ,,Zapewniamy wysokiej jakości usługi społeczne w Powiecie Opatowskim'' (2017-2019)</t>
  </si>
  <si>
    <t xml:space="preserve">A. 27 897,00     
B.
C.
D. </t>
  </si>
  <si>
    <t>Projekt ,,Zapewniamy wysokiej jakości usługi społeczne w Powiecie Opatowskim''</t>
  </si>
  <si>
    <t>Zakup samochodu do przewozu osób niepełnosprawnych dla WTZ przy DPS w Sobowie</t>
  </si>
  <si>
    <t>Projekt ,,e-Geodezja - cyfrowy zasób geodezyjny powiatów: Sandomierskiego, Opatowskiego i Staszowskiego''</t>
  </si>
  <si>
    <t>2018-2020</t>
  </si>
  <si>
    <t>Wydatki na programy i projekty realizowane ze środków pochodzących z budżetu Unii Europejskiej oraz innych źródeł zagranicznych, niepodlegających zwrotowi na 2018 rok</t>
  </si>
  <si>
    <t>Wydatki w roku budżetowym 2018</t>
  </si>
  <si>
    <t>2015-2018</t>
  </si>
  <si>
    <t>700     900</t>
  </si>
  <si>
    <t>70005     90019</t>
  </si>
  <si>
    <t xml:space="preserve">Oś priorytetowa 3. Efektywna i zielona energia </t>
  </si>
  <si>
    <t>Działanie 3.3 Poprawa efektywności energetycznej z wykorzystaniem odnawialnych źródeł energii w sektorze publicznym i mieszkaniowym</t>
  </si>
  <si>
    <t>Projekt ,,Termomodernizacja budynków użyteczności publicznej na terenie Powiatu Opatowskiego''</t>
  </si>
  <si>
    <t>2016-2018</t>
  </si>
  <si>
    <t>Działanie 7.4 Rozwój infrastruktury edukacyjnej i szkoleniowej</t>
  </si>
  <si>
    <t>Projekt ,,Podnoszenie efektywności kształcenia w Zespole Szkół Nr 1 w Opatowie oraz Zespole Szkół Nr 2 w Opatowie poprzez wzmocnienie infrastruktury edukacyjnej’'</t>
  </si>
  <si>
    <t>Projekt ,,Podnoszenie efektywności kształcenia w Zespole Szkół w Ożarowie im. Marii Skłodowskiej - Curie poprzez wzmocnienie infrastruktury edukacyjnej''</t>
  </si>
  <si>
    <t>Działanie 7.2 Rozwój potencjału endogenicznego jako element strategii terytorialnej dla określonych obszarów</t>
  </si>
  <si>
    <t>*</t>
  </si>
  <si>
    <t>Projekt ,,Termomodernizacja trzech budynków użyteczności publicznej na terenie Powiatu Opatowskiego’’ - utrzymanie trwałości projektu (2017-2019)</t>
  </si>
  <si>
    <t>700           900</t>
  </si>
  <si>
    <t>70005            90019</t>
  </si>
  <si>
    <t>Projekt ,,Termomodernizacja budynków użyteczności publicznej na terenie Powiatu Opatowskiego'' (2015-2018)</t>
  </si>
  <si>
    <t>wydatki majątkowe rozdz. 70005</t>
  </si>
  <si>
    <t>wydatki majątkowe rozdz. 90019</t>
  </si>
  <si>
    <t>Projekt ,,e-Geodezja - cyfrowy zasób geodezyjny powiatów: Sandomierskiego, Opatowskiego i Staszowskiego'' (2018-2020)</t>
  </si>
  <si>
    <t>12.</t>
  </si>
  <si>
    <t>Projekt ,,Podnoszenie efektywności kształcenia w Zespole Szkół Nr 1 w Opatowie oraz Zespole Szkół Nr 2 w Opatowie poprzez wzmocnienie infrastruktury edukacyjnej’' (2016-2018)</t>
  </si>
  <si>
    <t>11.</t>
  </si>
  <si>
    <t>Projekt ,,Podnoszenie efektywności kształcenia w Zespole Szkół w Ożarowie im. Marii Skłodowskiej - Curie poprzez wzmocnienie infrastruktury edukacyjnej'' (2016-2018)</t>
  </si>
  <si>
    <t xml:space="preserve">A.  
B.
C.
D. </t>
  </si>
  <si>
    <t xml:space="preserve">A. 43 200,00      
B.
C.
D. </t>
  </si>
  <si>
    <t>15.</t>
  </si>
  <si>
    <t>16.</t>
  </si>
  <si>
    <t>Dochody budżetu powiatu na 2018 rok</t>
  </si>
  <si>
    <t>801</t>
  </si>
  <si>
    <t>80130</t>
  </si>
  <si>
    <t>Wydatki budżetu powiatu na 2018 rok</t>
  </si>
  <si>
    <t>Projekt ,,Budowa infrastruktury do wykonywania zadań z zakresu kultury, turystyki i rekreacji w powiecie opatowskim''</t>
  </si>
  <si>
    <t>Projekt ,,Budowa infrastruktury do wykonywania zadań z zakresu kultury, turystyki i rekreacji w powiecie opatowskim'' (2017-2018)</t>
  </si>
  <si>
    <t>zakup i objęcie akcji i udziałów oraz wniesienie wkładów do spółek prawa handlowego.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</si>
  <si>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</si>
  <si>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</si>
  <si>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</si>
  <si>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</si>
  <si>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</si>
  <si>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</si>
  <si>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</si>
  <si>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</si>
  <si>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</si>
  <si>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</si>
  <si>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</si>
  <si>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020</t>
  </si>
  <si>
    <t>02002</t>
  </si>
  <si>
    <t>Zakup terenowego samochodu służbowego na potrzeby Wydziału Rolnictwa i Ochrony Środowiska</t>
  </si>
  <si>
    <t>Zakup urządzenia czyszczącego</t>
  </si>
  <si>
    <t>Zakup autobusu do przewozu osób niepełnosprawnych</t>
  </si>
  <si>
    <t>Dom Pomocy Społecznej w Sobowie</t>
  </si>
  <si>
    <t>Montaż windy przyściennej w budynku internatu SOSW w Sulejowie wraz z opracowaniem dokumentacji projektowej</t>
  </si>
  <si>
    <t>Specjalny Ośrodek Szkolno - Wychowawczy w Sulejowie</t>
  </si>
  <si>
    <t>Zakup samochodu do przewozu osób niepełnosprawnych</t>
  </si>
  <si>
    <t>Placówka Opiekuńczo – Wychowawcza typu Specjalistyczno – Terapeutycznego  w Opatowie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</si>
  <si>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</si>
  <si>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>D. Inne źródła</t>
  </si>
  <si>
    <t xml:space="preserve">A. 635 000
B.
C. 
D. </t>
  </si>
  <si>
    <t xml:space="preserve">A.      
B. 16 800
C. 
D. </t>
  </si>
  <si>
    <t xml:space="preserve">A. 78 000,00     
B.
C.
D. </t>
  </si>
  <si>
    <t>Program kompleksowego wsparcia rodzin ,,Za życiem'' (2017-2021)</t>
  </si>
  <si>
    <t>Projekt ,,My Samodzielni!'' (2018-2019)</t>
  </si>
  <si>
    <t xml:space="preserve">A. 31 828,00    
B.
C.
D. </t>
  </si>
  <si>
    <t>2018-2019</t>
  </si>
  <si>
    <t>Projekt ,,My Samodzielni!''</t>
  </si>
  <si>
    <t xml:space="preserve">A.     
B. 74 531
C.
D. </t>
  </si>
  <si>
    <t xml:space="preserve">A. 75 000     
B. 
C.
D. </t>
  </si>
  <si>
    <t>Budowa obiektu sportowo - rekreacyjnego na terenie Zespołu Szkół w Ożarowie im. Marii Skłodowskiej - Curie oraz miejscowości Zwola</t>
  </si>
  <si>
    <t>Administracja publiczna</t>
  </si>
  <si>
    <t>Starostwa powiatowe</t>
  </si>
  <si>
    <t>2460</t>
  </si>
  <si>
    <t>Środki otrzymane od pozostałych jednostek zaliczanych do sektora finansów publicznych na realizacje zadań bieżących jednostek zaliczanych do sektora finansów publicznych</t>
  </si>
  <si>
    <t>67 000,00</t>
  </si>
  <si>
    <t>30 102,00</t>
  </si>
  <si>
    <t>118 102,00</t>
  </si>
  <si>
    <t>28 102,00</t>
  </si>
  <si>
    <t>10 000,00</t>
  </si>
  <si>
    <t>38 102,00</t>
  </si>
  <si>
    <t>0830</t>
  </si>
  <si>
    <t>Wpływy z usług</t>
  </si>
  <si>
    <t>80195</t>
  </si>
  <si>
    <t>853</t>
  </si>
  <si>
    <t>Pozostałe zadania w zakresie polityki społecznej</t>
  </si>
  <si>
    <t>1 906 549,00</t>
  </si>
  <si>
    <t>756 065,00</t>
  </si>
  <si>
    <t>85311</t>
  </si>
  <si>
    <t>Rehabilitacja zawodowa i społeczna osób niepełnosprawnych</t>
  </si>
  <si>
    <t>42 154,00</t>
  </si>
  <si>
    <t>76 591,00</t>
  </si>
  <si>
    <t>155 900,00</t>
  </si>
  <si>
    <t>94 200,00</t>
  </si>
  <si>
    <t>24 500,00</t>
  </si>
  <si>
    <t>68 382,00</t>
  </si>
  <si>
    <t>3 807 289,00</t>
  </si>
  <si>
    <t>3 354 770,00</t>
  </si>
  <si>
    <t>78 401 735,00</t>
  </si>
  <si>
    <t>786 167,00</t>
  </si>
  <si>
    <t>17 410 922,00</t>
  </si>
  <si>
    <t>16 100 391,00</t>
  </si>
  <si>
    <t>95 812 657,00</t>
  </si>
  <si>
    <t>16 886 558,00</t>
  </si>
  <si>
    <t>Transport i łączność</t>
  </si>
  <si>
    <t>Drogi publiczne powiatowe</t>
  </si>
  <si>
    <t>Licea ogólnokształcące</t>
  </si>
  <si>
    <t>17.</t>
  </si>
  <si>
    <t>18.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</si>
  <si>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</si>
  <si>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</si>
  <si>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</si>
  <si>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</si>
  <si>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</si>
  <si>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</si>
  <si>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</si>
  <si>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</si>
  <si>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</si>
  <si>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</si>
  <si>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</si>
  <si>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</si>
  <si>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</si>
  <si>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</si>
  <si>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</si>
  <si>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</si>
  <si>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</si>
  <si>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</si>
  <si>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</si>
  <si>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</si>
  <si>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</si>
  <si>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</si>
  <si>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</si>
  <si>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</si>
  <si>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</si>
  <si>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</si>
  <si>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</si>
  <si>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</si>
  <si>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</si>
  <si>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</si>
  <si>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</si>
  <si>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</si>
  <si>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</si>
  <si>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2018 r.</t>
  </si>
  <si>
    <t>Klasyfikacja
§</t>
  </si>
  <si>
    <t>Treść</t>
  </si>
  <si>
    <t>Przychody i rozchody budżetu w 2018 r.</t>
  </si>
  <si>
    <t xml:space="preserve">Różnica w wydatkach majątkowych na programy ze środków z UE oraz innych źródeł zagranicznych w kwocie 4.807.762 zł wynika z działu 700 rozdział 70005, gdzie występuje paragraf 6050 w kwocie 3.047.275 zł, z działu 801 rozdział 80195, gdzie występuje paragraf 6050 w kwocie 1.687.839 zł i paragraf 6060 w kwocie 27.648 zł i z działu 921 rozdział 92195, gdzie występuje paragraf 6050 w kwocie 45.000 zł, które w załączniku Nr 2 nie zostały zaliczone do wydatków na programy finansowane z udziałem środków, o których mowa w art. 5 ust. 1 pkt 2 i 3. </t>
  </si>
  <si>
    <t>137 180,00</t>
  </si>
  <si>
    <t>255 282,00</t>
  </si>
  <si>
    <t>80120</t>
  </si>
  <si>
    <t>27 759,00</t>
  </si>
  <si>
    <t>109 421,00</t>
  </si>
  <si>
    <t>147 523,00</t>
  </si>
  <si>
    <t>852</t>
  </si>
  <si>
    <t>16 990 070,00</t>
  </si>
  <si>
    <t>561 893,00</t>
  </si>
  <si>
    <t>17 551 963,00</t>
  </si>
  <si>
    <t>85202</t>
  </si>
  <si>
    <t>16 886 686,00</t>
  </si>
  <si>
    <t>17 448 579,00</t>
  </si>
  <si>
    <t>548 109,00</t>
  </si>
  <si>
    <t>13 784,00</t>
  </si>
  <si>
    <t>-281 150,00</t>
  </si>
  <si>
    <t>108 708,00</t>
  </si>
  <si>
    <t>1 734 107,00</t>
  </si>
  <si>
    <t>185 299,00</t>
  </si>
  <si>
    <t>150 862,00</t>
  </si>
  <si>
    <t>85333</t>
  </si>
  <si>
    <t>Powiatowe urzędy pracy</t>
  </si>
  <si>
    <t>731 150,00</t>
  </si>
  <si>
    <t>450 000,00</t>
  </si>
  <si>
    <t>2690</t>
  </si>
  <si>
    <t>Środki z Funduszu Pracy otrzymane przez powiat z przeznaczeniem na finasowanie kosztów wynagrodzenia i składek na ubezpieczenia społeczne pracowników powiatowego urzędu pracy</t>
  </si>
  <si>
    <t>140 086,00</t>
  </si>
  <si>
    <t>295 986,00</t>
  </si>
  <si>
    <t>77 000,00</t>
  </si>
  <si>
    <t>171 200,00</t>
  </si>
  <si>
    <t>63 000,00</t>
  </si>
  <si>
    <t>73 000,00</t>
  </si>
  <si>
    <t>91 500,00</t>
  </si>
  <si>
    <t>85410</t>
  </si>
  <si>
    <t>Internaty i bursy szkolne</t>
  </si>
  <si>
    <t>63 086,00</t>
  </si>
  <si>
    <t>232 640,00</t>
  </si>
  <si>
    <t>4 039 929,00</t>
  </si>
  <si>
    <t>3 587 410,00</t>
  </si>
  <si>
    <t>301 022,00</t>
  </si>
  <si>
    <t>1 180 507,00</t>
  </si>
  <si>
    <t>79 301 092,00</t>
  </si>
  <si>
    <t>700</t>
  </si>
  <si>
    <t>Gospodarka mieszkaniowa</t>
  </si>
  <si>
    <t>7 117 874,00</t>
  </si>
  <si>
    <t>4 766 105,00</t>
  </si>
  <si>
    <t>11 883 979,00</t>
  </si>
  <si>
    <t>70005</t>
  </si>
  <si>
    <t>Gospodarka gruntami i nieruchomościami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</si>
  <si>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</si>
  <si>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</si>
  <si>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4 512 629,00</t>
  </si>
  <si>
    <t>855 512,00</t>
  </si>
  <si>
    <t>5 368 141,00</t>
  </si>
  <si>
    <t>4 003 429,00</t>
  </si>
  <si>
    <t>4 858 941,00</t>
  </si>
  <si>
    <t>921</t>
  </si>
  <si>
    <t>Kultura i ochrona dziedzictwa narodowego</t>
  </si>
  <si>
    <t>4 808 238,00</t>
  </si>
  <si>
    <t>2 449 652,00</t>
  </si>
  <si>
    <t>7 257 890,00</t>
  </si>
  <si>
    <t>92195</t>
  </si>
  <si>
    <t>8 071 269,00</t>
  </si>
  <si>
    <t>25 482 191,00</t>
  </si>
  <si>
    <t>24 171 660,00</t>
  </si>
  <si>
    <t>9 251 776,00</t>
  </si>
  <si>
    <t>104 783 283,00</t>
  </si>
  <si>
    <t>24 957 827,00</t>
  </si>
  <si>
    <t>Leśnictwo</t>
  </si>
  <si>
    <t>Nadzór nad gospodarką leśną</t>
  </si>
  <si>
    <t>Szkoły podstawowe specjalne</t>
  </si>
  <si>
    <t>Gimnazja specjalne</t>
  </si>
  <si>
    <t>Szkoły zawodowe specjalne</t>
  </si>
  <si>
    <t>Ochrona zdrowia</t>
  </si>
  <si>
    <t>Gospodarka komunalna i ochrona środowiska</t>
  </si>
  <si>
    <t>Wpływy i wydatki związane z gromadzeniem środków z opłat i kar za korzystanie ze środowiska</t>
  </si>
  <si>
    <t>Załącznik Nr 1                                                                                                          do uchwały Rady Powiatu w Opatowie Nr XLIV.6.2018                                                                                 z dnia 28 lutego 2018 r.</t>
  </si>
  <si>
    <t>Załącznik Nr 2                                                                                                      do uchwały Rady Powiatu w Opatowie Nr XLIV.6.2018                                                z dnia 28 lutego 2018 r.</t>
  </si>
  <si>
    <t>Załącznik Nr 3                                                                                                       do uchwały Rady Powiatu w Opatowie Nr XLIV.6.2018                                                                                        z dnia 28 lutego 2018 r.</t>
  </si>
  <si>
    <t xml:space="preserve">Załącznik nr 5                                                                                                     do uchwały Rady Powiatu Nr XLIV.6.2018                                                     z dnia 28 lutego 2018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</si>
</sst>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 CE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5"/>
      <color indexed="8"/>
      <name val="Arial"/>
      <family val="2"/>
    </font>
    <font>
      <b/>
      <sz val="7"/>
      <name val="Arial CE"/>
      <family val="2"/>
    </font>
    <font>
      <sz val="7"/>
      <name val="Arial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4" fillId="32" borderId="0" applyNumberFormat="0" applyBorder="0" applyAlignment="0" applyProtection="0"/>
  </cellStyleXfs>
  <cellXfs count="19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Alignment="1">
      <alignment vertical="center"/>
      <protection/>
    </xf>
    <xf numFmtId="0" fontId="75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5" fillId="0" borderId="0" xfId="51" applyFont="1" applyBorder="1" applyAlignment="1">
      <alignment vertical="center" wrapText="1"/>
      <protection/>
    </xf>
    <xf numFmtId="0" fontId="11" fillId="34" borderId="10" xfId="51" applyFont="1" applyFill="1" applyBorder="1" applyAlignment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11" fillId="34" borderId="10" xfId="51" applyNumberFormat="1" applyFont="1" applyFill="1" applyBorder="1" applyAlignment="1">
      <alignment horizontal="center" vertical="center" wrapText="1"/>
      <protection/>
    </xf>
    <xf numFmtId="49" fontId="11" fillId="34" borderId="10" xfId="51" applyNumberFormat="1" applyFont="1" applyFill="1" applyBorder="1" applyAlignment="1">
      <alignment vertical="center" wrapText="1"/>
      <protection/>
    </xf>
    <xf numFmtId="0" fontId="11" fillId="34" borderId="10" xfId="51" applyFont="1" applyFill="1" applyBorder="1" applyAlignment="1">
      <alignment vertical="center" wrapText="1"/>
      <protection/>
    </xf>
    <xf numFmtId="43" fontId="15" fillId="34" borderId="10" xfId="51" applyNumberFormat="1" applyFont="1" applyFill="1" applyBorder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17" fillId="34" borderId="11" xfId="51" applyFont="1" applyFill="1" applyBorder="1" applyAlignment="1">
      <alignment horizontal="center" vertical="center" wrapText="1"/>
      <protection/>
    </xf>
    <xf numFmtId="0" fontId="18" fillId="34" borderId="10" xfId="51" applyFont="1" applyFill="1" applyBorder="1" applyAlignment="1">
      <alignment horizontal="center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34" borderId="10" xfId="51" applyFont="1" applyFill="1" applyBorder="1" applyAlignment="1">
      <alignment vertical="center" wrapText="1"/>
      <protection/>
    </xf>
    <xf numFmtId="41" fontId="5" fillId="34" borderId="10" xfId="51" applyNumberFormat="1" applyFont="1" applyFill="1" applyBorder="1" applyAlignment="1">
      <alignment vertical="center"/>
      <protection/>
    </xf>
    <xf numFmtId="41" fontId="5" fillId="34" borderId="10" xfId="51" applyNumberFormat="1" applyFont="1" applyFill="1" applyBorder="1" applyAlignment="1">
      <alignment vertical="center" wrapText="1"/>
      <protection/>
    </xf>
    <xf numFmtId="41" fontId="5" fillId="34" borderId="10" xfId="51" applyNumberFormat="1" applyFont="1" applyFill="1" applyBorder="1" applyAlignment="1">
      <alignment horizontal="left" vertical="center" wrapText="1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20" fillId="34" borderId="10" xfId="51" applyFont="1" applyFill="1" applyBorder="1" applyAlignment="1">
      <alignment vertical="top"/>
      <protection/>
    </xf>
    <xf numFmtId="41" fontId="20" fillId="34" borderId="10" xfId="51" applyNumberFormat="1" applyFont="1" applyFill="1" applyBorder="1" applyAlignment="1">
      <alignment horizontal="right" vertical="top" wrapText="1"/>
      <protection/>
    </xf>
    <xf numFmtId="0" fontId="8" fillId="34" borderId="10" xfId="51" applyFont="1" applyFill="1" applyBorder="1" applyAlignment="1" quotePrefix="1">
      <alignment vertical="top"/>
      <protection/>
    </xf>
    <xf numFmtId="41" fontId="8" fillId="34" borderId="10" xfId="51" applyNumberFormat="1" applyFont="1" applyFill="1" applyBorder="1" applyAlignment="1">
      <alignment horizontal="right" vertical="top" wrapText="1"/>
      <protection/>
    </xf>
    <xf numFmtId="0" fontId="8" fillId="34" borderId="10" xfId="51" applyFont="1" applyFill="1" applyBorder="1" applyAlignment="1" quotePrefix="1">
      <alignment vertical="top" wrapText="1"/>
      <protection/>
    </xf>
    <xf numFmtId="0" fontId="5" fillId="34" borderId="12" xfId="51" applyFont="1" applyFill="1" applyBorder="1" applyAlignment="1">
      <alignment horizontal="center" vertical="top" wrapText="1"/>
      <protection/>
    </xf>
    <xf numFmtId="49" fontId="13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15" fillId="34" borderId="10" xfId="51" applyFont="1" applyFill="1" applyBorder="1" applyAlignment="1">
      <alignment vertical="center" wrapText="1"/>
      <protection/>
    </xf>
    <xf numFmtId="0" fontId="9" fillId="34" borderId="0" xfId="51" applyFont="1" applyFill="1" applyAlignment="1">
      <alignment horizontal="right" vertical="top"/>
      <protection/>
    </xf>
    <xf numFmtId="0" fontId="8" fillId="34" borderId="13" xfId="51" applyFont="1" applyFill="1" applyBorder="1" applyAlignment="1">
      <alignment horizontal="center" vertical="top" wrapText="1"/>
      <protection/>
    </xf>
    <xf numFmtId="0" fontId="8" fillId="34" borderId="14" xfId="51" applyFont="1" applyFill="1" applyBorder="1" applyAlignment="1">
      <alignment horizontal="center" vertical="top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49" fontId="0" fillId="35" borderId="15" xfId="0" applyNumberFormat="1" applyFill="1" applyBorder="1" applyAlignment="1" applyProtection="1">
      <alignment horizontal="center" vertical="center" wrapText="1"/>
      <protection locked="0"/>
    </xf>
    <xf numFmtId="0" fontId="22" fillId="35" borderId="15" xfId="0" applyFont="1" applyFill="1" applyBorder="1" applyAlignment="1" applyProtection="1">
      <alignment horizontal="center" vertical="center" wrapText="1" shrinkToFit="1"/>
      <protection locked="0"/>
    </xf>
    <xf numFmtId="4" fontId="23" fillId="3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34" borderId="10" xfId="51" applyFont="1" applyFill="1" applyBorder="1" applyAlignment="1">
      <alignment horizontal="center" vertical="center" wrapText="1"/>
      <protection/>
    </xf>
    <xf numFmtId="41" fontId="25" fillId="34" borderId="10" xfId="51" applyNumberFormat="1" applyFont="1" applyFill="1" applyBorder="1" applyAlignment="1">
      <alignment horizontal="left" vertical="center" wrapText="1"/>
      <protection/>
    </xf>
    <xf numFmtId="0" fontId="25" fillId="34" borderId="10" xfId="51" applyFont="1" applyFill="1" applyBorder="1" applyAlignment="1">
      <alignment vertical="center" wrapText="1"/>
      <protection/>
    </xf>
    <xf numFmtId="41" fontId="15" fillId="34" borderId="10" xfId="51" applyNumberFormat="1" applyFont="1" applyFill="1" applyBorder="1" applyAlignment="1">
      <alignment vertical="center"/>
      <protection/>
    </xf>
    <xf numFmtId="41" fontId="15" fillId="34" borderId="10" xfId="51" applyNumberFormat="1" applyFont="1" applyFill="1" applyBorder="1" applyAlignment="1">
      <alignment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vertical="center" wrapText="1"/>
      <protection/>
    </xf>
    <xf numFmtId="0" fontId="20" fillId="34" borderId="10" xfId="51" applyFont="1" applyFill="1" applyBorder="1" applyAlignment="1">
      <alignment horizontal="center" vertical="top"/>
      <protection/>
    </xf>
    <xf numFmtId="0" fontId="8" fillId="34" borderId="10" xfId="51" applyFont="1" applyFill="1" applyBorder="1" applyAlignment="1">
      <alignment horizontal="center" vertical="top"/>
      <protection/>
    </xf>
    <xf numFmtId="0" fontId="8" fillId="34" borderId="10" xfId="51" applyFont="1" applyFill="1" applyBorder="1" applyAlignment="1">
      <alignment wrapText="1"/>
      <protection/>
    </xf>
    <xf numFmtId="0" fontId="20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 quotePrefix="1">
      <alignment wrapText="1"/>
      <protection/>
    </xf>
    <xf numFmtId="0" fontId="10" fillId="34" borderId="0" xfId="51" applyFont="1" applyFill="1" applyAlignment="1">
      <alignment/>
      <protection/>
    </xf>
    <xf numFmtId="0" fontId="7" fillId="34" borderId="0" xfId="51" applyFont="1" applyFill="1" applyAlignment="1">
      <alignment horizontal="center" vertical="center" wrapText="1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41" fontId="4" fillId="34" borderId="10" xfId="51" applyNumberFormat="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41" fontId="16" fillId="34" borderId="10" xfId="51" applyNumberFormat="1" applyFont="1" applyFill="1" applyBorder="1" applyAlignment="1">
      <alignment vertical="center"/>
      <protection/>
    </xf>
    <xf numFmtId="0" fontId="32" fillId="34" borderId="10" xfId="51" applyFont="1" applyFill="1" applyBorder="1" applyAlignment="1">
      <alignment horizontal="center" vertical="center"/>
      <protection/>
    </xf>
    <xf numFmtId="0" fontId="33" fillId="0" borderId="0" xfId="51" applyFont="1">
      <alignment/>
      <protection/>
    </xf>
    <xf numFmtId="0" fontId="34" fillId="34" borderId="0" xfId="51" applyFont="1" applyFill="1" applyAlignment="1">
      <alignment horizontal="right" vertical="top"/>
      <protection/>
    </xf>
    <xf numFmtId="0" fontId="4" fillId="34" borderId="0" xfId="51" applyFont="1" applyFill="1" applyAlignment="1">
      <alignment vertical="center"/>
      <protection/>
    </xf>
    <xf numFmtId="0" fontId="16" fillId="34" borderId="0" xfId="51" applyFont="1" applyFill="1" applyAlignment="1">
      <alignment horizontal="left" vertical="center"/>
      <protection/>
    </xf>
    <xf numFmtId="0" fontId="4" fillId="34" borderId="0" xfId="51" applyFont="1" applyFill="1">
      <alignment/>
      <protection/>
    </xf>
    <xf numFmtId="49" fontId="2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29" fillId="35" borderId="15" xfId="0" applyFont="1" applyFill="1" applyBorder="1" applyAlignment="1" applyProtection="1">
      <alignment horizontal="left" vertical="center" wrapText="1" shrinkToFit="1"/>
      <protection locked="0"/>
    </xf>
    <xf numFmtId="0" fontId="29" fillId="35" borderId="16" xfId="0" applyFont="1" applyFill="1" applyBorder="1" applyAlignment="1" applyProtection="1">
      <alignment horizontal="left" vertical="center" wrapText="1" shrinkToFit="1"/>
      <protection locked="0"/>
    </xf>
    <xf numFmtId="0" fontId="15" fillId="34" borderId="10" xfId="51" applyFont="1" applyFill="1" applyBorder="1" applyAlignment="1">
      <alignment horizontal="center" vertical="center" wrapText="1"/>
      <protection/>
    </xf>
    <xf numFmtId="0" fontId="5" fillId="34" borderId="14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8" fillId="34" borderId="10" xfId="51" applyFont="1" applyFill="1" applyBorder="1" applyAlignment="1">
      <alignment vertical="top" wrapText="1"/>
      <protection/>
    </xf>
    <xf numFmtId="0" fontId="8" fillId="34" borderId="13" xfId="51" applyFont="1" applyFill="1" applyBorder="1" applyAlignment="1">
      <alignment vertical="top" wrapText="1"/>
      <protection/>
    </xf>
    <xf numFmtId="3" fontId="11" fillId="34" borderId="10" xfId="51" applyNumberFormat="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3" fontId="5" fillId="34" borderId="0" xfId="51" applyNumberFormat="1" applyFont="1" applyFill="1" applyBorder="1" applyAlignment="1">
      <alignment vertical="center" wrapText="1"/>
      <protection/>
    </xf>
    <xf numFmtId="49" fontId="5" fillId="34" borderId="10" xfId="51" applyNumberFormat="1" applyFont="1" applyFill="1" applyBorder="1" applyAlignment="1">
      <alignment horizontal="center" vertical="center"/>
      <protection/>
    </xf>
    <xf numFmtId="0" fontId="12" fillId="34" borderId="13" xfId="51" applyFont="1" applyFill="1" applyBorder="1" applyAlignment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23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0" applyNumberFormat="1" applyFont="1" applyFill="1" applyBorder="1" applyAlignment="1" applyProtection="1">
      <alignment horizontal="right" wrapText="1"/>
      <protection locked="0"/>
    </xf>
    <xf numFmtId="0" fontId="21" fillId="0" borderId="0" xfId="50" applyNumberFormat="1" applyFont="1" applyFill="1" applyBorder="1" applyAlignment="1" applyProtection="1">
      <alignment horizontal="center"/>
      <protection locked="0"/>
    </xf>
    <xf numFmtId="49" fontId="0" fillId="35" borderId="15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3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0" xfId="0" applyNumberFormat="1" applyFont="1" applyFill="1" applyAlignment="1" applyProtection="1">
      <alignment horizontal="center" vertical="center" wrapText="1"/>
      <protection locked="0"/>
    </xf>
    <xf numFmtId="4" fontId="24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33" borderId="15" xfId="0" applyFont="1" applyFill="1" applyBorder="1" applyAlignment="1" applyProtection="1">
      <alignment horizontal="center" vertical="center" wrapText="1" shrinkToFit="1"/>
      <protection locked="0"/>
    </xf>
    <xf numFmtId="4" fontId="23" fillId="35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35" borderId="16" xfId="0" applyFont="1" applyFill="1" applyBorder="1" applyAlignment="1" applyProtection="1">
      <alignment horizontal="center" vertical="center" wrapText="1" shrinkToFit="1"/>
      <protection locked="0"/>
    </xf>
    <xf numFmtId="0" fontId="22" fillId="35" borderId="16" xfId="0" applyFont="1" applyFill="1" applyBorder="1" applyAlignment="1" applyProtection="1">
      <alignment horizontal="left" vertical="center" wrapText="1" shrinkToFit="1"/>
      <protection locked="0"/>
    </xf>
    <xf numFmtId="4" fontId="23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35" borderId="15" xfId="0" applyFont="1" applyFill="1" applyBorder="1" applyAlignment="1" applyProtection="1">
      <alignment horizontal="center" vertical="center" wrapText="1" shrinkToFit="1"/>
      <protection locked="0"/>
    </xf>
    <xf numFmtId="0" fontId="22" fillId="35" borderId="15" xfId="0" applyFont="1" applyFill="1" applyBorder="1" applyAlignment="1" applyProtection="1">
      <alignment horizontal="left" vertical="center" wrapText="1" shrinkToFit="1"/>
      <protection locked="0"/>
    </xf>
    <xf numFmtId="0" fontId="27" fillId="33" borderId="0" xfId="50" applyFont="1" applyFill="1" applyAlignment="1" applyProtection="1">
      <alignment horizontal="center" vertical="center" wrapText="1" shrinkToFit="1"/>
      <protection locked="0"/>
    </xf>
    <xf numFmtId="0" fontId="28" fillId="0" borderId="0" xfId="50" applyNumberFormat="1" applyFont="1" applyFill="1" applyBorder="1" applyAlignment="1" applyProtection="1">
      <alignment horizontal="right" wrapText="1"/>
      <protection locked="0"/>
    </xf>
    <xf numFmtId="49" fontId="22" fillId="3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35" borderId="16" xfId="0" applyNumberFormat="1" applyFont="1" applyFill="1" applyBorder="1" applyAlignment="1" applyProtection="1">
      <alignment horizontal="center" vertical="center" wrapText="1" shrinkToFit="1"/>
      <protection locked="0"/>
    </xf>
    <xf numFmtId="43" fontId="11" fillId="34" borderId="19" xfId="51" applyNumberFormat="1" applyFont="1" applyFill="1" applyBorder="1" applyAlignment="1">
      <alignment horizontal="center" vertical="center" wrapText="1"/>
      <protection/>
    </xf>
    <xf numFmtId="43" fontId="11" fillId="34" borderId="11" xfId="51" applyNumberFormat="1" applyFont="1" applyFill="1" applyBorder="1" applyAlignment="1">
      <alignment horizontal="center" vertical="center" wrapText="1"/>
      <protection/>
    </xf>
    <xf numFmtId="0" fontId="5" fillId="34" borderId="20" xfId="51" applyFont="1" applyFill="1" applyBorder="1" applyAlignment="1">
      <alignment horizontal="center" vertical="center" wrapText="1"/>
      <protection/>
    </xf>
    <xf numFmtId="0" fontId="5" fillId="34" borderId="19" xfId="51" applyFont="1" applyFill="1" applyBorder="1" applyAlignment="1">
      <alignment horizontal="left" vertical="center" wrapText="1"/>
      <protection/>
    </xf>
    <xf numFmtId="0" fontId="5" fillId="34" borderId="11" xfId="51" applyFont="1" applyFill="1" applyBorder="1" applyAlignment="1">
      <alignment horizontal="left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15" fillId="34" borderId="21" xfId="51" applyFont="1" applyFill="1" applyBorder="1" applyAlignment="1">
      <alignment horizontal="center" vertical="center" wrapText="1"/>
      <protection/>
    </xf>
    <xf numFmtId="0" fontId="15" fillId="34" borderId="11" xfId="51" applyFont="1" applyFill="1" applyBorder="1" applyAlignment="1">
      <alignment horizontal="center" vertical="center" wrapText="1"/>
      <protection/>
    </xf>
    <xf numFmtId="43" fontId="15" fillId="34" borderId="19" xfId="51" applyNumberFormat="1" applyFont="1" applyFill="1" applyBorder="1" applyAlignment="1">
      <alignment horizontal="right" vertical="center" wrapText="1"/>
      <protection/>
    </xf>
    <xf numFmtId="43" fontId="15" fillId="34" borderId="11" xfId="51" applyNumberFormat="1" applyFont="1" applyFill="1" applyBorder="1" applyAlignment="1">
      <alignment horizontal="right" vertical="center" wrapText="1"/>
      <protection/>
    </xf>
    <xf numFmtId="0" fontId="15" fillId="34" borderId="10" xfId="51" applyFont="1" applyFill="1" applyBorder="1" applyAlignment="1">
      <alignment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30" fillId="34" borderId="10" xfId="51" applyFont="1" applyFill="1" applyBorder="1" applyAlignment="1">
      <alignment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8" fillId="0" borderId="0" xfId="50" applyNumberFormat="1" applyFont="1" applyFill="1" applyBorder="1" applyAlignment="1" applyProtection="1">
      <alignment horizontal="right" vertical="top" wrapText="1"/>
      <protection locked="0"/>
    </xf>
    <xf numFmtId="0" fontId="14" fillId="0" borderId="0" xfId="51" applyFont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/>
      <protection/>
    </xf>
    <xf numFmtId="0" fontId="15" fillId="34" borderId="21" xfId="51" applyFont="1" applyFill="1" applyBorder="1" applyAlignment="1">
      <alignment horizontal="center" vertical="center"/>
      <protection/>
    </xf>
    <xf numFmtId="0" fontId="15" fillId="34" borderId="11" xfId="51" applyFont="1" applyFill="1" applyBorder="1" applyAlignment="1">
      <alignment horizontal="center" vertical="center"/>
      <protection/>
    </xf>
    <xf numFmtId="0" fontId="16" fillId="34" borderId="22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 wrapText="1"/>
      <protection/>
    </xf>
    <xf numFmtId="0" fontId="16" fillId="34" borderId="12" xfId="51" applyFont="1" applyFill="1" applyBorder="1" applyAlignment="1">
      <alignment horizontal="center" vertical="center" wrapText="1"/>
      <protection/>
    </xf>
    <xf numFmtId="0" fontId="16" fillId="34" borderId="13" xfId="51" applyFont="1" applyFill="1" applyBorder="1" applyAlignment="1">
      <alignment horizontal="center" vertical="center" wrapText="1"/>
      <protection/>
    </xf>
    <xf numFmtId="0" fontId="17" fillId="34" borderId="22" xfId="51" applyFont="1" applyFill="1" applyBorder="1" applyAlignment="1">
      <alignment horizontal="center" vertical="center" wrapText="1"/>
      <protection/>
    </xf>
    <xf numFmtId="0" fontId="17" fillId="34" borderId="14" xfId="51" applyFont="1" applyFill="1" applyBorder="1" applyAlignment="1">
      <alignment horizontal="center" vertical="center" wrapText="1"/>
      <protection/>
    </xf>
    <xf numFmtId="0" fontId="17" fillId="34" borderId="12" xfId="51" applyFont="1" applyFill="1" applyBorder="1" applyAlignment="1">
      <alignment horizontal="center" vertical="center" wrapText="1"/>
      <protection/>
    </xf>
    <xf numFmtId="0" fontId="15" fillId="34" borderId="10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top"/>
      <protection/>
    </xf>
    <xf numFmtId="0" fontId="8" fillId="34" borderId="14" xfId="51" applyFont="1" applyFill="1" applyBorder="1" applyAlignment="1">
      <alignment horizontal="center" vertical="top"/>
      <protection/>
    </xf>
    <xf numFmtId="0" fontId="8" fillId="34" borderId="12" xfId="51" applyFont="1" applyFill="1" applyBorder="1" applyAlignment="1">
      <alignment horizontal="center" vertical="top"/>
      <protection/>
    </xf>
    <xf numFmtId="0" fontId="8" fillId="34" borderId="13" xfId="51" applyFont="1" applyFill="1" applyBorder="1" applyAlignment="1">
      <alignment horizontal="left" vertical="top" wrapText="1"/>
      <protection/>
    </xf>
    <xf numFmtId="0" fontId="5" fillId="34" borderId="14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12" fillId="34" borderId="13" xfId="51" applyFont="1" applyFill="1" applyBorder="1" applyAlignment="1">
      <alignment horizontal="left" vertical="top" wrapText="1"/>
      <protection/>
    </xf>
    <xf numFmtId="0" fontId="12" fillId="34" borderId="14" xfId="51" applyFont="1" applyFill="1" applyBorder="1" applyAlignment="1">
      <alignment horizontal="left" vertical="top" wrapText="1"/>
      <protection/>
    </xf>
    <xf numFmtId="0" fontId="12" fillId="34" borderId="12" xfId="51" applyFont="1" applyFill="1" applyBorder="1" applyAlignment="1">
      <alignment horizontal="left" vertical="top" wrapText="1"/>
      <protection/>
    </xf>
    <xf numFmtId="0" fontId="8" fillId="34" borderId="14" xfId="51" applyFont="1" applyFill="1" applyBorder="1" applyAlignment="1">
      <alignment horizontal="left" vertical="top" wrapText="1"/>
      <protection/>
    </xf>
    <xf numFmtId="0" fontId="8" fillId="34" borderId="12" xfId="51" applyFont="1" applyFill="1" applyBorder="1" applyAlignment="1">
      <alignment horizontal="left" vertical="top" wrapText="1"/>
      <protection/>
    </xf>
    <xf numFmtId="0" fontId="9" fillId="34" borderId="0" xfId="51" applyFont="1" applyFill="1" applyAlignment="1">
      <alignment horizontal="right" vertical="top"/>
      <protection/>
    </xf>
    <xf numFmtId="0" fontId="10" fillId="34" borderId="0" xfId="51" applyFont="1" applyFill="1" applyAlignment="1">
      <alignment horizontal="left" wrapText="1"/>
      <protection/>
    </xf>
    <xf numFmtId="0" fontId="8" fillId="34" borderId="19" xfId="51" applyFont="1" applyFill="1" applyBorder="1" applyAlignment="1">
      <alignment vertical="top" wrapText="1"/>
      <protection/>
    </xf>
    <xf numFmtId="0" fontId="8" fillId="34" borderId="21" xfId="51" applyFont="1" applyFill="1" applyBorder="1" applyAlignment="1">
      <alignment vertical="top" wrapText="1"/>
      <protection/>
    </xf>
    <xf numFmtId="0" fontId="8" fillId="34" borderId="11" xfId="51" applyFont="1" applyFill="1" applyBorder="1" applyAlignment="1">
      <alignment vertical="top" wrapText="1"/>
      <protection/>
    </xf>
    <xf numFmtId="0" fontId="20" fillId="34" borderId="19" xfId="51" applyFont="1" applyFill="1" applyBorder="1" applyAlignment="1">
      <alignment vertical="top" wrapText="1"/>
      <protection/>
    </xf>
    <xf numFmtId="0" fontId="20" fillId="34" borderId="21" xfId="51" applyFont="1" applyFill="1" applyBorder="1" applyAlignment="1">
      <alignment vertical="top" wrapText="1"/>
      <protection/>
    </xf>
    <xf numFmtId="0" fontId="20" fillId="34" borderId="11" xfId="51" applyFont="1" applyFill="1" applyBorder="1" applyAlignment="1">
      <alignment vertical="top" wrapText="1"/>
      <protection/>
    </xf>
    <xf numFmtId="0" fontId="5" fillId="34" borderId="21" xfId="51" applyFont="1" applyFill="1" applyBorder="1" applyAlignment="1">
      <alignment vertical="top"/>
      <protection/>
    </xf>
    <xf numFmtId="0" fontId="5" fillId="34" borderId="11" xfId="51" applyFont="1" applyFill="1" applyBorder="1" applyAlignment="1">
      <alignment vertical="top"/>
      <protection/>
    </xf>
    <xf numFmtId="0" fontId="10" fillId="34" borderId="0" xfId="51" applyFont="1" applyFill="1" applyAlignment="1">
      <alignment horizontal="left"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5" fillId="34" borderId="10" xfId="51" applyFont="1" applyFill="1" applyBorder="1" applyAlignment="1">
      <alignment vertical="top"/>
      <protection/>
    </xf>
    <xf numFmtId="0" fontId="8" fillId="34" borderId="13" xfId="51" applyFont="1" applyFill="1" applyBorder="1" applyAlignment="1">
      <alignment vertical="top" wrapText="1"/>
      <protection/>
    </xf>
    <xf numFmtId="0" fontId="5" fillId="34" borderId="14" xfId="51" applyFont="1" applyFill="1" applyBorder="1" applyAlignment="1">
      <alignment vertical="top" wrapText="1"/>
      <protection/>
    </xf>
    <xf numFmtId="0" fontId="5" fillId="34" borderId="12" xfId="51" applyFont="1" applyFill="1" applyBorder="1" applyAlignment="1">
      <alignment vertical="top" wrapText="1"/>
      <protection/>
    </xf>
    <xf numFmtId="49" fontId="8" fillId="34" borderId="13" xfId="51" applyNumberFormat="1" applyFont="1" applyFill="1" applyBorder="1" applyAlignment="1">
      <alignment horizontal="center" vertical="top"/>
      <protection/>
    </xf>
    <xf numFmtId="0" fontId="5" fillId="34" borderId="14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/>
      <protection/>
    </xf>
    <xf numFmtId="0" fontId="8" fillId="34" borderId="13" xfId="51" applyFont="1" applyFill="1" applyBorder="1" applyAlignment="1">
      <alignment horizontal="center" vertical="top" wrapText="1"/>
      <protection/>
    </xf>
    <xf numFmtId="0" fontId="8" fillId="34" borderId="14" xfId="51" applyFont="1" applyFill="1" applyBorder="1" applyAlignment="1">
      <alignment horizontal="center" vertical="top" wrapText="1"/>
      <protection/>
    </xf>
    <xf numFmtId="0" fontId="8" fillId="34" borderId="12" xfId="51" applyFont="1" applyFill="1" applyBorder="1" applyAlignment="1">
      <alignment horizontal="center" vertical="top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horizontal="right" wrapText="1"/>
      <protection/>
    </xf>
    <xf numFmtId="0" fontId="19" fillId="0" borderId="0" xfId="51" applyNumberFormat="1" applyFont="1" applyFill="1" applyBorder="1" applyAlignment="1" applyProtection="1">
      <alignment horizontal="center" wrapText="1"/>
      <protection locked="0"/>
    </xf>
    <xf numFmtId="0" fontId="16" fillId="34" borderId="10" xfId="51" applyFont="1" applyFill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16" fillId="34" borderId="10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6"/>
  <sheetViews>
    <sheetView showGridLines="0" tabSelected="1" zoomScalePageLayoutView="0" workbookViewId="0" topLeftCell="A1">
      <selection activeCell="W5" sqref="W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100" t="s">
        <v>379</v>
      </c>
      <c r="L1" s="100"/>
      <c r="M1" s="100"/>
      <c r="N1" s="100"/>
      <c r="O1" s="100"/>
      <c r="P1" s="100"/>
      <c r="Q1" s="32"/>
    </row>
    <row r="2" spans="1:17" ht="25.5" customHeight="1">
      <c r="A2" s="101" t="s">
        <v>186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32"/>
    </row>
    <row r="3" spans="1:17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8" t="s">
        <v>0</v>
      </c>
      <c r="O3" s="103"/>
      <c r="P3" s="103"/>
      <c r="Q3" s="32"/>
    </row>
    <row r="4" spans="1:17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2"/>
    </row>
    <row r="5" spans="1:17" ht="34.5" customHeight="1">
      <c r="A5" s="7"/>
      <c r="B5" s="41" t="s">
        <v>1</v>
      </c>
      <c r="C5" s="41" t="s">
        <v>2</v>
      </c>
      <c r="D5" s="102" t="s">
        <v>3</v>
      </c>
      <c r="E5" s="102"/>
      <c r="F5" s="102" t="s">
        <v>4</v>
      </c>
      <c r="G5" s="102"/>
      <c r="H5" s="102"/>
      <c r="I5" s="102" t="s">
        <v>197</v>
      </c>
      <c r="J5" s="102"/>
      <c r="K5" s="41" t="s">
        <v>198</v>
      </c>
      <c r="L5" s="41" t="s">
        <v>199</v>
      </c>
      <c r="M5" s="102" t="s">
        <v>200</v>
      </c>
      <c r="N5" s="102"/>
      <c r="O5" s="102"/>
      <c r="P5" s="102"/>
      <c r="Q5" s="102"/>
    </row>
    <row r="6" spans="1:17" ht="11.25" customHeight="1">
      <c r="A6" s="7"/>
      <c r="B6" s="74" t="s">
        <v>5</v>
      </c>
      <c r="C6" s="74" t="s">
        <v>6</v>
      </c>
      <c r="D6" s="99" t="s">
        <v>7</v>
      </c>
      <c r="E6" s="99"/>
      <c r="F6" s="99" t="s">
        <v>8</v>
      </c>
      <c r="G6" s="99"/>
      <c r="H6" s="99"/>
      <c r="I6" s="99" t="s">
        <v>9</v>
      </c>
      <c r="J6" s="99"/>
      <c r="K6" s="74" t="s">
        <v>201</v>
      </c>
      <c r="L6" s="74" t="s">
        <v>202</v>
      </c>
      <c r="M6" s="99" t="s">
        <v>203</v>
      </c>
      <c r="N6" s="99"/>
      <c r="O6" s="99"/>
      <c r="P6" s="99"/>
      <c r="Q6" s="99"/>
    </row>
    <row r="7" spans="1:17" ht="18.75" customHeight="1">
      <c r="A7" s="7"/>
      <c r="B7" s="104" t="s">
        <v>10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22.5" customHeight="1">
      <c r="A8" s="7"/>
      <c r="B8" s="74" t="s">
        <v>187</v>
      </c>
      <c r="C8" s="75"/>
      <c r="D8" s="94"/>
      <c r="E8" s="94"/>
      <c r="F8" s="95" t="s">
        <v>16</v>
      </c>
      <c r="G8" s="95"/>
      <c r="H8" s="95"/>
      <c r="I8" s="96" t="s">
        <v>233</v>
      </c>
      <c r="J8" s="96"/>
      <c r="K8" s="76" t="s">
        <v>12</v>
      </c>
      <c r="L8" s="76" t="s">
        <v>303</v>
      </c>
      <c r="M8" s="96" t="s">
        <v>304</v>
      </c>
      <c r="N8" s="96"/>
      <c r="O8" s="96"/>
      <c r="P8" s="96"/>
      <c r="Q8" s="96"/>
    </row>
    <row r="9" spans="1:17" ht="28.5" customHeight="1">
      <c r="A9" s="7"/>
      <c r="B9" s="41"/>
      <c r="C9" s="75"/>
      <c r="D9" s="94"/>
      <c r="E9" s="94"/>
      <c r="F9" s="95" t="s">
        <v>11</v>
      </c>
      <c r="G9" s="95"/>
      <c r="H9" s="95"/>
      <c r="I9" s="96" t="s">
        <v>232</v>
      </c>
      <c r="J9" s="96"/>
      <c r="K9" s="76" t="s">
        <v>12</v>
      </c>
      <c r="L9" s="76" t="s">
        <v>12</v>
      </c>
      <c r="M9" s="96" t="s">
        <v>232</v>
      </c>
      <c r="N9" s="96"/>
      <c r="O9" s="96"/>
      <c r="P9" s="96"/>
      <c r="Q9" s="96"/>
    </row>
    <row r="10" spans="1:17" ht="18.75" customHeight="1">
      <c r="A10" s="7"/>
      <c r="B10" s="75"/>
      <c r="C10" s="74" t="s">
        <v>305</v>
      </c>
      <c r="D10" s="94"/>
      <c r="E10" s="94"/>
      <c r="F10" s="95" t="s">
        <v>262</v>
      </c>
      <c r="G10" s="95"/>
      <c r="H10" s="95"/>
      <c r="I10" s="96" t="s">
        <v>12</v>
      </c>
      <c r="J10" s="96"/>
      <c r="K10" s="76" t="s">
        <v>12</v>
      </c>
      <c r="L10" s="76" t="s">
        <v>306</v>
      </c>
      <c r="M10" s="96" t="s">
        <v>306</v>
      </c>
      <c r="N10" s="96"/>
      <c r="O10" s="96"/>
      <c r="P10" s="96"/>
      <c r="Q10" s="96"/>
    </row>
    <row r="11" spans="1:17" ht="29.25" customHeight="1">
      <c r="A11" s="7"/>
      <c r="B11" s="75"/>
      <c r="C11" s="41"/>
      <c r="D11" s="94"/>
      <c r="E11" s="94"/>
      <c r="F11" s="95" t="s">
        <v>11</v>
      </c>
      <c r="G11" s="95"/>
      <c r="H11" s="95"/>
      <c r="I11" s="96" t="s">
        <v>12</v>
      </c>
      <c r="J11" s="96"/>
      <c r="K11" s="76" t="s">
        <v>12</v>
      </c>
      <c r="L11" s="76" t="s">
        <v>12</v>
      </c>
      <c r="M11" s="96" t="s">
        <v>12</v>
      </c>
      <c r="N11" s="96"/>
      <c r="O11" s="96"/>
      <c r="P11" s="96"/>
      <c r="Q11" s="96"/>
    </row>
    <row r="12" spans="1:17" ht="20.25" customHeight="1">
      <c r="A12" s="7"/>
      <c r="B12" s="75"/>
      <c r="C12" s="75"/>
      <c r="D12" s="99" t="s">
        <v>13</v>
      </c>
      <c r="E12" s="99"/>
      <c r="F12" s="95" t="s">
        <v>14</v>
      </c>
      <c r="G12" s="95"/>
      <c r="H12" s="95"/>
      <c r="I12" s="96" t="s">
        <v>12</v>
      </c>
      <c r="J12" s="96"/>
      <c r="K12" s="76" t="s">
        <v>12</v>
      </c>
      <c r="L12" s="76" t="s">
        <v>306</v>
      </c>
      <c r="M12" s="96" t="s">
        <v>306</v>
      </c>
      <c r="N12" s="96"/>
      <c r="O12" s="96"/>
      <c r="P12" s="96"/>
      <c r="Q12" s="96"/>
    </row>
    <row r="13" spans="1:17" ht="21" customHeight="1">
      <c r="A13" s="7"/>
      <c r="B13" s="75"/>
      <c r="C13" s="74" t="s">
        <v>188</v>
      </c>
      <c r="D13" s="94"/>
      <c r="E13" s="94"/>
      <c r="F13" s="95" t="s">
        <v>28</v>
      </c>
      <c r="G13" s="95"/>
      <c r="H13" s="95"/>
      <c r="I13" s="96" t="s">
        <v>236</v>
      </c>
      <c r="J13" s="96"/>
      <c r="K13" s="76" t="s">
        <v>12</v>
      </c>
      <c r="L13" s="76" t="s">
        <v>307</v>
      </c>
      <c r="M13" s="96" t="s">
        <v>308</v>
      </c>
      <c r="N13" s="96"/>
      <c r="O13" s="96"/>
      <c r="P13" s="96"/>
      <c r="Q13" s="96"/>
    </row>
    <row r="14" spans="1:17" ht="27" customHeight="1">
      <c r="A14" s="7"/>
      <c r="B14" s="75"/>
      <c r="C14" s="41"/>
      <c r="D14" s="94"/>
      <c r="E14" s="94"/>
      <c r="F14" s="95" t="s">
        <v>11</v>
      </c>
      <c r="G14" s="95"/>
      <c r="H14" s="95"/>
      <c r="I14" s="96" t="s">
        <v>234</v>
      </c>
      <c r="J14" s="96"/>
      <c r="K14" s="76" t="s">
        <v>12</v>
      </c>
      <c r="L14" s="76" t="s">
        <v>12</v>
      </c>
      <c r="M14" s="96" t="s">
        <v>234</v>
      </c>
      <c r="N14" s="96"/>
      <c r="O14" s="96"/>
      <c r="P14" s="96"/>
      <c r="Q14" s="96"/>
    </row>
    <row r="15" spans="1:17" ht="18.75" customHeight="1">
      <c r="A15" s="7"/>
      <c r="B15" s="75"/>
      <c r="C15" s="75"/>
      <c r="D15" s="99" t="s">
        <v>13</v>
      </c>
      <c r="E15" s="99"/>
      <c r="F15" s="95" t="s">
        <v>14</v>
      </c>
      <c r="G15" s="95"/>
      <c r="H15" s="95"/>
      <c r="I15" s="96" t="s">
        <v>12</v>
      </c>
      <c r="J15" s="96"/>
      <c r="K15" s="76" t="s">
        <v>12</v>
      </c>
      <c r="L15" s="76" t="s">
        <v>307</v>
      </c>
      <c r="M15" s="96" t="s">
        <v>307</v>
      </c>
      <c r="N15" s="96"/>
      <c r="O15" s="96"/>
      <c r="P15" s="96"/>
      <c r="Q15" s="96"/>
    </row>
    <row r="16" spans="1:17" ht="19.5" customHeight="1">
      <c r="A16" s="7"/>
      <c r="B16" s="74" t="s">
        <v>309</v>
      </c>
      <c r="C16" s="75"/>
      <c r="D16" s="94"/>
      <c r="E16" s="94"/>
      <c r="F16" s="95" t="s">
        <v>18</v>
      </c>
      <c r="G16" s="95"/>
      <c r="H16" s="95"/>
      <c r="I16" s="96" t="s">
        <v>310</v>
      </c>
      <c r="J16" s="96"/>
      <c r="K16" s="76" t="s">
        <v>12</v>
      </c>
      <c r="L16" s="76" t="s">
        <v>311</v>
      </c>
      <c r="M16" s="96" t="s">
        <v>312</v>
      </c>
      <c r="N16" s="96"/>
      <c r="O16" s="96"/>
      <c r="P16" s="96"/>
      <c r="Q16" s="96"/>
    </row>
    <row r="17" spans="1:17" ht="25.5" customHeight="1">
      <c r="A17" s="7"/>
      <c r="B17" s="41"/>
      <c r="C17" s="75"/>
      <c r="D17" s="94"/>
      <c r="E17" s="94"/>
      <c r="F17" s="95" t="s">
        <v>11</v>
      </c>
      <c r="G17" s="95"/>
      <c r="H17" s="95"/>
      <c r="I17" s="96" t="s">
        <v>12</v>
      </c>
      <c r="J17" s="96"/>
      <c r="K17" s="76" t="s">
        <v>12</v>
      </c>
      <c r="L17" s="76" t="s">
        <v>12</v>
      </c>
      <c r="M17" s="96" t="s">
        <v>12</v>
      </c>
      <c r="N17" s="96"/>
      <c r="O17" s="96"/>
      <c r="P17" s="96"/>
      <c r="Q17" s="96"/>
    </row>
    <row r="18" spans="1:17" ht="18.75" customHeight="1">
      <c r="A18" s="7"/>
      <c r="B18" s="75"/>
      <c r="C18" s="74" t="s">
        <v>313</v>
      </c>
      <c r="D18" s="94"/>
      <c r="E18" s="94"/>
      <c r="F18" s="95" t="s">
        <v>19</v>
      </c>
      <c r="G18" s="95"/>
      <c r="H18" s="95"/>
      <c r="I18" s="96" t="s">
        <v>314</v>
      </c>
      <c r="J18" s="96"/>
      <c r="K18" s="76" t="s">
        <v>12</v>
      </c>
      <c r="L18" s="76" t="s">
        <v>311</v>
      </c>
      <c r="M18" s="96" t="s">
        <v>315</v>
      </c>
      <c r="N18" s="96"/>
      <c r="O18" s="96"/>
      <c r="P18" s="96"/>
      <c r="Q18" s="96"/>
    </row>
    <row r="19" spans="1:17" ht="26.25" customHeight="1">
      <c r="A19" s="7"/>
      <c r="B19" s="75"/>
      <c r="C19" s="41"/>
      <c r="D19" s="94"/>
      <c r="E19" s="94"/>
      <c r="F19" s="95" t="s">
        <v>11</v>
      </c>
      <c r="G19" s="95"/>
      <c r="H19" s="95"/>
      <c r="I19" s="96" t="s">
        <v>12</v>
      </c>
      <c r="J19" s="96"/>
      <c r="K19" s="76" t="s">
        <v>12</v>
      </c>
      <c r="L19" s="76" t="s">
        <v>12</v>
      </c>
      <c r="M19" s="96" t="s">
        <v>12</v>
      </c>
      <c r="N19" s="96"/>
      <c r="O19" s="96"/>
      <c r="P19" s="96"/>
      <c r="Q19" s="96"/>
    </row>
    <row r="20" spans="1:17" ht="19.5" customHeight="1">
      <c r="A20" s="7"/>
      <c r="B20" s="75"/>
      <c r="C20" s="75"/>
      <c r="D20" s="99" t="s">
        <v>13</v>
      </c>
      <c r="E20" s="99"/>
      <c r="F20" s="95" t="s">
        <v>14</v>
      </c>
      <c r="G20" s="95"/>
      <c r="H20" s="95"/>
      <c r="I20" s="96" t="s">
        <v>12</v>
      </c>
      <c r="J20" s="96"/>
      <c r="K20" s="76" t="s">
        <v>12</v>
      </c>
      <c r="L20" s="76" t="s">
        <v>316</v>
      </c>
      <c r="M20" s="96" t="s">
        <v>316</v>
      </c>
      <c r="N20" s="96"/>
      <c r="O20" s="96"/>
      <c r="P20" s="96"/>
      <c r="Q20" s="96"/>
    </row>
    <row r="21" spans="2:17" ht="36.75" customHeight="1">
      <c r="B21" s="75"/>
      <c r="C21" s="75"/>
      <c r="D21" s="99" t="s">
        <v>229</v>
      </c>
      <c r="E21" s="99"/>
      <c r="F21" s="95" t="s">
        <v>230</v>
      </c>
      <c r="G21" s="95"/>
      <c r="H21" s="95"/>
      <c r="I21" s="96" t="s">
        <v>12</v>
      </c>
      <c r="J21" s="96"/>
      <c r="K21" s="76" t="s">
        <v>12</v>
      </c>
      <c r="L21" s="76" t="s">
        <v>317</v>
      </c>
      <c r="M21" s="96" t="s">
        <v>317</v>
      </c>
      <c r="N21" s="96"/>
      <c r="O21" s="96"/>
      <c r="P21" s="96"/>
      <c r="Q21" s="96"/>
    </row>
    <row r="22" spans="2:17" ht="18.75" customHeight="1">
      <c r="B22" s="74" t="s">
        <v>240</v>
      </c>
      <c r="C22" s="75"/>
      <c r="D22" s="94"/>
      <c r="E22" s="94"/>
      <c r="F22" s="95" t="s">
        <v>241</v>
      </c>
      <c r="G22" s="95"/>
      <c r="H22" s="95"/>
      <c r="I22" s="96" t="s">
        <v>242</v>
      </c>
      <c r="J22" s="96"/>
      <c r="K22" s="76" t="s">
        <v>318</v>
      </c>
      <c r="L22" s="76" t="s">
        <v>319</v>
      </c>
      <c r="M22" s="96" t="s">
        <v>320</v>
      </c>
      <c r="N22" s="96"/>
      <c r="O22" s="96"/>
      <c r="P22" s="96"/>
      <c r="Q22" s="96"/>
    </row>
    <row r="23" spans="2:17" ht="25.5" customHeight="1">
      <c r="B23" s="41"/>
      <c r="C23" s="75"/>
      <c r="D23" s="94"/>
      <c r="E23" s="94"/>
      <c r="F23" s="95" t="s">
        <v>11</v>
      </c>
      <c r="G23" s="95"/>
      <c r="H23" s="95"/>
      <c r="I23" s="96" t="s">
        <v>243</v>
      </c>
      <c r="J23" s="96"/>
      <c r="K23" s="76" t="s">
        <v>12</v>
      </c>
      <c r="L23" s="76" t="s">
        <v>12</v>
      </c>
      <c r="M23" s="96" t="s">
        <v>243</v>
      </c>
      <c r="N23" s="96"/>
      <c r="O23" s="96"/>
      <c r="P23" s="96"/>
      <c r="Q23" s="96"/>
    </row>
    <row r="24" spans="2:17" ht="21" customHeight="1">
      <c r="B24" s="75"/>
      <c r="C24" s="74" t="s">
        <v>244</v>
      </c>
      <c r="D24" s="94"/>
      <c r="E24" s="94"/>
      <c r="F24" s="95" t="s">
        <v>245</v>
      </c>
      <c r="G24" s="95"/>
      <c r="H24" s="95"/>
      <c r="I24" s="96" t="s">
        <v>247</v>
      </c>
      <c r="J24" s="96"/>
      <c r="K24" s="76" t="s">
        <v>12</v>
      </c>
      <c r="L24" s="76" t="s">
        <v>319</v>
      </c>
      <c r="M24" s="96" t="s">
        <v>321</v>
      </c>
      <c r="N24" s="96"/>
      <c r="O24" s="96"/>
      <c r="P24" s="96"/>
      <c r="Q24" s="96"/>
    </row>
    <row r="25" spans="2:17" ht="28.5" customHeight="1">
      <c r="B25" s="75"/>
      <c r="C25" s="41"/>
      <c r="D25" s="94"/>
      <c r="E25" s="94"/>
      <c r="F25" s="95" t="s">
        <v>11</v>
      </c>
      <c r="G25" s="95"/>
      <c r="H25" s="95"/>
      <c r="I25" s="96" t="s">
        <v>12</v>
      </c>
      <c r="J25" s="96"/>
      <c r="K25" s="76" t="s">
        <v>12</v>
      </c>
      <c r="L25" s="76" t="s">
        <v>12</v>
      </c>
      <c r="M25" s="96" t="s">
        <v>12</v>
      </c>
      <c r="N25" s="96"/>
      <c r="O25" s="96"/>
      <c r="P25" s="96"/>
      <c r="Q25" s="96"/>
    </row>
    <row r="26" spans="2:17" ht="20.25" customHeight="1">
      <c r="B26" s="75"/>
      <c r="C26" s="75"/>
      <c r="D26" s="99" t="s">
        <v>13</v>
      </c>
      <c r="E26" s="99"/>
      <c r="F26" s="95" t="s">
        <v>14</v>
      </c>
      <c r="G26" s="95"/>
      <c r="H26" s="95"/>
      <c r="I26" s="96" t="s">
        <v>246</v>
      </c>
      <c r="J26" s="96"/>
      <c r="K26" s="76" t="s">
        <v>12</v>
      </c>
      <c r="L26" s="76" t="s">
        <v>319</v>
      </c>
      <c r="M26" s="96" t="s">
        <v>322</v>
      </c>
      <c r="N26" s="96"/>
      <c r="O26" s="96"/>
      <c r="P26" s="96"/>
      <c r="Q26" s="96"/>
    </row>
    <row r="27" spans="2:17" ht="16.5" customHeight="1">
      <c r="B27" s="75"/>
      <c r="C27" s="74" t="s">
        <v>323</v>
      </c>
      <c r="D27" s="94"/>
      <c r="E27" s="94"/>
      <c r="F27" s="95" t="s">
        <v>324</v>
      </c>
      <c r="G27" s="95"/>
      <c r="H27" s="95"/>
      <c r="I27" s="96" t="s">
        <v>325</v>
      </c>
      <c r="J27" s="96"/>
      <c r="K27" s="76" t="s">
        <v>318</v>
      </c>
      <c r="L27" s="76" t="s">
        <v>12</v>
      </c>
      <c r="M27" s="96" t="s">
        <v>326</v>
      </c>
      <c r="N27" s="96"/>
      <c r="O27" s="96"/>
      <c r="P27" s="96"/>
      <c r="Q27" s="96"/>
    </row>
    <row r="28" spans="2:17" ht="27.75" customHeight="1">
      <c r="B28" s="75"/>
      <c r="C28" s="41"/>
      <c r="D28" s="94"/>
      <c r="E28" s="94"/>
      <c r="F28" s="95" t="s">
        <v>11</v>
      </c>
      <c r="G28" s="95"/>
      <c r="H28" s="95"/>
      <c r="I28" s="96" t="s">
        <v>12</v>
      </c>
      <c r="J28" s="96"/>
      <c r="K28" s="76" t="s">
        <v>12</v>
      </c>
      <c r="L28" s="76" t="s">
        <v>12</v>
      </c>
      <c r="M28" s="96" t="s">
        <v>12</v>
      </c>
      <c r="N28" s="96"/>
      <c r="O28" s="96"/>
      <c r="P28" s="96"/>
      <c r="Q28" s="96"/>
    </row>
    <row r="29" spans="2:17" ht="39.75" customHeight="1">
      <c r="B29" s="75"/>
      <c r="C29" s="75"/>
      <c r="D29" s="99" t="s">
        <v>327</v>
      </c>
      <c r="E29" s="99"/>
      <c r="F29" s="95" t="s">
        <v>328</v>
      </c>
      <c r="G29" s="95"/>
      <c r="H29" s="95"/>
      <c r="I29" s="96" t="s">
        <v>325</v>
      </c>
      <c r="J29" s="96"/>
      <c r="K29" s="76" t="s">
        <v>318</v>
      </c>
      <c r="L29" s="76" t="s">
        <v>12</v>
      </c>
      <c r="M29" s="96" t="s">
        <v>326</v>
      </c>
      <c r="N29" s="96"/>
      <c r="O29" s="96"/>
      <c r="P29" s="96"/>
      <c r="Q29" s="96"/>
    </row>
    <row r="30" spans="2:17" ht="18.75" customHeight="1">
      <c r="B30" s="74" t="s">
        <v>20</v>
      </c>
      <c r="C30" s="75"/>
      <c r="D30" s="94"/>
      <c r="E30" s="94"/>
      <c r="F30" s="95" t="s">
        <v>21</v>
      </c>
      <c r="G30" s="95"/>
      <c r="H30" s="95"/>
      <c r="I30" s="96" t="s">
        <v>248</v>
      </c>
      <c r="J30" s="96"/>
      <c r="K30" s="76" t="s">
        <v>12</v>
      </c>
      <c r="L30" s="76" t="s">
        <v>329</v>
      </c>
      <c r="M30" s="96" t="s">
        <v>330</v>
      </c>
      <c r="N30" s="96"/>
      <c r="O30" s="96"/>
      <c r="P30" s="96"/>
      <c r="Q30" s="96"/>
    </row>
    <row r="31" spans="2:17" ht="27.75" customHeight="1">
      <c r="B31" s="41"/>
      <c r="C31" s="75"/>
      <c r="D31" s="94"/>
      <c r="E31" s="94"/>
      <c r="F31" s="95" t="s">
        <v>11</v>
      </c>
      <c r="G31" s="95"/>
      <c r="H31" s="95"/>
      <c r="I31" s="96" t="s">
        <v>12</v>
      </c>
      <c r="J31" s="96"/>
      <c r="K31" s="76" t="s">
        <v>12</v>
      </c>
      <c r="L31" s="76" t="s">
        <v>12</v>
      </c>
      <c r="M31" s="96" t="s">
        <v>12</v>
      </c>
      <c r="N31" s="96"/>
      <c r="O31" s="96"/>
      <c r="P31" s="96"/>
      <c r="Q31" s="96"/>
    </row>
    <row r="32" spans="2:17" ht="21.75" customHeight="1">
      <c r="B32" s="75"/>
      <c r="C32" s="74" t="s">
        <v>22</v>
      </c>
      <c r="D32" s="94"/>
      <c r="E32" s="94"/>
      <c r="F32" s="95" t="s">
        <v>23</v>
      </c>
      <c r="G32" s="95"/>
      <c r="H32" s="95"/>
      <c r="I32" s="96" t="s">
        <v>249</v>
      </c>
      <c r="J32" s="96"/>
      <c r="K32" s="76" t="s">
        <v>12</v>
      </c>
      <c r="L32" s="76" t="s">
        <v>331</v>
      </c>
      <c r="M32" s="96" t="s">
        <v>332</v>
      </c>
      <c r="N32" s="96"/>
      <c r="O32" s="96"/>
      <c r="P32" s="96"/>
      <c r="Q32" s="96"/>
    </row>
    <row r="33" spans="2:17" ht="27" customHeight="1">
      <c r="B33" s="75"/>
      <c r="C33" s="41"/>
      <c r="D33" s="94"/>
      <c r="E33" s="94"/>
      <c r="F33" s="95" t="s">
        <v>11</v>
      </c>
      <c r="G33" s="95"/>
      <c r="H33" s="95"/>
      <c r="I33" s="96" t="s">
        <v>12</v>
      </c>
      <c r="J33" s="96"/>
      <c r="K33" s="76" t="s">
        <v>12</v>
      </c>
      <c r="L33" s="76" t="s">
        <v>12</v>
      </c>
      <c r="M33" s="96" t="s">
        <v>12</v>
      </c>
      <c r="N33" s="96"/>
      <c r="O33" s="96"/>
      <c r="P33" s="96"/>
      <c r="Q33" s="96"/>
    </row>
    <row r="34" spans="2:17" ht="15" customHeight="1">
      <c r="B34" s="75"/>
      <c r="C34" s="75"/>
      <c r="D34" s="99" t="s">
        <v>237</v>
      </c>
      <c r="E34" s="99"/>
      <c r="F34" s="95" t="s">
        <v>238</v>
      </c>
      <c r="G34" s="95"/>
      <c r="H34" s="95"/>
      <c r="I34" s="96" t="s">
        <v>333</v>
      </c>
      <c r="J34" s="96"/>
      <c r="K34" s="76" t="s">
        <v>12</v>
      </c>
      <c r="L34" s="76" t="s">
        <v>235</v>
      </c>
      <c r="M34" s="96" t="s">
        <v>334</v>
      </c>
      <c r="N34" s="96"/>
      <c r="O34" s="96"/>
      <c r="P34" s="96"/>
      <c r="Q34" s="96"/>
    </row>
    <row r="35" spans="2:17" ht="20.25" customHeight="1">
      <c r="B35" s="75"/>
      <c r="C35" s="75"/>
      <c r="D35" s="99" t="s">
        <v>13</v>
      </c>
      <c r="E35" s="99"/>
      <c r="F35" s="95" t="s">
        <v>14</v>
      </c>
      <c r="G35" s="95"/>
      <c r="H35" s="95"/>
      <c r="I35" s="96" t="s">
        <v>250</v>
      </c>
      <c r="J35" s="96"/>
      <c r="K35" s="76" t="s">
        <v>12</v>
      </c>
      <c r="L35" s="76" t="s">
        <v>231</v>
      </c>
      <c r="M35" s="96" t="s">
        <v>335</v>
      </c>
      <c r="N35" s="96"/>
      <c r="O35" s="96"/>
      <c r="P35" s="96"/>
      <c r="Q35" s="96"/>
    </row>
    <row r="36" spans="2:17" ht="20.25" customHeight="1">
      <c r="B36" s="75"/>
      <c r="C36" s="74" t="s">
        <v>336</v>
      </c>
      <c r="D36" s="94"/>
      <c r="E36" s="94"/>
      <c r="F36" s="95" t="s">
        <v>337</v>
      </c>
      <c r="G36" s="95"/>
      <c r="H36" s="95"/>
      <c r="I36" s="96" t="s">
        <v>12</v>
      </c>
      <c r="J36" s="96"/>
      <c r="K36" s="76" t="s">
        <v>12</v>
      </c>
      <c r="L36" s="76" t="s">
        <v>338</v>
      </c>
      <c r="M36" s="96" t="s">
        <v>338</v>
      </c>
      <c r="N36" s="96"/>
      <c r="O36" s="96"/>
      <c r="P36" s="96"/>
      <c r="Q36" s="96"/>
    </row>
    <row r="37" spans="2:17" ht="28.5" customHeight="1">
      <c r="B37" s="75"/>
      <c r="C37" s="41"/>
      <c r="D37" s="94"/>
      <c r="E37" s="94"/>
      <c r="F37" s="95" t="s">
        <v>11</v>
      </c>
      <c r="G37" s="95"/>
      <c r="H37" s="95"/>
      <c r="I37" s="96" t="s">
        <v>12</v>
      </c>
      <c r="J37" s="96"/>
      <c r="K37" s="76" t="s">
        <v>12</v>
      </c>
      <c r="L37" s="76" t="s">
        <v>12</v>
      </c>
      <c r="M37" s="96" t="s">
        <v>12</v>
      </c>
      <c r="N37" s="96"/>
      <c r="O37" s="96"/>
      <c r="P37" s="96"/>
      <c r="Q37" s="96"/>
    </row>
    <row r="38" spans="2:17" ht="17.25" customHeight="1">
      <c r="B38" s="75"/>
      <c r="C38" s="75"/>
      <c r="D38" s="99" t="s">
        <v>13</v>
      </c>
      <c r="E38" s="99"/>
      <c r="F38" s="95" t="s">
        <v>14</v>
      </c>
      <c r="G38" s="95"/>
      <c r="H38" s="95"/>
      <c r="I38" s="96" t="s">
        <v>12</v>
      </c>
      <c r="J38" s="96"/>
      <c r="K38" s="76" t="s">
        <v>12</v>
      </c>
      <c r="L38" s="76" t="s">
        <v>338</v>
      </c>
      <c r="M38" s="96" t="s">
        <v>338</v>
      </c>
      <c r="N38" s="96"/>
      <c r="O38" s="96"/>
      <c r="P38" s="96"/>
      <c r="Q38" s="96"/>
    </row>
    <row r="39" spans="2:17" ht="17.25" customHeight="1">
      <c r="B39" s="74" t="s">
        <v>120</v>
      </c>
      <c r="C39" s="75"/>
      <c r="D39" s="94"/>
      <c r="E39" s="94"/>
      <c r="F39" s="95" t="s">
        <v>121</v>
      </c>
      <c r="G39" s="95"/>
      <c r="H39" s="95"/>
      <c r="I39" s="96" t="s">
        <v>252</v>
      </c>
      <c r="J39" s="96"/>
      <c r="K39" s="76" t="s">
        <v>12</v>
      </c>
      <c r="L39" s="76" t="s">
        <v>339</v>
      </c>
      <c r="M39" s="96" t="s">
        <v>340</v>
      </c>
      <c r="N39" s="96"/>
      <c r="O39" s="96"/>
      <c r="P39" s="96"/>
      <c r="Q39" s="96"/>
    </row>
    <row r="40" spans="2:17" ht="26.25" customHeight="1">
      <c r="B40" s="41"/>
      <c r="C40" s="75"/>
      <c r="D40" s="94"/>
      <c r="E40" s="94"/>
      <c r="F40" s="95" t="s">
        <v>11</v>
      </c>
      <c r="G40" s="95"/>
      <c r="H40" s="95"/>
      <c r="I40" s="96" t="s">
        <v>12</v>
      </c>
      <c r="J40" s="96"/>
      <c r="K40" s="76" t="s">
        <v>12</v>
      </c>
      <c r="L40" s="76" t="s">
        <v>12</v>
      </c>
      <c r="M40" s="96" t="s">
        <v>12</v>
      </c>
      <c r="N40" s="96"/>
      <c r="O40" s="96"/>
      <c r="P40" s="96"/>
      <c r="Q40" s="96"/>
    </row>
    <row r="41" spans="2:17" ht="19.5" customHeight="1">
      <c r="B41" s="75"/>
      <c r="C41" s="74" t="s">
        <v>122</v>
      </c>
      <c r="D41" s="94"/>
      <c r="E41" s="94"/>
      <c r="F41" s="95" t="s">
        <v>123</v>
      </c>
      <c r="G41" s="95"/>
      <c r="H41" s="95"/>
      <c r="I41" s="96" t="s">
        <v>253</v>
      </c>
      <c r="J41" s="96"/>
      <c r="K41" s="76" t="s">
        <v>12</v>
      </c>
      <c r="L41" s="76" t="s">
        <v>339</v>
      </c>
      <c r="M41" s="96" t="s">
        <v>341</v>
      </c>
      <c r="N41" s="96"/>
      <c r="O41" s="96"/>
      <c r="P41" s="96"/>
      <c r="Q41" s="96"/>
    </row>
    <row r="42" spans="2:17" ht="27.75" customHeight="1">
      <c r="B42" s="75"/>
      <c r="C42" s="41"/>
      <c r="D42" s="94"/>
      <c r="E42" s="94"/>
      <c r="F42" s="95" t="s">
        <v>11</v>
      </c>
      <c r="G42" s="95"/>
      <c r="H42" s="95"/>
      <c r="I42" s="96" t="s">
        <v>12</v>
      </c>
      <c r="J42" s="96"/>
      <c r="K42" s="76" t="s">
        <v>12</v>
      </c>
      <c r="L42" s="76" t="s">
        <v>12</v>
      </c>
      <c r="M42" s="96" t="s">
        <v>12</v>
      </c>
      <c r="N42" s="96"/>
      <c r="O42" s="96"/>
      <c r="P42" s="96"/>
      <c r="Q42" s="96"/>
    </row>
    <row r="43" spans="2:17" ht="19.5" customHeight="1">
      <c r="B43" s="75"/>
      <c r="C43" s="75"/>
      <c r="D43" s="99" t="s">
        <v>13</v>
      </c>
      <c r="E43" s="99"/>
      <c r="F43" s="95" t="s">
        <v>14</v>
      </c>
      <c r="G43" s="95"/>
      <c r="H43" s="95"/>
      <c r="I43" s="96" t="s">
        <v>251</v>
      </c>
      <c r="J43" s="96"/>
      <c r="K43" s="76" t="s">
        <v>12</v>
      </c>
      <c r="L43" s="76" t="s">
        <v>339</v>
      </c>
      <c r="M43" s="96" t="s">
        <v>342</v>
      </c>
      <c r="N43" s="96"/>
      <c r="O43" s="96"/>
      <c r="P43" s="96"/>
      <c r="Q43" s="96"/>
    </row>
    <row r="44" spans="2:17" ht="18.75" customHeight="1">
      <c r="B44" s="97" t="s">
        <v>10</v>
      </c>
      <c r="C44" s="97"/>
      <c r="D44" s="97"/>
      <c r="E44" s="97"/>
      <c r="F44" s="97"/>
      <c r="G44" s="97"/>
      <c r="H44" s="77" t="s">
        <v>24</v>
      </c>
      <c r="I44" s="105" t="s">
        <v>254</v>
      </c>
      <c r="J44" s="105"/>
      <c r="K44" s="78" t="s">
        <v>318</v>
      </c>
      <c r="L44" s="78" t="s">
        <v>343</v>
      </c>
      <c r="M44" s="105" t="s">
        <v>344</v>
      </c>
      <c r="N44" s="105"/>
      <c r="O44" s="105"/>
      <c r="P44" s="105"/>
      <c r="Q44" s="105"/>
    </row>
    <row r="45" spans="2:17" ht="28.5" customHeight="1">
      <c r="B45" s="98"/>
      <c r="C45" s="98"/>
      <c r="D45" s="98"/>
      <c r="E45" s="98"/>
      <c r="F45" s="106" t="s">
        <v>11</v>
      </c>
      <c r="G45" s="106"/>
      <c r="H45" s="106"/>
      <c r="I45" s="107" t="s">
        <v>255</v>
      </c>
      <c r="J45" s="107"/>
      <c r="K45" s="79" t="s">
        <v>12</v>
      </c>
      <c r="L45" s="79" t="s">
        <v>12</v>
      </c>
      <c r="M45" s="107" t="s">
        <v>255</v>
      </c>
      <c r="N45" s="107"/>
      <c r="O45" s="107"/>
      <c r="P45" s="107"/>
      <c r="Q45" s="107"/>
    </row>
    <row r="46" spans="2:17" ht="23.25" customHeight="1">
      <c r="B46" s="104" t="s">
        <v>25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23.25" customHeight="1">
      <c r="B47" s="74" t="s">
        <v>345</v>
      </c>
      <c r="C47" s="75"/>
      <c r="D47" s="94"/>
      <c r="E47" s="94"/>
      <c r="F47" s="95" t="s">
        <v>346</v>
      </c>
      <c r="G47" s="95"/>
      <c r="H47" s="95"/>
      <c r="I47" s="96" t="s">
        <v>347</v>
      </c>
      <c r="J47" s="96"/>
      <c r="K47" s="76" t="s">
        <v>12</v>
      </c>
      <c r="L47" s="76" t="s">
        <v>348</v>
      </c>
      <c r="M47" s="96" t="s">
        <v>349</v>
      </c>
      <c r="N47" s="96"/>
      <c r="O47" s="96"/>
      <c r="P47" s="96"/>
      <c r="Q47" s="96"/>
    </row>
    <row r="48" spans="2:17" ht="27.75" customHeight="1">
      <c r="B48" s="41"/>
      <c r="C48" s="75"/>
      <c r="D48" s="94"/>
      <c r="E48" s="94"/>
      <c r="F48" s="95" t="s">
        <v>11</v>
      </c>
      <c r="G48" s="95"/>
      <c r="H48" s="95"/>
      <c r="I48" s="96" t="s">
        <v>347</v>
      </c>
      <c r="J48" s="96"/>
      <c r="K48" s="76" t="s">
        <v>12</v>
      </c>
      <c r="L48" s="76" t="s">
        <v>348</v>
      </c>
      <c r="M48" s="96" t="s">
        <v>349</v>
      </c>
      <c r="N48" s="96"/>
      <c r="O48" s="96"/>
      <c r="P48" s="96"/>
      <c r="Q48" s="96"/>
    </row>
    <row r="49" spans="2:17" ht="18.75" customHeight="1">
      <c r="B49" s="75"/>
      <c r="C49" s="74" t="s">
        <v>350</v>
      </c>
      <c r="D49" s="94"/>
      <c r="E49" s="94"/>
      <c r="F49" s="95" t="s">
        <v>351</v>
      </c>
      <c r="G49" s="95"/>
      <c r="H49" s="95"/>
      <c r="I49" s="96" t="s">
        <v>347</v>
      </c>
      <c r="J49" s="96"/>
      <c r="K49" s="76" t="s">
        <v>12</v>
      </c>
      <c r="L49" s="76" t="s">
        <v>348</v>
      </c>
      <c r="M49" s="96" t="s">
        <v>349</v>
      </c>
      <c r="N49" s="96"/>
      <c r="O49" s="96"/>
      <c r="P49" s="96"/>
      <c r="Q49" s="96"/>
    </row>
    <row r="50" spans="2:17" ht="29.25" customHeight="1">
      <c r="B50" s="75"/>
      <c r="C50" s="41"/>
      <c r="D50" s="94"/>
      <c r="E50" s="94"/>
      <c r="F50" s="95" t="s">
        <v>11</v>
      </c>
      <c r="G50" s="95"/>
      <c r="H50" s="95"/>
      <c r="I50" s="96" t="s">
        <v>347</v>
      </c>
      <c r="J50" s="96"/>
      <c r="K50" s="76" t="s">
        <v>12</v>
      </c>
      <c r="L50" s="76" t="s">
        <v>348</v>
      </c>
      <c r="M50" s="96" t="s">
        <v>349</v>
      </c>
      <c r="N50" s="96"/>
      <c r="O50" s="96"/>
      <c r="P50" s="96"/>
      <c r="Q50" s="96"/>
    </row>
    <row r="51" spans="2:17" ht="58.5" customHeight="1">
      <c r="B51" s="75"/>
      <c r="C51" s="75"/>
      <c r="D51" s="99" t="s">
        <v>352</v>
      </c>
      <c r="E51" s="99"/>
      <c r="F51" s="95" t="s">
        <v>353</v>
      </c>
      <c r="G51" s="95"/>
      <c r="H51" s="95"/>
      <c r="I51" s="96" t="s">
        <v>347</v>
      </c>
      <c r="J51" s="96"/>
      <c r="K51" s="76" t="s">
        <v>12</v>
      </c>
      <c r="L51" s="76" t="s">
        <v>348</v>
      </c>
      <c r="M51" s="96" t="s">
        <v>349</v>
      </c>
      <c r="N51" s="96"/>
      <c r="O51" s="96"/>
      <c r="P51" s="96"/>
      <c r="Q51" s="96"/>
    </row>
    <row r="52" spans="2:17" ht="19.5" customHeight="1">
      <c r="B52" s="74" t="s">
        <v>187</v>
      </c>
      <c r="C52" s="75"/>
      <c r="D52" s="94"/>
      <c r="E52" s="94"/>
      <c r="F52" s="95" t="s">
        <v>16</v>
      </c>
      <c r="G52" s="95"/>
      <c r="H52" s="95"/>
      <c r="I52" s="96" t="s">
        <v>354</v>
      </c>
      <c r="J52" s="96"/>
      <c r="K52" s="76" t="s">
        <v>12</v>
      </c>
      <c r="L52" s="76" t="s">
        <v>355</v>
      </c>
      <c r="M52" s="96" t="s">
        <v>356</v>
      </c>
      <c r="N52" s="96"/>
      <c r="O52" s="96"/>
      <c r="P52" s="96"/>
      <c r="Q52" s="96"/>
    </row>
    <row r="53" spans="2:17" ht="30" customHeight="1">
      <c r="B53" s="41"/>
      <c r="C53" s="75"/>
      <c r="D53" s="94"/>
      <c r="E53" s="94"/>
      <c r="F53" s="95" t="s">
        <v>11</v>
      </c>
      <c r="G53" s="95"/>
      <c r="H53" s="95"/>
      <c r="I53" s="96" t="s">
        <v>357</v>
      </c>
      <c r="J53" s="96"/>
      <c r="K53" s="76" t="s">
        <v>12</v>
      </c>
      <c r="L53" s="76" t="s">
        <v>355</v>
      </c>
      <c r="M53" s="96" t="s">
        <v>358</v>
      </c>
      <c r="N53" s="96"/>
      <c r="O53" s="96"/>
      <c r="P53" s="96"/>
      <c r="Q53" s="96"/>
    </row>
    <row r="54" spans="2:17" ht="21" customHeight="1">
      <c r="B54" s="75"/>
      <c r="C54" s="74" t="s">
        <v>239</v>
      </c>
      <c r="D54" s="94"/>
      <c r="E54" s="94"/>
      <c r="F54" s="95" t="s">
        <v>17</v>
      </c>
      <c r="G54" s="95"/>
      <c r="H54" s="95"/>
      <c r="I54" s="96" t="s">
        <v>354</v>
      </c>
      <c r="J54" s="96"/>
      <c r="K54" s="76" t="s">
        <v>12</v>
      </c>
      <c r="L54" s="76" t="s">
        <v>355</v>
      </c>
      <c r="M54" s="96" t="s">
        <v>356</v>
      </c>
      <c r="N54" s="96"/>
      <c r="O54" s="96"/>
      <c r="P54" s="96"/>
      <c r="Q54" s="96"/>
    </row>
    <row r="55" spans="2:17" ht="28.5" customHeight="1">
      <c r="B55" s="75"/>
      <c r="C55" s="41"/>
      <c r="D55" s="94"/>
      <c r="E55" s="94"/>
      <c r="F55" s="95" t="s">
        <v>11</v>
      </c>
      <c r="G55" s="95"/>
      <c r="H55" s="95"/>
      <c r="I55" s="96" t="s">
        <v>357</v>
      </c>
      <c r="J55" s="96"/>
      <c r="K55" s="76" t="s">
        <v>12</v>
      </c>
      <c r="L55" s="76" t="s">
        <v>355</v>
      </c>
      <c r="M55" s="96" t="s">
        <v>358</v>
      </c>
      <c r="N55" s="96"/>
      <c r="O55" s="96"/>
      <c r="P55" s="96"/>
      <c r="Q55" s="96"/>
    </row>
    <row r="56" spans="2:17" ht="57.75" customHeight="1">
      <c r="B56" s="75"/>
      <c r="C56" s="75"/>
      <c r="D56" s="99" t="s">
        <v>352</v>
      </c>
      <c r="E56" s="99"/>
      <c r="F56" s="95" t="s">
        <v>353</v>
      </c>
      <c r="G56" s="95"/>
      <c r="H56" s="95"/>
      <c r="I56" s="96" t="s">
        <v>357</v>
      </c>
      <c r="J56" s="96"/>
      <c r="K56" s="76" t="s">
        <v>12</v>
      </c>
      <c r="L56" s="76" t="s">
        <v>355</v>
      </c>
      <c r="M56" s="96" t="s">
        <v>358</v>
      </c>
      <c r="N56" s="96"/>
      <c r="O56" s="96"/>
      <c r="P56" s="96"/>
      <c r="Q56" s="96"/>
    </row>
    <row r="57" spans="2:17" ht="24.75" customHeight="1">
      <c r="B57" s="74" t="s">
        <v>359</v>
      </c>
      <c r="C57" s="75"/>
      <c r="D57" s="94"/>
      <c r="E57" s="94"/>
      <c r="F57" s="95" t="s">
        <v>360</v>
      </c>
      <c r="G57" s="95"/>
      <c r="H57" s="95"/>
      <c r="I57" s="96" t="s">
        <v>361</v>
      </c>
      <c r="J57" s="96"/>
      <c r="K57" s="76" t="s">
        <v>12</v>
      </c>
      <c r="L57" s="76" t="s">
        <v>362</v>
      </c>
      <c r="M57" s="96" t="s">
        <v>363</v>
      </c>
      <c r="N57" s="96"/>
      <c r="O57" s="96"/>
      <c r="P57" s="96"/>
      <c r="Q57" s="96"/>
    </row>
    <row r="58" spans="2:17" ht="28.5" customHeight="1">
      <c r="B58" s="41"/>
      <c r="C58" s="75"/>
      <c r="D58" s="94"/>
      <c r="E58" s="94"/>
      <c r="F58" s="95" t="s">
        <v>11</v>
      </c>
      <c r="G58" s="95"/>
      <c r="H58" s="95"/>
      <c r="I58" s="96" t="s">
        <v>361</v>
      </c>
      <c r="J58" s="96"/>
      <c r="K58" s="76" t="s">
        <v>12</v>
      </c>
      <c r="L58" s="76" t="s">
        <v>362</v>
      </c>
      <c r="M58" s="96" t="s">
        <v>363</v>
      </c>
      <c r="N58" s="96"/>
      <c r="O58" s="96"/>
      <c r="P58" s="96"/>
      <c r="Q58" s="96"/>
    </row>
    <row r="59" spans="2:17" ht="21" customHeight="1">
      <c r="B59" s="75"/>
      <c r="C59" s="74" t="s">
        <v>364</v>
      </c>
      <c r="D59" s="94"/>
      <c r="E59" s="94"/>
      <c r="F59" s="95" t="s">
        <v>17</v>
      </c>
      <c r="G59" s="95"/>
      <c r="H59" s="95"/>
      <c r="I59" s="96" t="s">
        <v>361</v>
      </c>
      <c r="J59" s="96"/>
      <c r="K59" s="76" t="s">
        <v>12</v>
      </c>
      <c r="L59" s="76" t="s">
        <v>362</v>
      </c>
      <c r="M59" s="96" t="s">
        <v>363</v>
      </c>
      <c r="N59" s="96"/>
      <c r="O59" s="96"/>
      <c r="P59" s="96"/>
      <c r="Q59" s="96"/>
    </row>
    <row r="60" spans="2:17" ht="28.5" customHeight="1">
      <c r="B60" s="75"/>
      <c r="C60" s="41"/>
      <c r="D60" s="94"/>
      <c r="E60" s="94"/>
      <c r="F60" s="95" t="s">
        <v>11</v>
      </c>
      <c r="G60" s="95"/>
      <c r="H60" s="95"/>
      <c r="I60" s="96" t="s">
        <v>361</v>
      </c>
      <c r="J60" s="96"/>
      <c r="K60" s="76" t="s">
        <v>12</v>
      </c>
      <c r="L60" s="76" t="s">
        <v>362</v>
      </c>
      <c r="M60" s="96" t="s">
        <v>363</v>
      </c>
      <c r="N60" s="96"/>
      <c r="O60" s="96"/>
      <c r="P60" s="96"/>
      <c r="Q60" s="96"/>
    </row>
    <row r="61" spans="2:17" ht="50.25" customHeight="1">
      <c r="B61" s="75"/>
      <c r="C61" s="75"/>
      <c r="D61" s="99" t="s">
        <v>352</v>
      </c>
      <c r="E61" s="99"/>
      <c r="F61" s="95" t="s">
        <v>353</v>
      </c>
      <c r="G61" s="95"/>
      <c r="H61" s="95"/>
      <c r="I61" s="96" t="s">
        <v>361</v>
      </c>
      <c r="J61" s="96"/>
      <c r="K61" s="76" t="s">
        <v>12</v>
      </c>
      <c r="L61" s="76" t="s">
        <v>362</v>
      </c>
      <c r="M61" s="96" t="s">
        <v>363</v>
      </c>
      <c r="N61" s="96"/>
      <c r="O61" s="96"/>
      <c r="P61" s="96"/>
      <c r="Q61" s="96"/>
    </row>
    <row r="62" spans="2:17" ht="24.75" customHeight="1">
      <c r="B62" s="97" t="s">
        <v>25</v>
      </c>
      <c r="C62" s="97"/>
      <c r="D62" s="97"/>
      <c r="E62" s="97"/>
      <c r="F62" s="97"/>
      <c r="G62" s="97"/>
      <c r="H62" s="77" t="s">
        <v>24</v>
      </c>
      <c r="I62" s="105" t="s">
        <v>256</v>
      </c>
      <c r="J62" s="105"/>
      <c r="K62" s="78" t="s">
        <v>12</v>
      </c>
      <c r="L62" s="78" t="s">
        <v>365</v>
      </c>
      <c r="M62" s="105" t="s">
        <v>366</v>
      </c>
      <c r="N62" s="105"/>
      <c r="O62" s="105"/>
      <c r="P62" s="105"/>
      <c r="Q62" s="105"/>
    </row>
    <row r="63" spans="2:17" ht="29.25" customHeight="1">
      <c r="B63" s="98"/>
      <c r="C63" s="98"/>
      <c r="D63" s="98"/>
      <c r="E63" s="98"/>
      <c r="F63" s="106" t="s">
        <v>11</v>
      </c>
      <c r="G63" s="106"/>
      <c r="H63" s="106"/>
      <c r="I63" s="107" t="s">
        <v>257</v>
      </c>
      <c r="J63" s="107"/>
      <c r="K63" s="79" t="s">
        <v>12</v>
      </c>
      <c r="L63" s="79" t="s">
        <v>365</v>
      </c>
      <c r="M63" s="107" t="s">
        <v>367</v>
      </c>
      <c r="N63" s="107"/>
      <c r="O63" s="107"/>
      <c r="P63" s="107"/>
      <c r="Q63" s="107"/>
    </row>
    <row r="64" spans="2:17" ht="19.5" customHeight="1">
      <c r="B64" s="104" t="s">
        <v>26</v>
      </c>
      <c r="C64" s="104"/>
      <c r="D64" s="104"/>
      <c r="E64" s="104"/>
      <c r="F64" s="104"/>
      <c r="G64" s="104"/>
      <c r="H64" s="104"/>
      <c r="I64" s="105" t="s">
        <v>258</v>
      </c>
      <c r="J64" s="105"/>
      <c r="K64" s="78" t="s">
        <v>318</v>
      </c>
      <c r="L64" s="78" t="s">
        <v>368</v>
      </c>
      <c r="M64" s="105" t="s">
        <v>369</v>
      </c>
      <c r="N64" s="105"/>
      <c r="O64" s="105"/>
      <c r="P64" s="105"/>
      <c r="Q64" s="105"/>
    </row>
    <row r="65" spans="2:17" ht="35.25" customHeight="1">
      <c r="B65" s="104"/>
      <c r="C65" s="104"/>
      <c r="D65" s="104"/>
      <c r="E65" s="104"/>
      <c r="F65" s="108" t="s">
        <v>11</v>
      </c>
      <c r="G65" s="108"/>
      <c r="H65" s="108"/>
      <c r="I65" s="109" t="s">
        <v>259</v>
      </c>
      <c r="J65" s="109"/>
      <c r="K65" s="80" t="s">
        <v>12</v>
      </c>
      <c r="L65" s="80" t="s">
        <v>365</v>
      </c>
      <c r="M65" s="109" t="s">
        <v>370</v>
      </c>
      <c r="N65" s="109"/>
      <c r="O65" s="109"/>
      <c r="P65" s="109"/>
      <c r="Q65" s="109"/>
    </row>
    <row r="66" spans="2:17" ht="19.5" customHeight="1">
      <c r="B66" s="110" t="s">
        <v>101</v>
      </c>
      <c r="C66" s="110"/>
      <c r="D66" s="110"/>
      <c r="E66" s="110"/>
      <c r="F66" s="110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</sheetData>
  <sheetProtection/>
  <mergeCells count="240">
    <mergeCell ref="F65:H65"/>
    <mergeCell ref="I65:J65"/>
    <mergeCell ref="M65:Q65"/>
    <mergeCell ref="B65:E65"/>
    <mergeCell ref="B66:F66"/>
    <mergeCell ref="I62:J62"/>
    <mergeCell ref="M62:Q62"/>
    <mergeCell ref="F63:H63"/>
    <mergeCell ref="I63:J63"/>
    <mergeCell ref="M63:Q63"/>
    <mergeCell ref="I64:J64"/>
    <mergeCell ref="M64:Q64"/>
    <mergeCell ref="B64:H64"/>
    <mergeCell ref="D60:E60"/>
    <mergeCell ref="F60:H60"/>
    <mergeCell ref="I60:J60"/>
    <mergeCell ref="M60:Q60"/>
    <mergeCell ref="D61:E61"/>
    <mergeCell ref="F61:H61"/>
    <mergeCell ref="I61:J61"/>
    <mergeCell ref="M61:Q61"/>
    <mergeCell ref="D58:E58"/>
    <mergeCell ref="F58:H58"/>
    <mergeCell ref="I58:J58"/>
    <mergeCell ref="M58:Q58"/>
    <mergeCell ref="D59:E59"/>
    <mergeCell ref="F59:H59"/>
    <mergeCell ref="I59:J59"/>
    <mergeCell ref="M59:Q59"/>
    <mergeCell ref="D56:E56"/>
    <mergeCell ref="F56:H56"/>
    <mergeCell ref="I56:J56"/>
    <mergeCell ref="M56:Q56"/>
    <mergeCell ref="D57:E57"/>
    <mergeCell ref="F57:H57"/>
    <mergeCell ref="I57:J57"/>
    <mergeCell ref="M57:Q57"/>
    <mergeCell ref="M54:Q54"/>
    <mergeCell ref="D52:E52"/>
    <mergeCell ref="D55:E55"/>
    <mergeCell ref="F55:H55"/>
    <mergeCell ref="I55:J55"/>
    <mergeCell ref="M55:Q55"/>
    <mergeCell ref="I51:J51"/>
    <mergeCell ref="M51:Q51"/>
    <mergeCell ref="D51:E51"/>
    <mergeCell ref="F51:H51"/>
    <mergeCell ref="F52:H52"/>
    <mergeCell ref="I52:J52"/>
    <mergeCell ref="M52:Q52"/>
    <mergeCell ref="D49:E49"/>
    <mergeCell ref="F49:H49"/>
    <mergeCell ref="I49:J49"/>
    <mergeCell ref="M49:Q49"/>
    <mergeCell ref="D50:E50"/>
    <mergeCell ref="F50:H50"/>
    <mergeCell ref="I50:J50"/>
    <mergeCell ref="M50:Q50"/>
    <mergeCell ref="D47:E47"/>
    <mergeCell ref="F47:H47"/>
    <mergeCell ref="I47:J47"/>
    <mergeCell ref="M47:Q47"/>
    <mergeCell ref="B46:Q46"/>
    <mergeCell ref="D48:E48"/>
    <mergeCell ref="F48:H48"/>
    <mergeCell ref="I48:J48"/>
    <mergeCell ref="M48:Q48"/>
    <mergeCell ref="I44:J44"/>
    <mergeCell ref="M44:Q44"/>
    <mergeCell ref="F45:H45"/>
    <mergeCell ref="I45:J45"/>
    <mergeCell ref="M45:Q45"/>
    <mergeCell ref="B44:G44"/>
    <mergeCell ref="B45:E45"/>
    <mergeCell ref="D42:E42"/>
    <mergeCell ref="F42:H42"/>
    <mergeCell ref="I42:J42"/>
    <mergeCell ref="M42:Q42"/>
    <mergeCell ref="D43:E43"/>
    <mergeCell ref="F43:H43"/>
    <mergeCell ref="I43:J43"/>
    <mergeCell ref="M43:Q43"/>
    <mergeCell ref="D40:E40"/>
    <mergeCell ref="F40:H40"/>
    <mergeCell ref="I40:J40"/>
    <mergeCell ref="M40:Q40"/>
    <mergeCell ref="D41:E41"/>
    <mergeCell ref="F41:H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35:E35"/>
    <mergeCell ref="D36:E36"/>
    <mergeCell ref="F36:H36"/>
    <mergeCell ref="I36:J36"/>
    <mergeCell ref="M36:Q36"/>
    <mergeCell ref="D37:E37"/>
    <mergeCell ref="F37:H37"/>
    <mergeCell ref="I37:J37"/>
    <mergeCell ref="M37:Q37"/>
    <mergeCell ref="F35:H35"/>
    <mergeCell ref="M31:Q31"/>
    <mergeCell ref="D32:E32"/>
    <mergeCell ref="F32:H32"/>
    <mergeCell ref="D33:E33"/>
    <mergeCell ref="D34:E34"/>
    <mergeCell ref="F34:H34"/>
    <mergeCell ref="M33:Q33"/>
    <mergeCell ref="M34:Q34"/>
    <mergeCell ref="D29:E29"/>
    <mergeCell ref="F29:H29"/>
    <mergeCell ref="D30:E30"/>
    <mergeCell ref="D31:E31"/>
    <mergeCell ref="F31:H31"/>
    <mergeCell ref="I31:J31"/>
    <mergeCell ref="I29:J29"/>
    <mergeCell ref="F30:H30"/>
    <mergeCell ref="I30:J30"/>
    <mergeCell ref="I19:J19"/>
    <mergeCell ref="D21:E21"/>
    <mergeCell ref="D9:E9"/>
    <mergeCell ref="D11:E11"/>
    <mergeCell ref="D17:E17"/>
    <mergeCell ref="D18:E18"/>
    <mergeCell ref="F18:H18"/>
    <mergeCell ref="D19:E19"/>
    <mergeCell ref="I9:J9"/>
    <mergeCell ref="D12:E12"/>
    <mergeCell ref="I5:J5"/>
    <mergeCell ref="I6:J6"/>
    <mergeCell ref="F6:H6"/>
    <mergeCell ref="B7:Q7"/>
    <mergeCell ref="M9:Q9"/>
    <mergeCell ref="D10:E10"/>
    <mergeCell ref="F5:H5"/>
    <mergeCell ref="F8:H8"/>
    <mergeCell ref="M17:Q17"/>
    <mergeCell ref="D13:E13"/>
    <mergeCell ref="F13:H13"/>
    <mergeCell ref="M13:Q13"/>
    <mergeCell ref="I13:J13"/>
    <mergeCell ref="I17:J17"/>
    <mergeCell ref="M15:Q15"/>
    <mergeCell ref="F17:H17"/>
    <mergeCell ref="D14:E14"/>
    <mergeCell ref="D15:E15"/>
    <mergeCell ref="I12:J12"/>
    <mergeCell ref="I10:J10"/>
    <mergeCell ref="F11:H11"/>
    <mergeCell ref="M10:Q10"/>
    <mergeCell ref="F9:H9"/>
    <mergeCell ref="F10:H10"/>
    <mergeCell ref="F12:H12"/>
    <mergeCell ref="M11:Q11"/>
    <mergeCell ref="M12:Q12"/>
    <mergeCell ref="I11:J11"/>
    <mergeCell ref="K1:P1"/>
    <mergeCell ref="A2:P2"/>
    <mergeCell ref="I8:J8"/>
    <mergeCell ref="D5:E5"/>
    <mergeCell ref="M5:Q5"/>
    <mergeCell ref="D6:E6"/>
    <mergeCell ref="M6:Q6"/>
    <mergeCell ref="O3:P3"/>
    <mergeCell ref="M8:Q8"/>
    <mergeCell ref="D8:E8"/>
    <mergeCell ref="F15:H15"/>
    <mergeCell ref="I15:J15"/>
    <mergeCell ref="F14:H14"/>
    <mergeCell ref="D16:E16"/>
    <mergeCell ref="M14:Q14"/>
    <mergeCell ref="F16:H16"/>
    <mergeCell ref="M18:Q18"/>
    <mergeCell ref="I16:J16"/>
    <mergeCell ref="M16:Q16"/>
    <mergeCell ref="I14:J14"/>
    <mergeCell ref="I18:J18"/>
    <mergeCell ref="F21:H21"/>
    <mergeCell ref="I21:J21"/>
    <mergeCell ref="M21:Q21"/>
    <mergeCell ref="F19:H19"/>
    <mergeCell ref="M19:Q19"/>
    <mergeCell ref="D20:E20"/>
    <mergeCell ref="F20:H20"/>
    <mergeCell ref="I20:J20"/>
    <mergeCell ref="M20:Q20"/>
    <mergeCell ref="D22:E22"/>
    <mergeCell ref="F22:H22"/>
    <mergeCell ref="I22:J22"/>
    <mergeCell ref="M22:Q22"/>
    <mergeCell ref="D23:E23"/>
    <mergeCell ref="F23:H23"/>
    <mergeCell ref="I23:J23"/>
    <mergeCell ref="M23:Q23"/>
    <mergeCell ref="I24:J24"/>
    <mergeCell ref="M24:Q24"/>
    <mergeCell ref="D24:E24"/>
    <mergeCell ref="F24:H24"/>
    <mergeCell ref="F25:H25"/>
    <mergeCell ref="I25:J25"/>
    <mergeCell ref="M25:Q25"/>
    <mergeCell ref="D27:E27"/>
    <mergeCell ref="F27:H27"/>
    <mergeCell ref="I27:J27"/>
    <mergeCell ref="M27:Q27"/>
    <mergeCell ref="D25:E25"/>
    <mergeCell ref="I35:J35"/>
    <mergeCell ref="M35:Q35"/>
    <mergeCell ref="I32:J32"/>
    <mergeCell ref="M32:Q32"/>
    <mergeCell ref="F33:H33"/>
    <mergeCell ref="I33:J33"/>
    <mergeCell ref="I34:J34"/>
    <mergeCell ref="M30:Q30"/>
    <mergeCell ref="D26:E26"/>
    <mergeCell ref="F26:H26"/>
    <mergeCell ref="I26:J26"/>
    <mergeCell ref="M26:Q26"/>
    <mergeCell ref="D28:E28"/>
    <mergeCell ref="F28:H28"/>
    <mergeCell ref="M28:Q28"/>
    <mergeCell ref="M29:Q29"/>
    <mergeCell ref="I28:J28"/>
    <mergeCell ref="G66:Q66"/>
    <mergeCell ref="D53:E53"/>
    <mergeCell ref="F53:H53"/>
    <mergeCell ref="I53:J53"/>
    <mergeCell ref="M53:Q53"/>
    <mergeCell ref="B62:G62"/>
    <mergeCell ref="B63:E63"/>
    <mergeCell ref="D54:E54"/>
    <mergeCell ref="F54:H54"/>
    <mergeCell ref="I54:J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34"/>
  <sheetViews>
    <sheetView showGridLines="0" zoomScalePageLayoutView="0" workbookViewId="0" topLeftCell="A1">
      <selection activeCell="Y5" sqref="Y5:Z5"/>
    </sheetView>
  </sheetViews>
  <sheetFormatPr defaultColWidth="9.33203125" defaultRowHeight="12.75"/>
  <cols>
    <col min="1" max="1" width="2" style="1" customWidth="1"/>
    <col min="2" max="2" width="2.33203125" style="1" customWidth="1"/>
    <col min="3" max="3" width="5.66015625" style="1" customWidth="1"/>
    <col min="4" max="4" width="7.5" style="1" customWidth="1"/>
    <col min="5" max="5" width="5.16015625" style="1" customWidth="1"/>
    <col min="6" max="6" width="8.16015625" style="1" customWidth="1"/>
    <col min="7" max="7" width="5" style="1" customWidth="1"/>
    <col min="8" max="8" width="7.160156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2" style="1" customWidth="1"/>
    <col min="19" max="19" width="12.16015625" style="1" customWidth="1"/>
    <col min="20" max="20" width="6" style="1" customWidth="1"/>
    <col min="21" max="21" width="4.83203125" style="1" customWidth="1"/>
    <col min="22" max="22" width="4.5" style="1" customWidth="1"/>
    <col min="23" max="23" width="2.66015625" style="1" customWidth="1"/>
    <col min="24" max="16384" width="9.33203125" style="1" customWidth="1"/>
  </cols>
  <sheetData>
    <row r="1" spans="1:24" ht="63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20" t="s">
        <v>380</v>
      </c>
      <c r="P1" s="120"/>
      <c r="Q1" s="120"/>
      <c r="R1" s="120"/>
      <c r="S1" s="120"/>
      <c r="T1" s="120"/>
      <c r="U1" s="120"/>
      <c r="V1" s="35"/>
      <c r="W1" s="35"/>
      <c r="X1" s="34"/>
    </row>
    <row r="2" spans="1:24" ht="21.75" customHeight="1">
      <c r="A2" s="119" t="s">
        <v>189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34"/>
    </row>
    <row r="3" ht="7.5" customHeight="1"/>
    <row r="4" spans="1:23" ht="12.75" customHeight="1">
      <c r="A4" s="117" t="s">
        <v>1</v>
      </c>
      <c r="B4" s="117"/>
      <c r="C4" s="117" t="s">
        <v>2</v>
      </c>
      <c r="D4" s="117" t="s">
        <v>4</v>
      </c>
      <c r="E4" s="117"/>
      <c r="F4" s="117"/>
      <c r="G4" s="117" t="s">
        <v>44</v>
      </c>
      <c r="H4" s="117"/>
      <c r="I4" s="117" t="s">
        <v>43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ht="9" customHeight="1">
      <c r="A5" s="117"/>
      <c r="B5" s="117"/>
      <c r="C5" s="117"/>
      <c r="D5" s="117"/>
      <c r="E5" s="117"/>
      <c r="F5" s="117"/>
      <c r="G5" s="117"/>
      <c r="H5" s="117"/>
      <c r="I5" s="117" t="s">
        <v>42</v>
      </c>
      <c r="J5" s="117" t="s">
        <v>37</v>
      </c>
      <c r="K5" s="117"/>
      <c r="L5" s="117"/>
      <c r="M5" s="117"/>
      <c r="N5" s="117"/>
      <c r="O5" s="117"/>
      <c r="P5" s="117"/>
      <c r="Q5" s="117"/>
      <c r="R5" s="117" t="s">
        <v>41</v>
      </c>
      <c r="S5" s="117" t="s">
        <v>37</v>
      </c>
      <c r="T5" s="117"/>
      <c r="U5" s="117"/>
      <c r="V5" s="117"/>
      <c r="W5" s="117"/>
    </row>
    <row r="6" spans="1:23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 t="s">
        <v>40</v>
      </c>
      <c r="T6" s="117" t="s">
        <v>39</v>
      </c>
      <c r="U6" s="117"/>
      <c r="V6" s="117" t="s">
        <v>192</v>
      </c>
      <c r="W6" s="117"/>
    </row>
    <row r="7" spans="1:23" ht="12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 t="s">
        <v>38</v>
      </c>
      <c r="K7" s="117" t="s">
        <v>37</v>
      </c>
      <c r="L7" s="117"/>
      <c r="M7" s="117" t="s">
        <v>36</v>
      </c>
      <c r="N7" s="117" t="s">
        <v>35</v>
      </c>
      <c r="O7" s="117" t="s">
        <v>34</v>
      </c>
      <c r="P7" s="117" t="s">
        <v>33</v>
      </c>
      <c r="Q7" s="117" t="s">
        <v>32</v>
      </c>
      <c r="R7" s="117"/>
      <c r="S7" s="117"/>
      <c r="T7" s="117"/>
      <c r="U7" s="117"/>
      <c r="V7" s="117"/>
      <c r="W7" s="117"/>
    </row>
    <row r="8" spans="1:23" ht="8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 t="s">
        <v>31</v>
      </c>
      <c r="U8" s="117"/>
      <c r="V8" s="117"/>
      <c r="W8" s="117"/>
    </row>
    <row r="9" spans="1:23" ht="46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42" t="s">
        <v>30</v>
      </c>
      <c r="L9" s="42" t="s">
        <v>29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1:23" ht="12.75">
      <c r="A10" s="117">
        <v>1</v>
      </c>
      <c r="B10" s="117"/>
      <c r="C10" s="42">
        <v>2</v>
      </c>
      <c r="D10" s="117">
        <v>4</v>
      </c>
      <c r="E10" s="117"/>
      <c r="F10" s="117"/>
      <c r="G10" s="117">
        <v>5</v>
      </c>
      <c r="H10" s="117"/>
      <c r="I10" s="42">
        <v>6</v>
      </c>
      <c r="J10" s="42">
        <v>7</v>
      </c>
      <c r="K10" s="42">
        <v>8</v>
      </c>
      <c r="L10" s="42">
        <v>9</v>
      </c>
      <c r="M10" s="42">
        <v>10</v>
      </c>
      <c r="N10" s="42">
        <v>11</v>
      </c>
      <c r="O10" s="42">
        <v>12</v>
      </c>
      <c r="P10" s="42">
        <v>13</v>
      </c>
      <c r="Q10" s="42">
        <v>14</v>
      </c>
      <c r="R10" s="42">
        <v>15</v>
      </c>
      <c r="S10" s="42">
        <v>16</v>
      </c>
      <c r="T10" s="117">
        <v>17</v>
      </c>
      <c r="U10" s="117"/>
      <c r="V10" s="117">
        <v>18</v>
      </c>
      <c r="W10" s="117"/>
    </row>
    <row r="11" spans="1:23" ht="20.25" customHeight="1">
      <c r="A11" s="121" t="s">
        <v>204</v>
      </c>
      <c r="B11" s="121"/>
      <c r="C11" s="121"/>
      <c r="D11" s="118" t="s">
        <v>371</v>
      </c>
      <c r="E11" s="118"/>
      <c r="F11" s="81" t="s">
        <v>193</v>
      </c>
      <c r="G11" s="113">
        <v>408000</v>
      </c>
      <c r="H11" s="113"/>
      <c r="I11" s="43">
        <v>408000</v>
      </c>
      <c r="J11" s="43">
        <v>180550</v>
      </c>
      <c r="K11" s="43">
        <v>0</v>
      </c>
      <c r="L11" s="43">
        <v>180550</v>
      </c>
      <c r="M11" s="43">
        <v>0</v>
      </c>
      <c r="N11" s="43">
        <v>227450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113">
        <v>0</v>
      </c>
      <c r="U11" s="113"/>
      <c r="V11" s="113">
        <v>0</v>
      </c>
      <c r="W11" s="113"/>
    </row>
    <row r="12" spans="1:23" ht="18" customHeight="1">
      <c r="A12" s="121"/>
      <c r="B12" s="121"/>
      <c r="C12" s="121"/>
      <c r="D12" s="118"/>
      <c r="E12" s="118"/>
      <c r="F12" s="81" t="s">
        <v>194</v>
      </c>
      <c r="G12" s="113">
        <v>-20000</v>
      </c>
      <c r="H12" s="113"/>
      <c r="I12" s="43">
        <v>-20000</v>
      </c>
      <c r="J12" s="43">
        <v>-20000</v>
      </c>
      <c r="K12" s="43">
        <v>0</v>
      </c>
      <c r="L12" s="43">
        <v>-20000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113">
        <v>0</v>
      </c>
      <c r="U12" s="113"/>
      <c r="V12" s="113">
        <v>0</v>
      </c>
      <c r="W12" s="113"/>
    </row>
    <row r="13" spans="1:23" ht="18" customHeight="1">
      <c r="A13" s="121"/>
      <c r="B13" s="121"/>
      <c r="C13" s="121"/>
      <c r="D13" s="118"/>
      <c r="E13" s="118"/>
      <c r="F13" s="81" t="s">
        <v>195</v>
      </c>
      <c r="G13" s="113">
        <v>20000</v>
      </c>
      <c r="H13" s="113"/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20000</v>
      </c>
      <c r="S13" s="43">
        <v>20000</v>
      </c>
      <c r="T13" s="113">
        <v>0</v>
      </c>
      <c r="U13" s="113"/>
      <c r="V13" s="113">
        <v>0</v>
      </c>
      <c r="W13" s="113"/>
    </row>
    <row r="14" spans="1:23" ht="21" customHeight="1" thickBot="1">
      <c r="A14" s="121"/>
      <c r="B14" s="121"/>
      <c r="C14" s="121"/>
      <c r="D14" s="118"/>
      <c r="E14" s="118"/>
      <c r="F14" s="81" t="s">
        <v>196</v>
      </c>
      <c r="G14" s="113">
        <v>408000</v>
      </c>
      <c r="H14" s="113"/>
      <c r="I14" s="43">
        <v>388000</v>
      </c>
      <c r="J14" s="43">
        <v>160550</v>
      </c>
      <c r="K14" s="43">
        <v>0</v>
      </c>
      <c r="L14" s="43">
        <v>160550</v>
      </c>
      <c r="M14" s="43">
        <v>0</v>
      </c>
      <c r="N14" s="43">
        <v>227450</v>
      </c>
      <c r="O14" s="43">
        <v>0</v>
      </c>
      <c r="P14" s="43">
        <v>0</v>
      </c>
      <c r="Q14" s="43">
        <v>0</v>
      </c>
      <c r="R14" s="43">
        <v>20000</v>
      </c>
      <c r="S14" s="43">
        <v>20000</v>
      </c>
      <c r="T14" s="113">
        <v>0</v>
      </c>
      <c r="U14" s="113"/>
      <c r="V14" s="113">
        <v>0</v>
      </c>
      <c r="W14" s="113"/>
    </row>
    <row r="15" spans="1:23" ht="14.25" customHeight="1" thickBot="1">
      <c r="A15" s="122"/>
      <c r="B15" s="122"/>
      <c r="C15" s="122" t="s">
        <v>205</v>
      </c>
      <c r="D15" s="115" t="s">
        <v>372</v>
      </c>
      <c r="E15" s="115"/>
      <c r="F15" s="82" t="s">
        <v>193</v>
      </c>
      <c r="G15" s="116">
        <v>178000</v>
      </c>
      <c r="H15" s="116"/>
      <c r="I15" s="44">
        <v>178000</v>
      </c>
      <c r="J15" s="44">
        <v>178000</v>
      </c>
      <c r="K15" s="44">
        <v>0</v>
      </c>
      <c r="L15" s="44">
        <v>178000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116">
        <v>0</v>
      </c>
      <c r="U15" s="116"/>
      <c r="V15" s="116">
        <v>0</v>
      </c>
      <c r="W15" s="116"/>
    </row>
    <row r="16" spans="1:23" ht="21" customHeight="1" thickBot="1">
      <c r="A16" s="122"/>
      <c r="B16" s="122"/>
      <c r="C16" s="122"/>
      <c r="D16" s="115"/>
      <c r="E16" s="115"/>
      <c r="F16" s="81" t="s">
        <v>194</v>
      </c>
      <c r="G16" s="113">
        <v>-20000</v>
      </c>
      <c r="H16" s="113"/>
      <c r="I16" s="43">
        <v>-20000</v>
      </c>
      <c r="J16" s="43">
        <v>-20000</v>
      </c>
      <c r="K16" s="43">
        <v>0</v>
      </c>
      <c r="L16" s="43">
        <v>-20000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113">
        <v>0</v>
      </c>
      <c r="U16" s="113"/>
      <c r="V16" s="113">
        <v>0</v>
      </c>
      <c r="W16" s="113"/>
    </row>
    <row r="17" spans="1:23" ht="18.75" customHeight="1" thickBot="1">
      <c r="A17" s="122"/>
      <c r="B17" s="122"/>
      <c r="C17" s="122"/>
      <c r="D17" s="115"/>
      <c r="E17" s="115"/>
      <c r="F17" s="81" t="s">
        <v>195</v>
      </c>
      <c r="G17" s="113">
        <v>20000</v>
      </c>
      <c r="H17" s="113"/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20000</v>
      </c>
      <c r="S17" s="43">
        <v>20000</v>
      </c>
      <c r="T17" s="113">
        <v>0</v>
      </c>
      <c r="U17" s="113"/>
      <c r="V17" s="113">
        <v>0</v>
      </c>
      <c r="W17" s="113"/>
    </row>
    <row r="18" spans="1:23" ht="19.5" customHeight="1">
      <c r="A18" s="122"/>
      <c r="B18" s="122"/>
      <c r="C18" s="122"/>
      <c r="D18" s="115"/>
      <c r="E18" s="115"/>
      <c r="F18" s="81" t="s">
        <v>196</v>
      </c>
      <c r="G18" s="113">
        <v>178000</v>
      </c>
      <c r="H18" s="113"/>
      <c r="I18" s="43">
        <v>158000</v>
      </c>
      <c r="J18" s="43">
        <v>158000</v>
      </c>
      <c r="K18" s="43">
        <v>0</v>
      </c>
      <c r="L18" s="43">
        <v>158000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20000</v>
      </c>
      <c r="S18" s="43">
        <v>20000</v>
      </c>
      <c r="T18" s="113">
        <v>0</v>
      </c>
      <c r="U18" s="113"/>
      <c r="V18" s="113">
        <v>0</v>
      </c>
      <c r="W18" s="113"/>
    </row>
    <row r="19" spans="1:23" ht="20.25" customHeight="1">
      <c r="A19" s="117">
        <v>600</v>
      </c>
      <c r="B19" s="117"/>
      <c r="C19" s="117"/>
      <c r="D19" s="118" t="s">
        <v>260</v>
      </c>
      <c r="E19" s="118"/>
      <c r="F19" s="81" t="s">
        <v>193</v>
      </c>
      <c r="G19" s="113">
        <v>7697247</v>
      </c>
      <c r="H19" s="113"/>
      <c r="I19" s="43">
        <v>5913287</v>
      </c>
      <c r="J19" s="43">
        <v>5883287</v>
      </c>
      <c r="K19" s="43">
        <v>990353</v>
      </c>
      <c r="L19" s="43">
        <v>4892934</v>
      </c>
      <c r="M19" s="43">
        <v>0</v>
      </c>
      <c r="N19" s="43">
        <v>30000</v>
      </c>
      <c r="O19" s="43">
        <v>0</v>
      </c>
      <c r="P19" s="43">
        <v>0</v>
      </c>
      <c r="Q19" s="43">
        <v>0</v>
      </c>
      <c r="R19" s="43">
        <v>1783960</v>
      </c>
      <c r="S19" s="43">
        <v>1783960</v>
      </c>
      <c r="T19" s="113">
        <v>0</v>
      </c>
      <c r="U19" s="113"/>
      <c r="V19" s="113">
        <v>0</v>
      </c>
      <c r="W19" s="113"/>
    </row>
    <row r="20" spans="1:23" ht="18" customHeight="1">
      <c r="A20" s="117"/>
      <c r="B20" s="117"/>
      <c r="C20" s="117"/>
      <c r="D20" s="118"/>
      <c r="E20" s="118"/>
      <c r="F20" s="81" t="s">
        <v>194</v>
      </c>
      <c r="G20" s="113">
        <v>-834</v>
      </c>
      <c r="H20" s="113"/>
      <c r="I20" s="43">
        <v>-834</v>
      </c>
      <c r="J20" s="43">
        <v>-834</v>
      </c>
      <c r="K20" s="43">
        <v>0</v>
      </c>
      <c r="L20" s="43">
        <v>-834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13">
        <v>0</v>
      </c>
      <c r="U20" s="113"/>
      <c r="V20" s="113">
        <v>0</v>
      </c>
      <c r="W20" s="113"/>
    </row>
    <row r="21" spans="1:23" ht="18.75" customHeight="1">
      <c r="A21" s="117"/>
      <c r="B21" s="117"/>
      <c r="C21" s="117"/>
      <c r="D21" s="118"/>
      <c r="E21" s="118"/>
      <c r="F21" s="81" t="s">
        <v>195</v>
      </c>
      <c r="G21" s="113">
        <v>834</v>
      </c>
      <c r="H21" s="113"/>
      <c r="I21" s="43">
        <v>834</v>
      </c>
      <c r="J21" s="43">
        <v>834</v>
      </c>
      <c r="K21" s="43">
        <v>834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113">
        <v>0</v>
      </c>
      <c r="U21" s="113"/>
      <c r="V21" s="113">
        <v>0</v>
      </c>
      <c r="W21" s="113"/>
    </row>
    <row r="22" spans="1:23" ht="21" customHeight="1" thickBot="1">
      <c r="A22" s="117"/>
      <c r="B22" s="117"/>
      <c r="C22" s="117"/>
      <c r="D22" s="118"/>
      <c r="E22" s="118"/>
      <c r="F22" s="81" t="s">
        <v>196</v>
      </c>
      <c r="G22" s="113">
        <v>7697247</v>
      </c>
      <c r="H22" s="113"/>
      <c r="I22" s="43">
        <v>5913287</v>
      </c>
      <c r="J22" s="43">
        <v>5883287</v>
      </c>
      <c r="K22" s="43">
        <v>991187</v>
      </c>
      <c r="L22" s="43">
        <v>4892100</v>
      </c>
      <c r="M22" s="43">
        <v>0</v>
      </c>
      <c r="N22" s="43">
        <v>30000</v>
      </c>
      <c r="O22" s="43">
        <v>0</v>
      </c>
      <c r="P22" s="43">
        <v>0</v>
      </c>
      <c r="Q22" s="43">
        <v>0</v>
      </c>
      <c r="R22" s="43">
        <v>1783960</v>
      </c>
      <c r="S22" s="43">
        <v>1783960</v>
      </c>
      <c r="T22" s="113">
        <v>0</v>
      </c>
      <c r="U22" s="113"/>
      <c r="V22" s="113">
        <v>0</v>
      </c>
      <c r="W22" s="113"/>
    </row>
    <row r="23" spans="1:23" ht="18.75" customHeight="1" thickBot="1">
      <c r="A23" s="114"/>
      <c r="B23" s="114"/>
      <c r="C23" s="114">
        <v>60014</v>
      </c>
      <c r="D23" s="115" t="s">
        <v>261</v>
      </c>
      <c r="E23" s="115"/>
      <c r="F23" s="82" t="s">
        <v>193</v>
      </c>
      <c r="G23" s="116">
        <v>7466697</v>
      </c>
      <c r="H23" s="116"/>
      <c r="I23" s="44">
        <v>5712737</v>
      </c>
      <c r="J23" s="44">
        <v>5682737</v>
      </c>
      <c r="K23" s="44">
        <v>989803</v>
      </c>
      <c r="L23" s="44">
        <v>4692934</v>
      </c>
      <c r="M23" s="44">
        <v>0</v>
      </c>
      <c r="N23" s="44">
        <v>30000</v>
      </c>
      <c r="O23" s="44">
        <v>0</v>
      </c>
      <c r="P23" s="44">
        <v>0</v>
      </c>
      <c r="Q23" s="44">
        <v>0</v>
      </c>
      <c r="R23" s="44">
        <v>1753960</v>
      </c>
      <c r="S23" s="44">
        <v>1753960</v>
      </c>
      <c r="T23" s="116">
        <v>0</v>
      </c>
      <c r="U23" s="116"/>
      <c r="V23" s="116">
        <v>0</v>
      </c>
      <c r="W23" s="116"/>
    </row>
    <row r="24" spans="1:23" ht="16.5" customHeight="1" thickBot="1">
      <c r="A24" s="114"/>
      <c r="B24" s="114"/>
      <c r="C24" s="114"/>
      <c r="D24" s="115"/>
      <c r="E24" s="115"/>
      <c r="F24" s="81" t="s">
        <v>194</v>
      </c>
      <c r="G24" s="113">
        <v>-834</v>
      </c>
      <c r="H24" s="113"/>
      <c r="I24" s="43">
        <v>-834</v>
      </c>
      <c r="J24" s="43">
        <v>-834</v>
      </c>
      <c r="K24" s="43">
        <v>0</v>
      </c>
      <c r="L24" s="43">
        <v>-834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13">
        <v>0</v>
      </c>
      <c r="U24" s="113"/>
      <c r="V24" s="113">
        <v>0</v>
      </c>
      <c r="W24" s="113"/>
    </row>
    <row r="25" spans="1:23" ht="19.5" customHeight="1" thickBot="1">
      <c r="A25" s="114"/>
      <c r="B25" s="114"/>
      <c r="C25" s="114"/>
      <c r="D25" s="115"/>
      <c r="E25" s="115"/>
      <c r="F25" s="81" t="s">
        <v>195</v>
      </c>
      <c r="G25" s="113">
        <v>834</v>
      </c>
      <c r="H25" s="113"/>
      <c r="I25" s="43">
        <v>834</v>
      </c>
      <c r="J25" s="43">
        <v>834</v>
      </c>
      <c r="K25" s="43">
        <v>834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113">
        <v>0</v>
      </c>
      <c r="U25" s="113"/>
      <c r="V25" s="113">
        <v>0</v>
      </c>
      <c r="W25" s="113"/>
    </row>
    <row r="26" spans="1:23" ht="19.5" customHeight="1">
      <c r="A26" s="114"/>
      <c r="B26" s="114"/>
      <c r="C26" s="114"/>
      <c r="D26" s="115"/>
      <c r="E26" s="115"/>
      <c r="F26" s="81" t="s">
        <v>196</v>
      </c>
      <c r="G26" s="113">
        <v>7466697</v>
      </c>
      <c r="H26" s="113"/>
      <c r="I26" s="43">
        <v>5712737</v>
      </c>
      <c r="J26" s="43">
        <v>5682737</v>
      </c>
      <c r="K26" s="43">
        <v>990637</v>
      </c>
      <c r="L26" s="43">
        <v>4692100</v>
      </c>
      <c r="M26" s="43">
        <v>0</v>
      </c>
      <c r="N26" s="43">
        <v>30000</v>
      </c>
      <c r="O26" s="43">
        <v>0</v>
      </c>
      <c r="P26" s="43">
        <v>0</v>
      </c>
      <c r="Q26" s="43">
        <v>0</v>
      </c>
      <c r="R26" s="43">
        <v>1753960</v>
      </c>
      <c r="S26" s="43">
        <v>1753960</v>
      </c>
      <c r="T26" s="113">
        <v>0</v>
      </c>
      <c r="U26" s="113"/>
      <c r="V26" s="113">
        <v>0</v>
      </c>
      <c r="W26" s="113"/>
    </row>
    <row r="27" spans="1:23" ht="18.75" customHeight="1">
      <c r="A27" s="117">
        <v>700</v>
      </c>
      <c r="B27" s="117"/>
      <c r="C27" s="117"/>
      <c r="D27" s="118" t="s">
        <v>346</v>
      </c>
      <c r="E27" s="118"/>
      <c r="F27" s="81" t="s">
        <v>193</v>
      </c>
      <c r="G27" s="113">
        <v>10607893</v>
      </c>
      <c r="H27" s="113"/>
      <c r="I27" s="43">
        <v>235000</v>
      </c>
      <c r="J27" s="43">
        <v>235000</v>
      </c>
      <c r="K27" s="43">
        <v>48000</v>
      </c>
      <c r="L27" s="43">
        <v>187000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10372893</v>
      </c>
      <c r="S27" s="43">
        <v>10372893</v>
      </c>
      <c r="T27" s="113">
        <v>7973970</v>
      </c>
      <c r="U27" s="113"/>
      <c r="V27" s="113">
        <v>0</v>
      </c>
      <c r="W27" s="113"/>
    </row>
    <row r="28" spans="1:23" ht="17.25" customHeight="1">
      <c r="A28" s="117"/>
      <c r="B28" s="117"/>
      <c r="C28" s="117"/>
      <c r="D28" s="118"/>
      <c r="E28" s="118"/>
      <c r="F28" s="81" t="s">
        <v>194</v>
      </c>
      <c r="G28" s="113">
        <v>0</v>
      </c>
      <c r="H28" s="113"/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113">
        <v>0</v>
      </c>
      <c r="U28" s="113"/>
      <c r="V28" s="113">
        <v>0</v>
      </c>
      <c r="W28" s="113"/>
    </row>
    <row r="29" spans="1:23" ht="19.5" customHeight="1">
      <c r="A29" s="117"/>
      <c r="B29" s="117"/>
      <c r="C29" s="117"/>
      <c r="D29" s="118"/>
      <c r="E29" s="118"/>
      <c r="F29" s="81" t="s">
        <v>195</v>
      </c>
      <c r="G29" s="113">
        <v>5755534</v>
      </c>
      <c r="H29" s="113"/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5755534</v>
      </c>
      <c r="S29" s="43">
        <v>5755534</v>
      </c>
      <c r="T29" s="113">
        <v>5107182</v>
      </c>
      <c r="U29" s="113"/>
      <c r="V29" s="113">
        <v>0</v>
      </c>
      <c r="W29" s="113"/>
    </row>
    <row r="30" spans="1:23" ht="19.5" customHeight="1" thickBot="1">
      <c r="A30" s="117"/>
      <c r="B30" s="117"/>
      <c r="C30" s="117"/>
      <c r="D30" s="118"/>
      <c r="E30" s="118"/>
      <c r="F30" s="81" t="s">
        <v>196</v>
      </c>
      <c r="G30" s="113">
        <v>16363427</v>
      </c>
      <c r="H30" s="113"/>
      <c r="I30" s="43">
        <v>235000</v>
      </c>
      <c r="J30" s="43">
        <v>235000</v>
      </c>
      <c r="K30" s="43">
        <v>48000</v>
      </c>
      <c r="L30" s="43">
        <v>187000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16128427</v>
      </c>
      <c r="S30" s="43">
        <v>16128427</v>
      </c>
      <c r="T30" s="113">
        <v>13081152</v>
      </c>
      <c r="U30" s="113"/>
      <c r="V30" s="113">
        <v>0</v>
      </c>
      <c r="W30" s="113"/>
    </row>
    <row r="31" spans="1:23" ht="18.75" customHeight="1" thickBot="1">
      <c r="A31" s="114"/>
      <c r="B31" s="114"/>
      <c r="C31" s="114">
        <v>70005</v>
      </c>
      <c r="D31" s="115" t="s">
        <v>351</v>
      </c>
      <c r="E31" s="115"/>
      <c r="F31" s="82" t="s">
        <v>193</v>
      </c>
      <c r="G31" s="116">
        <v>10607893</v>
      </c>
      <c r="H31" s="116"/>
      <c r="I31" s="44">
        <v>235000</v>
      </c>
      <c r="J31" s="44">
        <v>235000</v>
      </c>
      <c r="K31" s="44">
        <v>48000</v>
      </c>
      <c r="L31" s="44">
        <v>187000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10372893</v>
      </c>
      <c r="S31" s="44">
        <v>10372893</v>
      </c>
      <c r="T31" s="116">
        <v>7973970</v>
      </c>
      <c r="U31" s="116"/>
      <c r="V31" s="116">
        <v>0</v>
      </c>
      <c r="W31" s="116"/>
    </row>
    <row r="32" spans="1:23" ht="18" customHeight="1" thickBot="1">
      <c r="A32" s="114"/>
      <c r="B32" s="114"/>
      <c r="C32" s="114"/>
      <c r="D32" s="115"/>
      <c r="E32" s="115"/>
      <c r="F32" s="81" t="s">
        <v>194</v>
      </c>
      <c r="G32" s="113">
        <v>0</v>
      </c>
      <c r="H32" s="113"/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13">
        <v>0</v>
      </c>
      <c r="U32" s="113"/>
      <c r="V32" s="113">
        <v>0</v>
      </c>
      <c r="W32" s="113"/>
    </row>
    <row r="33" spans="1:23" ht="18" customHeight="1" thickBot="1">
      <c r="A33" s="114"/>
      <c r="B33" s="114"/>
      <c r="C33" s="114"/>
      <c r="D33" s="115"/>
      <c r="E33" s="115"/>
      <c r="F33" s="81" t="s">
        <v>195</v>
      </c>
      <c r="G33" s="113">
        <v>5755534</v>
      </c>
      <c r="H33" s="113"/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5755534</v>
      </c>
      <c r="S33" s="43">
        <v>5755534</v>
      </c>
      <c r="T33" s="113">
        <v>5107182</v>
      </c>
      <c r="U33" s="113"/>
      <c r="V33" s="113">
        <v>0</v>
      </c>
      <c r="W33" s="113"/>
    </row>
    <row r="34" spans="1:23" ht="20.25" customHeight="1">
      <c r="A34" s="114"/>
      <c r="B34" s="114"/>
      <c r="C34" s="114"/>
      <c r="D34" s="115"/>
      <c r="E34" s="115"/>
      <c r="F34" s="81" t="s">
        <v>196</v>
      </c>
      <c r="G34" s="113">
        <v>16363427</v>
      </c>
      <c r="H34" s="113"/>
      <c r="I34" s="43">
        <v>235000</v>
      </c>
      <c r="J34" s="43">
        <v>235000</v>
      </c>
      <c r="K34" s="43">
        <v>48000</v>
      </c>
      <c r="L34" s="43">
        <v>187000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16128427</v>
      </c>
      <c r="S34" s="43">
        <v>16128427</v>
      </c>
      <c r="T34" s="113">
        <v>13081152</v>
      </c>
      <c r="U34" s="113"/>
      <c r="V34" s="113">
        <v>0</v>
      </c>
      <c r="W34" s="113"/>
    </row>
    <row r="35" spans="1:23" ht="17.25" customHeight="1">
      <c r="A35" s="117">
        <v>750</v>
      </c>
      <c r="B35" s="117"/>
      <c r="C35" s="117"/>
      <c r="D35" s="118" t="s">
        <v>227</v>
      </c>
      <c r="E35" s="118"/>
      <c r="F35" s="81" t="s">
        <v>193</v>
      </c>
      <c r="G35" s="113">
        <v>7786100</v>
      </c>
      <c r="H35" s="113"/>
      <c r="I35" s="43">
        <v>7713300</v>
      </c>
      <c r="J35" s="43">
        <v>7408600</v>
      </c>
      <c r="K35" s="43">
        <v>5313400</v>
      </c>
      <c r="L35" s="43">
        <v>2095200</v>
      </c>
      <c r="M35" s="43">
        <v>0</v>
      </c>
      <c r="N35" s="43">
        <v>304700</v>
      </c>
      <c r="O35" s="43">
        <v>0</v>
      </c>
      <c r="P35" s="43">
        <v>0</v>
      </c>
      <c r="Q35" s="43">
        <v>0</v>
      </c>
      <c r="R35" s="43">
        <v>72800</v>
      </c>
      <c r="S35" s="43">
        <v>72800</v>
      </c>
      <c r="T35" s="113">
        <v>0</v>
      </c>
      <c r="U35" s="113"/>
      <c r="V35" s="113">
        <v>0</v>
      </c>
      <c r="W35" s="113"/>
    </row>
    <row r="36" spans="1:23" ht="18.75" customHeight="1">
      <c r="A36" s="117"/>
      <c r="B36" s="117"/>
      <c r="C36" s="117"/>
      <c r="D36" s="118"/>
      <c r="E36" s="118"/>
      <c r="F36" s="81" t="s">
        <v>194</v>
      </c>
      <c r="G36" s="113">
        <v>0</v>
      </c>
      <c r="H36" s="113"/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113">
        <v>0</v>
      </c>
      <c r="U36" s="113"/>
      <c r="V36" s="113">
        <v>0</v>
      </c>
      <c r="W36" s="113"/>
    </row>
    <row r="37" spans="1:23" ht="19.5" customHeight="1">
      <c r="A37" s="117"/>
      <c r="B37" s="117"/>
      <c r="C37" s="117"/>
      <c r="D37" s="118"/>
      <c r="E37" s="118"/>
      <c r="F37" s="81" t="s">
        <v>195</v>
      </c>
      <c r="G37" s="113">
        <v>14120</v>
      </c>
      <c r="H37" s="113"/>
      <c r="I37" s="43">
        <v>14120</v>
      </c>
      <c r="J37" s="43">
        <v>14120</v>
      </c>
      <c r="K37" s="43">
        <v>0</v>
      </c>
      <c r="L37" s="43">
        <v>14120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113">
        <v>0</v>
      </c>
      <c r="U37" s="113"/>
      <c r="V37" s="113">
        <v>0</v>
      </c>
      <c r="W37" s="113"/>
    </row>
    <row r="38" spans="1:23" ht="19.5" customHeight="1" thickBot="1">
      <c r="A38" s="117"/>
      <c r="B38" s="117"/>
      <c r="C38" s="117"/>
      <c r="D38" s="118"/>
      <c r="E38" s="118"/>
      <c r="F38" s="81" t="s">
        <v>196</v>
      </c>
      <c r="G38" s="113">
        <v>7800220</v>
      </c>
      <c r="H38" s="113"/>
      <c r="I38" s="43">
        <v>7727420</v>
      </c>
      <c r="J38" s="43">
        <v>7422720</v>
      </c>
      <c r="K38" s="43">
        <v>5313400</v>
      </c>
      <c r="L38" s="43">
        <v>2109320</v>
      </c>
      <c r="M38" s="43">
        <v>0</v>
      </c>
      <c r="N38" s="43">
        <v>304700</v>
      </c>
      <c r="O38" s="43">
        <v>0</v>
      </c>
      <c r="P38" s="43">
        <v>0</v>
      </c>
      <c r="Q38" s="43">
        <v>0</v>
      </c>
      <c r="R38" s="43">
        <v>72800</v>
      </c>
      <c r="S38" s="43">
        <v>72800</v>
      </c>
      <c r="T38" s="113">
        <v>0</v>
      </c>
      <c r="U38" s="113"/>
      <c r="V38" s="113">
        <v>0</v>
      </c>
      <c r="W38" s="113"/>
    </row>
    <row r="39" spans="1:23" ht="19.5" customHeight="1" thickBot="1">
      <c r="A39" s="114"/>
      <c r="B39" s="114"/>
      <c r="C39" s="114">
        <v>75020</v>
      </c>
      <c r="D39" s="115" t="s">
        <v>228</v>
      </c>
      <c r="E39" s="115"/>
      <c r="F39" s="82" t="s">
        <v>193</v>
      </c>
      <c r="G39" s="116">
        <v>7284200</v>
      </c>
      <c r="H39" s="116"/>
      <c r="I39" s="44">
        <v>7211400</v>
      </c>
      <c r="J39" s="44">
        <v>7207400</v>
      </c>
      <c r="K39" s="44">
        <v>5288200</v>
      </c>
      <c r="L39" s="44">
        <v>1919200</v>
      </c>
      <c r="M39" s="44">
        <v>0</v>
      </c>
      <c r="N39" s="44">
        <v>4000</v>
      </c>
      <c r="O39" s="44">
        <v>0</v>
      </c>
      <c r="P39" s="44">
        <v>0</v>
      </c>
      <c r="Q39" s="44">
        <v>0</v>
      </c>
      <c r="R39" s="44">
        <v>72800</v>
      </c>
      <c r="S39" s="44">
        <v>72800</v>
      </c>
      <c r="T39" s="116">
        <v>0</v>
      </c>
      <c r="U39" s="116"/>
      <c r="V39" s="116">
        <v>0</v>
      </c>
      <c r="W39" s="116"/>
    </row>
    <row r="40" spans="1:23" ht="18.75" customHeight="1" thickBot="1">
      <c r="A40" s="114"/>
      <c r="B40" s="114"/>
      <c r="C40" s="114"/>
      <c r="D40" s="115"/>
      <c r="E40" s="115"/>
      <c r="F40" s="81" t="s">
        <v>194</v>
      </c>
      <c r="G40" s="113">
        <v>0</v>
      </c>
      <c r="H40" s="113"/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113">
        <v>0</v>
      </c>
      <c r="U40" s="113"/>
      <c r="V40" s="113">
        <v>0</v>
      </c>
      <c r="W40" s="113"/>
    </row>
    <row r="41" spans="1:23" ht="18.75" customHeight="1" thickBot="1">
      <c r="A41" s="114"/>
      <c r="B41" s="114"/>
      <c r="C41" s="114"/>
      <c r="D41" s="115"/>
      <c r="E41" s="115"/>
      <c r="F41" s="81" t="s">
        <v>195</v>
      </c>
      <c r="G41" s="113">
        <v>14120</v>
      </c>
      <c r="H41" s="113"/>
      <c r="I41" s="43">
        <v>14120</v>
      </c>
      <c r="J41" s="43">
        <v>14120</v>
      </c>
      <c r="K41" s="43">
        <v>0</v>
      </c>
      <c r="L41" s="43">
        <v>14120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113">
        <v>0</v>
      </c>
      <c r="U41" s="113"/>
      <c r="V41" s="113">
        <v>0</v>
      </c>
      <c r="W41" s="113"/>
    </row>
    <row r="42" spans="1:23" ht="19.5" customHeight="1">
      <c r="A42" s="114"/>
      <c r="B42" s="114"/>
      <c r="C42" s="114"/>
      <c r="D42" s="115"/>
      <c r="E42" s="115"/>
      <c r="F42" s="81" t="s">
        <v>196</v>
      </c>
      <c r="G42" s="113">
        <v>7298320</v>
      </c>
      <c r="H42" s="113"/>
      <c r="I42" s="43">
        <v>7225520</v>
      </c>
      <c r="J42" s="43">
        <v>7221520</v>
      </c>
      <c r="K42" s="43">
        <v>5288200</v>
      </c>
      <c r="L42" s="43">
        <v>1933320</v>
      </c>
      <c r="M42" s="43">
        <v>0</v>
      </c>
      <c r="N42" s="43">
        <v>4000</v>
      </c>
      <c r="O42" s="43">
        <v>0</v>
      </c>
      <c r="P42" s="43">
        <v>0</v>
      </c>
      <c r="Q42" s="43">
        <v>0</v>
      </c>
      <c r="R42" s="43">
        <v>72800</v>
      </c>
      <c r="S42" s="43">
        <v>72800</v>
      </c>
      <c r="T42" s="113">
        <v>0</v>
      </c>
      <c r="U42" s="113"/>
      <c r="V42" s="113">
        <v>0</v>
      </c>
      <c r="W42" s="113"/>
    </row>
    <row r="43" spans="1:23" ht="18" customHeight="1">
      <c r="A43" s="117">
        <v>801</v>
      </c>
      <c r="B43" s="117"/>
      <c r="C43" s="117"/>
      <c r="D43" s="118" t="s">
        <v>16</v>
      </c>
      <c r="E43" s="118"/>
      <c r="F43" s="81" t="s">
        <v>193</v>
      </c>
      <c r="G43" s="113">
        <v>24815253</v>
      </c>
      <c r="H43" s="113"/>
      <c r="I43" s="43">
        <v>16368986</v>
      </c>
      <c r="J43" s="43">
        <v>15090698</v>
      </c>
      <c r="K43" s="43">
        <v>12703450</v>
      </c>
      <c r="L43" s="43">
        <v>2387248</v>
      </c>
      <c r="M43" s="43">
        <v>920000</v>
      </c>
      <c r="N43" s="43">
        <v>328186</v>
      </c>
      <c r="O43" s="43">
        <v>30102</v>
      </c>
      <c r="P43" s="43">
        <v>0</v>
      </c>
      <c r="Q43" s="43">
        <v>0</v>
      </c>
      <c r="R43" s="43">
        <v>8446267</v>
      </c>
      <c r="S43" s="43">
        <v>8446267</v>
      </c>
      <c r="T43" s="113">
        <v>6468375</v>
      </c>
      <c r="U43" s="113"/>
      <c r="V43" s="113">
        <v>0</v>
      </c>
      <c r="W43" s="113"/>
    </row>
    <row r="44" spans="1:23" ht="16.5" customHeight="1">
      <c r="A44" s="117"/>
      <c r="B44" s="117"/>
      <c r="C44" s="117"/>
      <c r="D44" s="118"/>
      <c r="E44" s="118"/>
      <c r="F44" s="81" t="s">
        <v>194</v>
      </c>
      <c r="G44" s="113">
        <v>-989768</v>
      </c>
      <c r="H44" s="113"/>
      <c r="I44" s="43">
        <v>-12908</v>
      </c>
      <c r="J44" s="43">
        <v>-12908</v>
      </c>
      <c r="K44" s="43">
        <v>0</v>
      </c>
      <c r="L44" s="43">
        <v>-12908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-976860</v>
      </c>
      <c r="S44" s="43">
        <v>-976860</v>
      </c>
      <c r="T44" s="113">
        <v>-686807</v>
      </c>
      <c r="U44" s="113"/>
      <c r="V44" s="113">
        <v>0</v>
      </c>
      <c r="W44" s="113"/>
    </row>
    <row r="45" spans="1:23" ht="18.75" customHeight="1">
      <c r="A45" s="117"/>
      <c r="B45" s="117"/>
      <c r="C45" s="117"/>
      <c r="D45" s="118"/>
      <c r="E45" s="118"/>
      <c r="F45" s="81" t="s">
        <v>195</v>
      </c>
      <c r="G45" s="113">
        <v>2622942</v>
      </c>
      <c r="H45" s="113"/>
      <c r="I45" s="43">
        <v>150088</v>
      </c>
      <c r="J45" s="43">
        <v>150088</v>
      </c>
      <c r="K45" s="43">
        <v>137180</v>
      </c>
      <c r="L45" s="43">
        <v>12908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2472854</v>
      </c>
      <c r="S45" s="43">
        <v>2472854</v>
      </c>
      <c r="T45" s="113">
        <v>2445206</v>
      </c>
      <c r="U45" s="113"/>
      <c r="V45" s="113">
        <v>0</v>
      </c>
      <c r="W45" s="113"/>
    </row>
    <row r="46" spans="1:23" ht="18.75" customHeight="1" thickBot="1">
      <c r="A46" s="117"/>
      <c r="B46" s="117"/>
      <c r="C46" s="117"/>
      <c r="D46" s="118"/>
      <c r="E46" s="118"/>
      <c r="F46" s="81" t="s">
        <v>196</v>
      </c>
      <c r="G46" s="113">
        <v>26448427</v>
      </c>
      <c r="H46" s="113"/>
      <c r="I46" s="43">
        <v>16506166</v>
      </c>
      <c r="J46" s="43">
        <v>15227878</v>
      </c>
      <c r="K46" s="43">
        <v>12840630</v>
      </c>
      <c r="L46" s="43">
        <v>2387248</v>
      </c>
      <c r="M46" s="43">
        <v>920000</v>
      </c>
      <c r="N46" s="43">
        <v>328186</v>
      </c>
      <c r="O46" s="43">
        <v>30102</v>
      </c>
      <c r="P46" s="43">
        <v>0</v>
      </c>
      <c r="Q46" s="43">
        <v>0</v>
      </c>
      <c r="R46" s="43">
        <v>9942261</v>
      </c>
      <c r="S46" s="43">
        <v>9942261</v>
      </c>
      <c r="T46" s="113">
        <v>8226774</v>
      </c>
      <c r="U46" s="113"/>
      <c r="V46" s="113">
        <v>0</v>
      </c>
      <c r="W46" s="113"/>
    </row>
    <row r="47" spans="1:23" ht="18.75" customHeight="1" thickBot="1">
      <c r="A47" s="114"/>
      <c r="B47" s="114"/>
      <c r="C47" s="114">
        <v>80102</v>
      </c>
      <c r="D47" s="115" t="s">
        <v>373</v>
      </c>
      <c r="E47" s="115"/>
      <c r="F47" s="82" t="s">
        <v>193</v>
      </c>
      <c r="G47" s="116">
        <v>1158155</v>
      </c>
      <c r="H47" s="116"/>
      <c r="I47" s="44">
        <v>1158155</v>
      </c>
      <c r="J47" s="44">
        <v>1092055</v>
      </c>
      <c r="K47" s="44">
        <v>995435</v>
      </c>
      <c r="L47" s="44">
        <v>96620</v>
      </c>
      <c r="M47" s="44">
        <v>0</v>
      </c>
      <c r="N47" s="44">
        <v>66100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116">
        <v>0</v>
      </c>
      <c r="U47" s="116"/>
      <c r="V47" s="116">
        <v>0</v>
      </c>
      <c r="W47" s="116"/>
    </row>
    <row r="48" spans="1:23" ht="17.25" customHeight="1" thickBot="1">
      <c r="A48" s="114"/>
      <c r="B48" s="114"/>
      <c r="C48" s="114"/>
      <c r="D48" s="115"/>
      <c r="E48" s="115"/>
      <c r="F48" s="81" t="s">
        <v>194</v>
      </c>
      <c r="G48" s="113">
        <v>0</v>
      </c>
      <c r="H48" s="113"/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113">
        <v>0</v>
      </c>
      <c r="U48" s="113"/>
      <c r="V48" s="113">
        <v>0</v>
      </c>
      <c r="W48" s="113"/>
    </row>
    <row r="49" spans="1:23" ht="18.75" customHeight="1" thickBot="1">
      <c r="A49" s="114"/>
      <c r="B49" s="114"/>
      <c r="C49" s="114"/>
      <c r="D49" s="115"/>
      <c r="E49" s="115"/>
      <c r="F49" s="81" t="s">
        <v>195</v>
      </c>
      <c r="G49" s="113">
        <v>2948</v>
      </c>
      <c r="H49" s="113"/>
      <c r="I49" s="43">
        <v>2948</v>
      </c>
      <c r="J49" s="43">
        <v>2948</v>
      </c>
      <c r="K49" s="43">
        <v>0</v>
      </c>
      <c r="L49" s="43">
        <v>2948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113">
        <v>0</v>
      </c>
      <c r="U49" s="113"/>
      <c r="V49" s="113">
        <v>0</v>
      </c>
      <c r="W49" s="113"/>
    </row>
    <row r="50" spans="1:23" ht="20.25" customHeight="1" thickBot="1">
      <c r="A50" s="114"/>
      <c r="B50" s="114"/>
      <c r="C50" s="114"/>
      <c r="D50" s="115"/>
      <c r="E50" s="115"/>
      <c r="F50" s="81" t="s">
        <v>196</v>
      </c>
      <c r="G50" s="113">
        <v>1161103</v>
      </c>
      <c r="H50" s="113"/>
      <c r="I50" s="43">
        <v>1161103</v>
      </c>
      <c r="J50" s="43">
        <v>1095003</v>
      </c>
      <c r="K50" s="43">
        <v>995435</v>
      </c>
      <c r="L50" s="43">
        <v>99568</v>
      </c>
      <c r="M50" s="43">
        <v>0</v>
      </c>
      <c r="N50" s="43">
        <v>66100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113">
        <v>0</v>
      </c>
      <c r="U50" s="113"/>
      <c r="V50" s="113">
        <v>0</v>
      </c>
      <c r="W50" s="113"/>
    </row>
    <row r="51" spans="1:23" ht="15.75" customHeight="1" thickBot="1">
      <c r="A51" s="114"/>
      <c r="B51" s="114"/>
      <c r="C51" s="114">
        <v>80111</v>
      </c>
      <c r="D51" s="115" t="s">
        <v>374</v>
      </c>
      <c r="E51" s="115"/>
      <c r="F51" s="82" t="s">
        <v>193</v>
      </c>
      <c r="G51" s="116">
        <v>1099558</v>
      </c>
      <c r="H51" s="116"/>
      <c r="I51" s="44">
        <v>1099558</v>
      </c>
      <c r="J51" s="44">
        <v>1038482</v>
      </c>
      <c r="K51" s="44">
        <v>934542</v>
      </c>
      <c r="L51" s="44">
        <v>103940</v>
      </c>
      <c r="M51" s="44">
        <v>0</v>
      </c>
      <c r="N51" s="44">
        <v>61076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116">
        <v>0</v>
      </c>
      <c r="U51" s="116"/>
      <c r="V51" s="116">
        <v>0</v>
      </c>
      <c r="W51" s="116"/>
    </row>
    <row r="52" spans="1:23" ht="16.5" customHeight="1" thickBot="1">
      <c r="A52" s="114"/>
      <c r="B52" s="114"/>
      <c r="C52" s="114"/>
      <c r="D52" s="115"/>
      <c r="E52" s="115"/>
      <c r="F52" s="81" t="s">
        <v>194</v>
      </c>
      <c r="G52" s="113">
        <v>-1500</v>
      </c>
      <c r="H52" s="113"/>
      <c r="I52" s="43">
        <v>-1500</v>
      </c>
      <c r="J52" s="43">
        <v>-1500</v>
      </c>
      <c r="K52" s="43">
        <v>0</v>
      </c>
      <c r="L52" s="43">
        <v>-1500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113">
        <v>0</v>
      </c>
      <c r="U52" s="113"/>
      <c r="V52" s="113">
        <v>0</v>
      </c>
      <c r="W52" s="113"/>
    </row>
    <row r="53" spans="1:23" ht="17.25" customHeight="1" thickBot="1">
      <c r="A53" s="114"/>
      <c r="B53" s="114"/>
      <c r="C53" s="114"/>
      <c r="D53" s="115"/>
      <c r="E53" s="115"/>
      <c r="F53" s="81" t="s">
        <v>195</v>
      </c>
      <c r="G53" s="113">
        <v>0</v>
      </c>
      <c r="H53" s="113"/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13">
        <v>0</v>
      </c>
      <c r="U53" s="113"/>
      <c r="V53" s="113">
        <v>0</v>
      </c>
      <c r="W53" s="113"/>
    </row>
    <row r="54" spans="1:23" ht="20.25" customHeight="1" thickBot="1">
      <c r="A54" s="114"/>
      <c r="B54" s="114"/>
      <c r="C54" s="114"/>
      <c r="D54" s="115"/>
      <c r="E54" s="115"/>
      <c r="F54" s="81" t="s">
        <v>196</v>
      </c>
      <c r="G54" s="113">
        <v>1098058</v>
      </c>
      <c r="H54" s="113"/>
      <c r="I54" s="43">
        <v>1098058</v>
      </c>
      <c r="J54" s="43">
        <v>1036982</v>
      </c>
      <c r="K54" s="43">
        <v>934542</v>
      </c>
      <c r="L54" s="43">
        <v>102440</v>
      </c>
      <c r="M54" s="43">
        <v>0</v>
      </c>
      <c r="N54" s="43">
        <v>61076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113">
        <v>0</v>
      </c>
      <c r="U54" s="113"/>
      <c r="V54" s="113">
        <v>0</v>
      </c>
      <c r="W54" s="113"/>
    </row>
    <row r="55" spans="1:23" ht="17.25" customHeight="1" thickBot="1">
      <c r="A55" s="114"/>
      <c r="B55" s="114"/>
      <c r="C55" s="114">
        <v>80120</v>
      </c>
      <c r="D55" s="115" t="s">
        <v>262</v>
      </c>
      <c r="E55" s="115"/>
      <c r="F55" s="82" t="s">
        <v>193</v>
      </c>
      <c r="G55" s="116">
        <v>3748858</v>
      </c>
      <c r="H55" s="116"/>
      <c r="I55" s="44">
        <v>3748858</v>
      </c>
      <c r="J55" s="44">
        <v>3595835</v>
      </c>
      <c r="K55" s="44">
        <v>3320966</v>
      </c>
      <c r="L55" s="44">
        <v>274869</v>
      </c>
      <c r="M55" s="44">
        <v>120000</v>
      </c>
      <c r="N55" s="44">
        <v>33023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116">
        <v>0</v>
      </c>
      <c r="U55" s="116"/>
      <c r="V55" s="116">
        <v>0</v>
      </c>
      <c r="W55" s="116"/>
    </row>
    <row r="56" spans="1:23" ht="15" customHeight="1" thickBot="1">
      <c r="A56" s="114"/>
      <c r="B56" s="114"/>
      <c r="C56" s="114"/>
      <c r="D56" s="115"/>
      <c r="E56" s="115"/>
      <c r="F56" s="81" t="s">
        <v>194</v>
      </c>
      <c r="G56" s="113">
        <v>0</v>
      </c>
      <c r="H56" s="113"/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113">
        <v>0</v>
      </c>
      <c r="U56" s="113"/>
      <c r="V56" s="113">
        <v>0</v>
      </c>
      <c r="W56" s="113"/>
    </row>
    <row r="57" spans="1:23" ht="19.5" customHeight="1" thickBot="1">
      <c r="A57" s="114"/>
      <c r="B57" s="114"/>
      <c r="C57" s="114"/>
      <c r="D57" s="115"/>
      <c r="E57" s="115"/>
      <c r="F57" s="81" t="s">
        <v>195</v>
      </c>
      <c r="G57" s="113">
        <v>37719</v>
      </c>
      <c r="H57" s="113"/>
      <c r="I57" s="43">
        <v>37719</v>
      </c>
      <c r="J57" s="43">
        <v>37719</v>
      </c>
      <c r="K57" s="43">
        <v>27759</v>
      </c>
      <c r="L57" s="43">
        <v>9960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113">
        <v>0</v>
      </c>
      <c r="U57" s="113"/>
      <c r="V57" s="113">
        <v>0</v>
      </c>
      <c r="W57" s="113"/>
    </row>
    <row r="58" spans="1:23" ht="20.25" customHeight="1" thickBot="1">
      <c r="A58" s="114"/>
      <c r="B58" s="114"/>
      <c r="C58" s="114"/>
      <c r="D58" s="115"/>
      <c r="E58" s="115"/>
      <c r="F58" s="81" t="s">
        <v>196</v>
      </c>
      <c r="G58" s="113">
        <v>3786577</v>
      </c>
      <c r="H58" s="113"/>
      <c r="I58" s="43">
        <v>3786577</v>
      </c>
      <c r="J58" s="43">
        <v>3633554</v>
      </c>
      <c r="K58" s="43">
        <v>3348725</v>
      </c>
      <c r="L58" s="43">
        <v>284829</v>
      </c>
      <c r="M58" s="43">
        <v>120000</v>
      </c>
      <c r="N58" s="43">
        <v>33023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113">
        <v>0</v>
      </c>
      <c r="U58" s="113"/>
      <c r="V58" s="113">
        <v>0</v>
      </c>
      <c r="W58" s="113"/>
    </row>
    <row r="59" spans="1:23" ht="16.5" customHeight="1" thickBot="1">
      <c r="A59" s="114"/>
      <c r="B59" s="114"/>
      <c r="C59" s="114">
        <v>80130</v>
      </c>
      <c r="D59" s="115" t="s">
        <v>28</v>
      </c>
      <c r="E59" s="115"/>
      <c r="F59" s="82" t="s">
        <v>193</v>
      </c>
      <c r="G59" s="116">
        <v>2896750</v>
      </c>
      <c r="H59" s="116"/>
      <c r="I59" s="44">
        <v>2896750</v>
      </c>
      <c r="J59" s="44">
        <v>2839848</v>
      </c>
      <c r="K59" s="44">
        <v>2034752</v>
      </c>
      <c r="L59" s="44">
        <v>805096</v>
      </c>
      <c r="M59" s="44">
        <v>0</v>
      </c>
      <c r="N59" s="44">
        <v>28800</v>
      </c>
      <c r="O59" s="44">
        <v>28102</v>
      </c>
      <c r="P59" s="44">
        <v>0</v>
      </c>
      <c r="Q59" s="44">
        <v>0</v>
      </c>
      <c r="R59" s="44">
        <v>0</v>
      </c>
      <c r="S59" s="44">
        <v>0</v>
      </c>
      <c r="T59" s="116">
        <v>0</v>
      </c>
      <c r="U59" s="116"/>
      <c r="V59" s="116">
        <v>0</v>
      </c>
      <c r="W59" s="116"/>
    </row>
    <row r="60" spans="1:23" ht="17.25" customHeight="1" thickBot="1">
      <c r="A60" s="114"/>
      <c r="B60" s="114"/>
      <c r="C60" s="114"/>
      <c r="D60" s="115"/>
      <c r="E60" s="115"/>
      <c r="F60" s="81" t="s">
        <v>194</v>
      </c>
      <c r="G60" s="113">
        <v>0</v>
      </c>
      <c r="H60" s="113"/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113">
        <v>0</v>
      </c>
      <c r="U60" s="113"/>
      <c r="V60" s="113">
        <v>0</v>
      </c>
      <c r="W60" s="113"/>
    </row>
    <row r="61" spans="1:23" ht="18" customHeight="1" thickBot="1">
      <c r="A61" s="114"/>
      <c r="B61" s="114"/>
      <c r="C61" s="114"/>
      <c r="D61" s="115"/>
      <c r="E61" s="115"/>
      <c r="F61" s="81" t="s">
        <v>195</v>
      </c>
      <c r="G61" s="113">
        <v>109421</v>
      </c>
      <c r="H61" s="113"/>
      <c r="I61" s="43">
        <v>109421</v>
      </c>
      <c r="J61" s="43">
        <v>109421</v>
      </c>
      <c r="K61" s="43">
        <v>109421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113">
        <v>0</v>
      </c>
      <c r="U61" s="113"/>
      <c r="V61" s="113">
        <v>0</v>
      </c>
      <c r="W61" s="113"/>
    </row>
    <row r="62" spans="1:23" ht="18" customHeight="1" thickBot="1">
      <c r="A62" s="114"/>
      <c r="B62" s="114"/>
      <c r="C62" s="114"/>
      <c r="D62" s="115"/>
      <c r="E62" s="115"/>
      <c r="F62" s="81" t="s">
        <v>196</v>
      </c>
      <c r="G62" s="113">
        <v>3006171</v>
      </c>
      <c r="H62" s="113"/>
      <c r="I62" s="43">
        <v>3006171</v>
      </c>
      <c r="J62" s="43">
        <v>2949269</v>
      </c>
      <c r="K62" s="43">
        <v>2144173</v>
      </c>
      <c r="L62" s="43">
        <v>805096</v>
      </c>
      <c r="M62" s="43">
        <v>0</v>
      </c>
      <c r="N62" s="43">
        <v>28800</v>
      </c>
      <c r="O62" s="43">
        <v>28102</v>
      </c>
      <c r="P62" s="43">
        <v>0</v>
      </c>
      <c r="Q62" s="43">
        <v>0</v>
      </c>
      <c r="R62" s="43">
        <v>0</v>
      </c>
      <c r="S62" s="43">
        <v>0</v>
      </c>
      <c r="T62" s="113">
        <v>0</v>
      </c>
      <c r="U62" s="113"/>
      <c r="V62" s="113">
        <v>0</v>
      </c>
      <c r="W62" s="113"/>
    </row>
    <row r="63" spans="1:23" ht="18.75" customHeight="1" thickBot="1">
      <c r="A63" s="114"/>
      <c r="B63" s="114"/>
      <c r="C63" s="114">
        <v>80134</v>
      </c>
      <c r="D63" s="115" t="s">
        <v>375</v>
      </c>
      <c r="E63" s="115"/>
      <c r="F63" s="82" t="s">
        <v>193</v>
      </c>
      <c r="G63" s="116">
        <v>1361965</v>
      </c>
      <c r="H63" s="116"/>
      <c r="I63" s="44">
        <v>1361965</v>
      </c>
      <c r="J63" s="44">
        <v>1291113</v>
      </c>
      <c r="K63" s="44">
        <v>1191533</v>
      </c>
      <c r="L63" s="44">
        <v>99580</v>
      </c>
      <c r="M63" s="44">
        <v>0</v>
      </c>
      <c r="N63" s="44">
        <v>70852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116">
        <v>0</v>
      </c>
      <c r="U63" s="116"/>
      <c r="V63" s="116">
        <v>0</v>
      </c>
      <c r="W63" s="116"/>
    </row>
    <row r="64" spans="1:23" ht="17.25" customHeight="1" thickBot="1">
      <c r="A64" s="114"/>
      <c r="B64" s="114"/>
      <c r="C64" s="114"/>
      <c r="D64" s="115"/>
      <c r="E64" s="115"/>
      <c r="F64" s="81" t="s">
        <v>194</v>
      </c>
      <c r="G64" s="113">
        <v>-1000</v>
      </c>
      <c r="H64" s="113"/>
      <c r="I64" s="43">
        <v>-1000</v>
      </c>
      <c r="J64" s="43">
        <v>-1000</v>
      </c>
      <c r="K64" s="43">
        <v>0</v>
      </c>
      <c r="L64" s="43">
        <v>-1000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113">
        <v>0</v>
      </c>
      <c r="U64" s="113"/>
      <c r="V64" s="113">
        <v>0</v>
      </c>
      <c r="W64" s="113"/>
    </row>
    <row r="65" spans="1:23" ht="13.5" thickBot="1">
      <c r="A65" s="114"/>
      <c r="B65" s="114"/>
      <c r="C65" s="114"/>
      <c r="D65" s="115"/>
      <c r="E65" s="115"/>
      <c r="F65" s="81" t="s">
        <v>195</v>
      </c>
      <c r="G65" s="113">
        <v>0</v>
      </c>
      <c r="H65" s="113"/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113">
        <v>0</v>
      </c>
      <c r="U65" s="113"/>
      <c r="V65" s="113">
        <v>0</v>
      </c>
      <c r="W65" s="113"/>
    </row>
    <row r="66" spans="1:23" ht="19.5" customHeight="1" thickBot="1">
      <c r="A66" s="114"/>
      <c r="B66" s="114"/>
      <c r="C66" s="114"/>
      <c r="D66" s="115"/>
      <c r="E66" s="115"/>
      <c r="F66" s="81" t="s">
        <v>196</v>
      </c>
      <c r="G66" s="113">
        <v>1360965</v>
      </c>
      <c r="H66" s="113"/>
      <c r="I66" s="43">
        <v>1360965</v>
      </c>
      <c r="J66" s="43">
        <v>1290113</v>
      </c>
      <c r="K66" s="43">
        <v>1191533</v>
      </c>
      <c r="L66" s="43">
        <v>98580</v>
      </c>
      <c r="M66" s="43">
        <v>0</v>
      </c>
      <c r="N66" s="43">
        <v>70852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113">
        <v>0</v>
      </c>
      <c r="U66" s="113"/>
      <c r="V66" s="113">
        <v>0</v>
      </c>
      <c r="W66" s="113"/>
    </row>
    <row r="67" spans="1:23" ht="18.75" customHeight="1" thickBot="1">
      <c r="A67" s="114"/>
      <c r="B67" s="114"/>
      <c r="C67" s="114">
        <v>80195</v>
      </c>
      <c r="D67" s="115" t="s">
        <v>17</v>
      </c>
      <c r="E67" s="115"/>
      <c r="F67" s="82" t="s">
        <v>193</v>
      </c>
      <c r="G67" s="116">
        <v>9128805</v>
      </c>
      <c r="H67" s="116"/>
      <c r="I67" s="44">
        <v>682538</v>
      </c>
      <c r="J67" s="44">
        <v>680538</v>
      </c>
      <c r="K67" s="44">
        <v>57000</v>
      </c>
      <c r="L67" s="44">
        <v>623538</v>
      </c>
      <c r="M67" s="44">
        <v>0</v>
      </c>
      <c r="N67" s="44">
        <v>0</v>
      </c>
      <c r="O67" s="44">
        <v>2000</v>
      </c>
      <c r="P67" s="44">
        <v>0</v>
      </c>
      <c r="Q67" s="44">
        <v>0</v>
      </c>
      <c r="R67" s="44">
        <v>8446267</v>
      </c>
      <c r="S67" s="44">
        <v>8446267</v>
      </c>
      <c r="T67" s="116">
        <v>6468375</v>
      </c>
      <c r="U67" s="116"/>
      <c r="V67" s="116">
        <v>0</v>
      </c>
      <c r="W67" s="116"/>
    </row>
    <row r="68" spans="1:23" ht="16.5" customHeight="1" thickBot="1">
      <c r="A68" s="114"/>
      <c r="B68" s="114"/>
      <c r="C68" s="114"/>
      <c r="D68" s="115"/>
      <c r="E68" s="115"/>
      <c r="F68" s="81" t="s">
        <v>194</v>
      </c>
      <c r="G68" s="113">
        <v>-987268</v>
      </c>
      <c r="H68" s="113"/>
      <c r="I68" s="43">
        <v>-10408</v>
      </c>
      <c r="J68" s="43">
        <v>-10408</v>
      </c>
      <c r="K68" s="43">
        <v>0</v>
      </c>
      <c r="L68" s="43">
        <v>-10408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-976860</v>
      </c>
      <c r="S68" s="43">
        <v>-976860</v>
      </c>
      <c r="T68" s="113">
        <v>-686807</v>
      </c>
      <c r="U68" s="113"/>
      <c r="V68" s="113">
        <v>0</v>
      </c>
      <c r="W68" s="113"/>
    </row>
    <row r="69" spans="1:23" ht="20.25" customHeight="1" thickBot="1">
      <c r="A69" s="114"/>
      <c r="B69" s="114"/>
      <c r="C69" s="114"/>
      <c r="D69" s="115"/>
      <c r="E69" s="115"/>
      <c r="F69" s="81" t="s">
        <v>195</v>
      </c>
      <c r="G69" s="113">
        <v>2472854</v>
      </c>
      <c r="H69" s="113"/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2472854</v>
      </c>
      <c r="S69" s="43">
        <v>2472854</v>
      </c>
      <c r="T69" s="113">
        <v>2445206</v>
      </c>
      <c r="U69" s="113"/>
      <c r="V69" s="113">
        <v>0</v>
      </c>
      <c r="W69" s="113"/>
    </row>
    <row r="70" spans="1:23" ht="18.75" customHeight="1">
      <c r="A70" s="114"/>
      <c r="B70" s="114"/>
      <c r="C70" s="114"/>
      <c r="D70" s="115"/>
      <c r="E70" s="115"/>
      <c r="F70" s="81" t="s">
        <v>196</v>
      </c>
      <c r="G70" s="113">
        <v>10614391</v>
      </c>
      <c r="H70" s="113"/>
      <c r="I70" s="43">
        <v>672130</v>
      </c>
      <c r="J70" s="43">
        <v>670130</v>
      </c>
      <c r="K70" s="43">
        <v>57000</v>
      </c>
      <c r="L70" s="43">
        <v>613130</v>
      </c>
      <c r="M70" s="43">
        <v>0</v>
      </c>
      <c r="N70" s="43">
        <v>0</v>
      </c>
      <c r="O70" s="43">
        <v>2000</v>
      </c>
      <c r="P70" s="43">
        <v>0</v>
      </c>
      <c r="Q70" s="43">
        <v>0</v>
      </c>
      <c r="R70" s="43">
        <v>9942261</v>
      </c>
      <c r="S70" s="43">
        <v>9942261</v>
      </c>
      <c r="T70" s="113">
        <v>8226774</v>
      </c>
      <c r="U70" s="113"/>
      <c r="V70" s="113">
        <v>0</v>
      </c>
      <c r="W70" s="113"/>
    </row>
    <row r="71" spans="1:23" ht="21.75" customHeight="1">
      <c r="A71" s="117">
        <v>851</v>
      </c>
      <c r="B71" s="117"/>
      <c r="C71" s="117"/>
      <c r="D71" s="118" t="s">
        <v>376</v>
      </c>
      <c r="E71" s="118"/>
      <c r="F71" s="81" t="s">
        <v>193</v>
      </c>
      <c r="G71" s="113">
        <v>2726250</v>
      </c>
      <c r="H71" s="113"/>
      <c r="I71" s="43">
        <v>2726250</v>
      </c>
      <c r="J71" s="43">
        <v>2726250</v>
      </c>
      <c r="K71" s="43">
        <v>0</v>
      </c>
      <c r="L71" s="43">
        <v>2726250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113">
        <v>0</v>
      </c>
      <c r="U71" s="113"/>
      <c r="V71" s="113">
        <v>0</v>
      </c>
      <c r="W71" s="113"/>
    </row>
    <row r="72" spans="1:23" ht="20.25" customHeight="1">
      <c r="A72" s="117"/>
      <c r="B72" s="117"/>
      <c r="C72" s="117"/>
      <c r="D72" s="118"/>
      <c r="E72" s="118"/>
      <c r="F72" s="81" t="s">
        <v>194</v>
      </c>
      <c r="G72" s="113">
        <v>0</v>
      </c>
      <c r="H72" s="113"/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113">
        <v>0</v>
      </c>
      <c r="U72" s="113"/>
      <c r="V72" s="113">
        <v>0</v>
      </c>
      <c r="W72" s="113"/>
    </row>
    <row r="73" spans="1:23" ht="16.5" customHeight="1">
      <c r="A73" s="117"/>
      <c r="B73" s="117"/>
      <c r="C73" s="117"/>
      <c r="D73" s="118"/>
      <c r="E73" s="118"/>
      <c r="F73" s="81" t="s">
        <v>195</v>
      </c>
      <c r="G73" s="113">
        <v>200000</v>
      </c>
      <c r="H73" s="113"/>
      <c r="I73" s="43">
        <v>200000</v>
      </c>
      <c r="J73" s="43">
        <v>200000</v>
      </c>
      <c r="K73" s="43">
        <v>0</v>
      </c>
      <c r="L73" s="43">
        <v>200000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113">
        <v>0</v>
      </c>
      <c r="U73" s="113"/>
      <c r="V73" s="113">
        <v>0</v>
      </c>
      <c r="W73" s="113"/>
    </row>
    <row r="74" spans="1:23" ht="20.25" customHeight="1" thickBot="1">
      <c r="A74" s="117"/>
      <c r="B74" s="117"/>
      <c r="C74" s="117"/>
      <c r="D74" s="118"/>
      <c r="E74" s="118"/>
      <c r="F74" s="81" t="s">
        <v>196</v>
      </c>
      <c r="G74" s="113">
        <v>2926250</v>
      </c>
      <c r="H74" s="113"/>
      <c r="I74" s="43">
        <v>2926250</v>
      </c>
      <c r="J74" s="43">
        <v>2926250</v>
      </c>
      <c r="K74" s="43">
        <v>0</v>
      </c>
      <c r="L74" s="43">
        <v>2926250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113">
        <v>0</v>
      </c>
      <c r="U74" s="113"/>
      <c r="V74" s="113">
        <v>0</v>
      </c>
      <c r="W74" s="113"/>
    </row>
    <row r="75" spans="1:23" ht="18.75" customHeight="1" thickBot="1">
      <c r="A75" s="114"/>
      <c r="B75" s="114"/>
      <c r="C75" s="114">
        <v>85195</v>
      </c>
      <c r="D75" s="115" t="s">
        <v>17</v>
      </c>
      <c r="E75" s="115"/>
      <c r="F75" s="82" t="s">
        <v>193</v>
      </c>
      <c r="G75" s="116">
        <v>552110</v>
      </c>
      <c r="H75" s="116"/>
      <c r="I75" s="44">
        <v>552110</v>
      </c>
      <c r="J75" s="44">
        <v>552110</v>
      </c>
      <c r="K75" s="44">
        <v>0</v>
      </c>
      <c r="L75" s="44">
        <v>552110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116">
        <v>0</v>
      </c>
      <c r="U75" s="116"/>
      <c r="V75" s="116">
        <v>0</v>
      </c>
      <c r="W75" s="116"/>
    </row>
    <row r="76" spans="1:23" ht="18.75" customHeight="1" thickBot="1">
      <c r="A76" s="114"/>
      <c r="B76" s="114"/>
      <c r="C76" s="114"/>
      <c r="D76" s="115"/>
      <c r="E76" s="115"/>
      <c r="F76" s="81" t="s">
        <v>194</v>
      </c>
      <c r="G76" s="113">
        <v>0</v>
      </c>
      <c r="H76" s="113"/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113">
        <v>0</v>
      </c>
      <c r="U76" s="113"/>
      <c r="V76" s="113">
        <v>0</v>
      </c>
      <c r="W76" s="113"/>
    </row>
    <row r="77" spans="1:23" ht="18" customHeight="1" thickBot="1">
      <c r="A77" s="114"/>
      <c r="B77" s="114"/>
      <c r="C77" s="114"/>
      <c r="D77" s="115"/>
      <c r="E77" s="115"/>
      <c r="F77" s="81" t="s">
        <v>195</v>
      </c>
      <c r="G77" s="113">
        <v>200000</v>
      </c>
      <c r="H77" s="113"/>
      <c r="I77" s="43">
        <v>200000</v>
      </c>
      <c r="J77" s="43">
        <v>200000</v>
      </c>
      <c r="K77" s="43">
        <v>0</v>
      </c>
      <c r="L77" s="43">
        <v>200000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113">
        <v>0</v>
      </c>
      <c r="U77" s="113"/>
      <c r="V77" s="113">
        <v>0</v>
      </c>
      <c r="W77" s="113"/>
    </row>
    <row r="78" spans="1:23" ht="19.5" customHeight="1">
      <c r="A78" s="114"/>
      <c r="B78" s="114"/>
      <c r="C78" s="114"/>
      <c r="D78" s="115"/>
      <c r="E78" s="115"/>
      <c r="F78" s="81" t="s">
        <v>196</v>
      </c>
      <c r="G78" s="113">
        <v>752110</v>
      </c>
      <c r="H78" s="113"/>
      <c r="I78" s="43">
        <v>752110</v>
      </c>
      <c r="J78" s="43">
        <v>752110</v>
      </c>
      <c r="K78" s="43">
        <v>0</v>
      </c>
      <c r="L78" s="43">
        <v>752110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113">
        <v>0</v>
      </c>
      <c r="U78" s="113"/>
      <c r="V78" s="113">
        <v>0</v>
      </c>
      <c r="W78" s="113"/>
    </row>
    <row r="79" spans="1:23" ht="17.25" customHeight="1">
      <c r="A79" s="117">
        <v>852</v>
      </c>
      <c r="B79" s="117"/>
      <c r="C79" s="117"/>
      <c r="D79" s="118" t="s">
        <v>18</v>
      </c>
      <c r="E79" s="118"/>
      <c r="F79" s="81" t="s">
        <v>193</v>
      </c>
      <c r="G79" s="113">
        <v>20206470</v>
      </c>
      <c r="H79" s="113"/>
      <c r="I79" s="43">
        <v>16995613</v>
      </c>
      <c r="J79" s="43">
        <v>16941513</v>
      </c>
      <c r="K79" s="43">
        <v>12007844</v>
      </c>
      <c r="L79" s="43">
        <v>4933669</v>
      </c>
      <c r="M79" s="43">
        <v>0</v>
      </c>
      <c r="N79" s="43">
        <v>54100</v>
      </c>
      <c r="O79" s="43">
        <v>0</v>
      </c>
      <c r="P79" s="43">
        <v>0</v>
      </c>
      <c r="Q79" s="43">
        <v>0</v>
      </c>
      <c r="R79" s="43">
        <v>3210857</v>
      </c>
      <c r="S79" s="43">
        <v>3210857</v>
      </c>
      <c r="T79" s="113">
        <v>0</v>
      </c>
      <c r="U79" s="113"/>
      <c r="V79" s="113">
        <v>0</v>
      </c>
      <c r="W79" s="113"/>
    </row>
    <row r="80" spans="1:23" ht="18" customHeight="1">
      <c r="A80" s="117"/>
      <c r="B80" s="117"/>
      <c r="C80" s="117"/>
      <c r="D80" s="118"/>
      <c r="E80" s="118"/>
      <c r="F80" s="81" t="s">
        <v>194</v>
      </c>
      <c r="G80" s="113">
        <v>-20679</v>
      </c>
      <c r="H80" s="113"/>
      <c r="I80" s="43">
        <v>-20679</v>
      </c>
      <c r="J80" s="43">
        <v>-20679</v>
      </c>
      <c r="K80" s="43">
        <v>-20679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113">
        <v>0</v>
      </c>
      <c r="U80" s="113"/>
      <c r="V80" s="113">
        <v>0</v>
      </c>
      <c r="W80" s="113"/>
    </row>
    <row r="81" spans="1:23" ht="14.25" customHeight="1">
      <c r="A81" s="117"/>
      <c r="B81" s="117"/>
      <c r="C81" s="117"/>
      <c r="D81" s="118"/>
      <c r="E81" s="118"/>
      <c r="F81" s="81" t="s">
        <v>195</v>
      </c>
      <c r="G81" s="113">
        <v>582572</v>
      </c>
      <c r="H81" s="113"/>
      <c r="I81" s="43">
        <v>582572</v>
      </c>
      <c r="J81" s="43">
        <v>582572</v>
      </c>
      <c r="K81" s="43">
        <v>568788</v>
      </c>
      <c r="L81" s="43">
        <v>13784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113">
        <v>0</v>
      </c>
      <c r="U81" s="113"/>
      <c r="V81" s="113">
        <v>0</v>
      </c>
      <c r="W81" s="113"/>
    </row>
    <row r="82" spans="1:23" ht="17.25" customHeight="1" thickBot="1">
      <c r="A82" s="117"/>
      <c r="B82" s="117"/>
      <c r="C82" s="117"/>
      <c r="D82" s="118"/>
      <c r="E82" s="118"/>
      <c r="F82" s="81" t="s">
        <v>196</v>
      </c>
      <c r="G82" s="113">
        <v>20768363</v>
      </c>
      <c r="H82" s="113"/>
      <c r="I82" s="43">
        <v>17557506</v>
      </c>
      <c r="J82" s="43">
        <v>17503406</v>
      </c>
      <c r="K82" s="43">
        <v>12555953</v>
      </c>
      <c r="L82" s="43">
        <v>4947453</v>
      </c>
      <c r="M82" s="43">
        <v>0</v>
      </c>
      <c r="N82" s="43">
        <v>54100</v>
      </c>
      <c r="O82" s="43">
        <v>0</v>
      </c>
      <c r="P82" s="43">
        <v>0</v>
      </c>
      <c r="Q82" s="43">
        <v>0</v>
      </c>
      <c r="R82" s="43">
        <v>3210857</v>
      </c>
      <c r="S82" s="43">
        <v>3210857</v>
      </c>
      <c r="T82" s="113">
        <v>0</v>
      </c>
      <c r="U82" s="113"/>
      <c r="V82" s="113">
        <v>0</v>
      </c>
      <c r="W82" s="113"/>
    </row>
    <row r="83" spans="1:23" ht="15.75" customHeight="1" thickBot="1">
      <c r="A83" s="114"/>
      <c r="B83" s="114"/>
      <c r="C83" s="114">
        <v>85202</v>
      </c>
      <c r="D83" s="115" t="s">
        <v>19</v>
      </c>
      <c r="E83" s="115"/>
      <c r="F83" s="82" t="s">
        <v>193</v>
      </c>
      <c r="G83" s="116">
        <v>19285286</v>
      </c>
      <c r="H83" s="116"/>
      <c r="I83" s="44">
        <v>16074429</v>
      </c>
      <c r="J83" s="44">
        <v>16021429</v>
      </c>
      <c r="K83" s="44">
        <v>11305450</v>
      </c>
      <c r="L83" s="44">
        <v>4715979</v>
      </c>
      <c r="M83" s="44">
        <v>0</v>
      </c>
      <c r="N83" s="44">
        <v>53000</v>
      </c>
      <c r="O83" s="44">
        <v>0</v>
      </c>
      <c r="P83" s="44">
        <v>0</v>
      </c>
      <c r="Q83" s="44">
        <v>0</v>
      </c>
      <c r="R83" s="44">
        <v>3210857</v>
      </c>
      <c r="S83" s="44">
        <v>3210857</v>
      </c>
      <c r="T83" s="116">
        <v>0</v>
      </c>
      <c r="U83" s="116"/>
      <c r="V83" s="116">
        <v>0</v>
      </c>
      <c r="W83" s="116"/>
    </row>
    <row r="84" spans="1:23" ht="16.5" customHeight="1" thickBot="1">
      <c r="A84" s="114"/>
      <c r="B84" s="114"/>
      <c r="C84" s="114"/>
      <c r="D84" s="115"/>
      <c r="E84" s="115"/>
      <c r="F84" s="81" t="s">
        <v>194</v>
      </c>
      <c r="G84" s="113">
        <v>-20679</v>
      </c>
      <c r="H84" s="113"/>
      <c r="I84" s="43">
        <v>-20679</v>
      </c>
      <c r="J84" s="43">
        <v>-20679</v>
      </c>
      <c r="K84" s="43">
        <v>-20679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113">
        <v>0</v>
      </c>
      <c r="U84" s="113"/>
      <c r="V84" s="113">
        <v>0</v>
      </c>
      <c r="W84" s="113"/>
    </row>
    <row r="85" spans="1:23" ht="15.75" customHeight="1" thickBot="1">
      <c r="A85" s="114"/>
      <c r="B85" s="114"/>
      <c r="C85" s="114"/>
      <c r="D85" s="115"/>
      <c r="E85" s="115"/>
      <c r="F85" s="81" t="s">
        <v>195</v>
      </c>
      <c r="G85" s="113">
        <v>582572</v>
      </c>
      <c r="H85" s="113"/>
      <c r="I85" s="43">
        <v>582572</v>
      </c>
      <c r="J85" s="43">
        <v>582572</v>
      </c>
      <c r="K85" s="43">
        <v>568788</v>
      </c>
      <c r="L85" s="43">
        <v>13784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113">
        <v>0</v>
      </c>
      <c r="U85" s="113"/>
      <c r="V85" s="113">
        <v>0</v>
      </c>
      <c r="W85" s="113"/>
    </row>
    <row r="86" spans="1:23" ht="19.5" customHeight="1">
      <c r="A86" s="114"/>
      <c r="B86" s="114"/>
      <c r="C86" s="114"/>
      <c r="D86" s="115"/>
      <c r="E86" s="115"/>
      <c r="F86" s="81" t="s">
        <v>196</v>
      </c>
      <c r="G86" s="113">
        <v>19847179</v>
      </c>
      <c r="H86" s="113"/>
      <c r="I86" s="43">
        <v>16636322</v>
      </c>
      <c r="J86" s="43">
        <v>16583322</v>
      </c>
      <c r="K86" s="43">
        <v>11853559</v>
      </c>
      <c r="L86" s="43">
        <v>4729763</v>
      </c>
      <c r="M86" s="43">
        <v>0</v>
      </c>
      <c r="N86" s="43">
        <v>53000</v>
      </c>
      <c r="O86" s="43">
        <v>0</v>
      </c>
      <c r="P86" s="43">
        <v>0</v>
      </c>
      <c r="Q86" s="43">
        <v>0</v>
      </c>
      <c r="R86" s="43">
        <v>3210857</v>
      </c>
      <c r="S86" s="43">
        <v>3210857</v>
      </c>
      <c r="T86" s="113">
        <v>0</v>
      </c>
      <c r="U86" s="113"/>
      <c r="V86" s="113">
        <v>0</v>
      </c>
      <c r="W86" s="113"/>
    </row>
    <row r="87" spans="1:23" ht="18" customHeight="1">
      <c r="A87" s="117">
        <v>853</v>
      </c>
      <c r="B87" s="117"/>
      <c r="C87" s="117"/>
      <c r="D87" s="118" t="s">
        <v>241</v>
      </c>
      <c r="E87" s="118"/>
      <c r="F87" s="81" t="s">
        <v>193</v>
      </c>
      <c r="G87" s="113">
        <v>3457241</v>
      </c>
      <c r="H87" s="113"/>
      <c r="I87" s="43">
        <v>3412241</v>
      </c>
      <c r="J87" s="43">
        <v>2246733</v>
      </c>
      <c r="K87" s="43">
        <v>1906267</v>
      </c>
      <c r="L87" s="43">
        <v>340466</v>
      </c>
      <c r="M87" s="43">
        <v>408793</v>
      </c>
      <c r="N87" s="43">
        <v>650</v>
      </c>
      <c r="O87" s="43">
        <v>756065</v>
      </c>
      <c r="P87" s="43">
        <v>0</v>
      </c>
      <c r="Q87" s="43">
        <v>0</v>
      </c>
      <c r="R87" s="43">
        <v>45000</v>
      </c>
      <c r="S87" s="43">
        <v>45000</v>
      </c>
      <c r="T87" s="113">
        <v>0</v>
      </c>
      <c r="U87" s="113"/>
      <c r="V87" s="113">
        <v>0</v>
      </c>
      <c r="W87" s="113"/>
    </row>
    <row r="88" spans="1:23" ht="18" customHeight="1">
      <c r="A88" s="117"/>
      <c r="B88" s="117"/>
      <c r="C88" s="117"/>
      <c r="D88" s="118"/>
      <c r="E88" s="118"/>
      <c r="F88" s="81" t="s">
        <v>194</v>
      </c>
      <c r="G88" s="113">
        <v>0</v>
      </c>
      <c r="H88" s="113"/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113">
        <v>0</v>
      </c>
      <c r="U88" s="113"/>
      <c r="V88" s="113">
        <v>0</v>
      </c>
      <c r="W88" s="113"/>
    </row>
    <row r="89" spans="1:23" ht="18.75" customHeight="1">
      <c r="A89" s="117"/>
      <c r="B89" s="117"/>
      <c r="C89" s="117"/>
      <c r="D89" s="118"/>
      <c r="E89" s="118"/>
      <c r="F89" s="81" t="s">
        <v>195</v>
      </c>
      <c r="G89" s="113">
        <v>108708</v>
      </c>
      <c r="H89" s="113"/>
      <c r="I89" s="43">
        <v>108708</v>
      </c>
      <c r="J89" s="43">
        <v>108708</v>
      </c>
      <c r="K89" s="43">
        <v>108708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113">
        <v>0</v>
      </c>
      <c r="U89" s="113"/>
      <c r="V89" s="113">
        <v>0</v>
      </c>
      <c r="W89" s="113"/>
    </row>
    <row r="90" spans="1:23" ht="19.5" customHeight="1" thickBot="1">
      <c r="A90" s="117"/>
      <c r="B90" s="117"/>
      <c r="C90" s="117"/>
      <c r="D90" s="118"/>
      <c r="E90" s="118"/>
      <c r="F90" s="81" t="s">
        <v>196</v>
      </c>
      <c r="G90" s="113">
        <v>3565949</v>
      </c>
      <c r="H90" s="113"/>
      <c r="I90" s="43">
        <v>3520949</v>
      </c>
      <c r="J90" s="43">
        <v>2355441</v>
      </c>
      <c r="K90" s="43">
        <v>2014975</v>
      </c>
      <c r="L90" s="43">
        <v>340466</v>
      </c>
      <c r="M90" s="43">
        <v>408793</v>
      </c>
      <c r="N90" s="43">
        <v>650</v>
      </c>
      <c r="O90" s="43">
        <v>756065</v>
      </c>
      <c r="P90" s="43">
        <v>0</v>
      </c>
      <c r="Q90" s="43">
        <v>0</v>
      </c>
      <c r="R90" s="43">
        <v>45000</v>
      </c>
      <c r="S90" s="43">
        <v>45000</v>
      </c>
      <c r="T90" s="113">
        <v>0</v>
      </c>
      <c r="U90" s="113"/>
      <c r="V90" s="113">
        <v>0</v>
      </c>
      <c r="W90" s="113"/>
    </row>
    <row r="91" spans="1:23" ht="17.25" customHeight="1" thickBot="1">
      <c r="A91" s="114"/>
      <c r="B91" s="114"/>
      <c r="C91" s="114">
        <v>85311</v>
      </c>
      <c r="D91" s="115" t="s">
        <v>245</v>
      </c>
      <c r="E91" s="115"/>
      <c r="F91" s="82" t="s">
        <v>193</v>
      </c>
      <c r="G91" s="116">
        <v>687333</v>
      </c>
      <c r="H91" s="116"/>
      <c r="I91" s="44">
        <v>642333</v>
      </c>
      <c r="J91" s="44">
        <v>233540</v>
      </c>
      <c r="K91" s="44">
        <v>103944</v>
      </c>
      <c r="L91" s="44">
        <v>129596</v>
      </c>
      <c r="M91" s="44">
        <v>408793</v>
      </c>
      <c r="N91" s="44">
        <v>0</v>
      </c>
      <c r="O91" s="44">
        <v>0</v>
      </c>
      <c r="P91" s="44">
        <v>0</v>
      </c>
      <c r="Q91" s="44">
        <v>0</v>
      </c>
      <c r="R91" s="44">
        <v>45000</v>
      </c>
      <c r="S91" s="44">
        <v>45000</v>
      </c>
      <c r="T91" s="116">
        <v>0</v>
      </c>
      <c r="U91" s="116"/>
      <c r="V91" s="116">
        <v>0</v>
      </c>
      <c r="W91" s="116"/>
    </row>
    <row r="92" spans="1:23" ht="15" customHeight="1" thickBot="1">
      <c r="A92" s="114"/>
      <c r="B92" s="114"/>
      <c r="C92" s="114"/>
      <c r="D92" s="115"/>
      <c r="E92" s="115"/>
      <c r="F92" s="81" t="s">
        <v>194</v>
      </c>
      <c r="G92" s="113">
        <v>0</v>
      </c>
      <c r="H92" s="113"/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113">
        <v>0</v>
      </c>
      <c r="U92" s="113"/>
      <c r="V92" s="113">
        <v>0</v>
      </c>
      <c r="W92" s="113"/>
    </row>
    <row r="93" spans="1:23" ht="17.25" customHeight="1" thickBot="1">
      <c r="A93" s="114"/>
      <c r="B93" s="114"/>
      <c r="C93" s="114"/>
      <c r="D93" s="115"/>
      <c r="E93" s="115"/>
      <c r="F93" s="81" t="s">
        <v>195</v>
      </c>
      <c r="G93" s="113">
        <v>108708</v>
      </c>
      <c r="H93" s="113"/>
      <c r="I93" s="43">
        <v>108708</v>
      </c>
      <c r="J93" s="43">
        <v>108708</v>
      </c>
      <c r="K93" s="43">
        <v>108708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113">
        <v>0</v>
      </c>
      <c r="U93" s="113"/>
      <c r="V93" s="113">
        <v>0</v>
      </c>
      <c r="W93" s="113"/>
    </row>
    <row r="94" spans="1:23" ht="17.25" customHeight="1">
      <c r="A94" s="114"/>
      <c r="B94" s="114"/>
      <c r="C94" s="114"/>
      <c r="D94" s="115"/>
      <c r="E94" s="115"/>
      <c r="F94" s="81" t="s">
        <v>196</v>
      </c>
      <c r="G94" s="113">
        <v>796041</v>
      </c>
      <c r="H94" s="113"/>
      <c r="I94" s="43">
        <v>751041</v>
      </c>
      <c r="J94" s="43">
        <v>342248</v>
      </c>
      <c r="K94" s="43">
        <v>212652</v>
      </c>
      <c r="L94" s="43">
        <v>129596</v>
      </c>
      <c r="M94" s="43">
        <v>408793</v>
      </c>
      <c r="N94" s="43">
        <v>0</v>
      </c>
      <c r="O94" s="43">
        <v>0</v>
      </c>
      <c r="P94" s="43">
        <v>0</v>
      </c>
      <c r="Q94" s="43">
        <v>0</v>
      </c>
      <c r="R94" s="43">
        <v>45000</v>
      </c>
      <c r="S94" s="43">
        <v>45000</v>
      </c>
      <c r="T94" s="113">
        <v>0</v>
      </c>
      <c r="U94" s="113"/>
      <c r="V94" s="113">
        <v>0</v>
      </c>
      <c r="W94" s="113"/>
    </row>
    <row r="95" spans="1:23" ht="18" customHeight="1">
      <c r="A95" s="117">
        <v>854</v>
      </c>
      <c r="B95" s="117"/>
      <c r="C95" s="117"/>
      <c r="D95" s="118" t="s">
        <v>21</v>
      </c>
      <c r="E95" s="118"/>
      <c r="F95" s="81" t="s">
        <v>193</v>
      </c>
      <c r="G95" s="113">
        <v>8575103</v>
      </c>
      <c r="H95" s="113"/>
      <c r="I95" s="43">
        <v>8475572</v>
      </c>
      <c r="J95" s="43">
        <v>8220049</v>
      </c>
      <c r="K95" s="43">
        <v>6834333</v>
      </c>
      <c r="L95" s="43">
        <v>1385716</v>
      </c>
      <c r="M95" s="43">
        <v>0</v>
      </c>
      <c r="N95" s="43">
        <v>255523</v>
      </c>
      <c r="O95" s="43">
        <v>0</v>
      </c>
      <c r="P95" s="43">
        <v>0</v>
      </c>
      <c r="Q95" s="43">
        <v>0</v>
      </c>
      <c r="R95" s="43">
        <v>99531</v>
      </c>
      <c r="S95" s="43">
        <v>99531</v>
      </c>
      <c r="T95" s="113">
        <v>0</v>
      </c>
      <c r="U95" s="113"/>
      <c r="V95" s="113">
        <v>0</v>
      </c>
      <c r="W95" s="113"/>
    </row>
    <row r="96" spans="1:23" ht="16.5" customHeight="1">
      <c r="A96" s="117"/>
      <c r="B96" s="117"/>
      <c r="C96" s="117"/>
      <c r="D96" s="118"/>
      <c r="E96" s="118"/>
      <c r="F96" s="81" t="s">
        <v>194</v>
      </c>
      <c r="G96" s="113">
        <v>-51109</v>
      </c>
      <c r="H96" s="113"/>
      <c r="I96" s="43">
        <v>-51109</v>
      </c>
      <c r="J96" s="43">
        <v>-51109</v>
      </c>
      <c r="K96" s="43">
        <v>-41131</v>
      </c>
      <c r="L96" s="43">
        <v>-9978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113">
        <v>0</v>
      </c>
      <c r="U96" s="113"/>
      <c r="V96" s="113">
        <v>0</v>
      </c>
      <c r="W96" s="113"/>
    </row>
    <row r="97" spans="1:23" ht="16.5" customHeight="1">
      <c r="A97" s="117"/>
      <c r="B97" s="117"/>
      <c r="C97" s="117"/>
      <c r="D97" s="118"/>
      <c r="E97" s="118"/>
      <c r="F97" s="81" t="s">
        <v>195</v>
      </c>
      <c r="G97" s="113">
        <v>191195</v>
      </c>
      <c r="H97" s="113"/>
      <c r="I97" s="43">
        <v>80126</v>
      </c>
      <c r="J97" s="43">
        <v>80126</v>
      </c>
      <c r="K97" s="43">
        <v>68686</v>
      </c>
      <c r="L97" s="43">
        <v>11440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111069</v>
      </c>
      <c r="S97" s="43">
        <v>111069</v>
      </c>
      <c r="T97" s="113">
        <v>0</v>
      </c>
      <c r="U97" s="113"/>
      <c r="V97" s="113">
        <v>0</v>
      </c>
      <c r="W97" s="113"/>
    </row>
    <row r="98" spans="1:23" ht="17.25" customHeight="1" thickBot="1">
      <c r="A98" s="117"/>
      <c r="B98" s="117"/>
      <c r="C98" s="117"/>
      <c r="D98" s="118"/>
      <c r="E98" s="118"/>
      <c r="F98" s="81" t="s">
        <v>196</v>
      </c>
      <c r="G98" s="113">
        <v>8715189</v>
      </c>
      <c r="H98" s="113"/>
      <c r="I98" s="43">
        <v>8504589</v>
      </c>
      <c r="J98" s="43">
        <v>8249066</v>
      </c>
      <c r="K98" s="43">
        <v>6861888</v>
      </c>
      <c r="L98" s="43">
        <v>1387178</v>
      </c>
      <c r="M98" s="43">
        <v>0</v>
      </c>
      <c r="N98" s="43">
        <v>255523</v>
      </c>
      <c r="O98" s="43">
        <v>0</v>
      </c>
      <c r="P98" s="43">
        <v>0</v>
      </c>
      <c r="Q98" s="43">
        <v>0</v>
      </c>
      <c r="R98" s="43">
        <v>210600</v>
      </c>
      <c r="S98" s="43">
        <v>210600</v>
      </c>
      <c r="T98" s="113">
        <v>0</v>
      </c>
      <c r="U98" s="113"/>
      <c r="V98" s="113">
        <v>0</v>
      </c>
      <c r="W98" s="113"/>
    </row>
    <row r="99" spans="1:23" ht="18" customHeight="1" thickBot="1">
      <c r="A99" s="114"/>
      <c r="B99" s="114"/>
      <c r="C99" s="114">
        <v>85403</v>
      </c>
      <c r="D99" s="115" t="s">
        <v>23</v>
      </c>
      <c r="E99" s="115"/>
      <c r="F99" s="82" t="s">
        <v>193</v>
      </c>
      <c r="G99" s="116">
        <v>6673842</v>
      </c>
      <c r="H99" s="116"/>
      <c r="I99" s="44">
        <v>6574311</v>
      </c>
      <c r="J99" s="44">
        <v>6372027</v>
      </c>
      <c r="K99" s="44">
        <v>5263344</v>
      </c>
      <c r="L99" s="44">
        <v>1108683</v>
      </c>
      <c r="M99" s="44">
        <v>0</v>
      </c>
      <c r="N99" s="44">
        <v>202284</v>
      </c>
      <c r="O99" s="44">
        <v>0</v>
      </c>
      <c r="P99" s="44">
        <v>0</v>
      </c>
      <c r="Q99" s="44">
        <v>0</v>
      </c>
      <c r="R99" s="44">
        <v>99531</v>
      </c>
      <c r="S99" s="44">
        <v>99531</v>
      </c>
      <c r="T99" s="116">
        <v>0</v>
      </c>
      <c r="U99" s="116"/>
      <c r="V99" s="116">
        <v>0</v>
      </c>
      <c r="W99" s="116"/>
    </row>
    <row r="100" spans="1:23" ht="18" customHeight="1" thickBot="1">
      <c r="A100" s="114"/>
      <c r="B100" s="114"/>
      <c r="C100" s="114"/>
      <c r="D100" s="115"/>
      <c r="E100" s="115"/>
      <c r="F100" s="81" t="s">
        <v>194</v>
      </c>
      <c r="G100" s="113">
        <v>-51109</v>
      </c>
      <c r="H100" s="113"/>
      <c r="I100" s="43">
        <v>-51109</v>
      </c>
      <c r="J100" s="43">
        <v>-51109</v>
      </c>
      <c r="K100" s="43">
        <v>-41131</v>
      </c>
      <c r="L100" s="43">
        <v>-9978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113">
        <v>0</v>
      </c>
      <c r="U100" s="113"/>
      <c r="V100" s="113">
        <v>0</v>
      </c>
      <c r="W100" s="113"/>
    </row>
    <row r="101" spans="1:23" ht="18.75" customHeight="1" thickBot="1">
      <c r="A101" s="114"/>
      <c r="B101" s="114"/>
      <c r="C101" s="114"/>
      <c r="D101" s="115"/>
      <c r="E101" s="115"/>
      <c r="F101" s="81" t="s">
        <v>195</v>
      </c>
      <c r="G101" s="113">
        <v>128109</v>
      </c>
      <c r="H101" s="113"/>
      <c r="I101" s="43">
        <v>17040</v>
      </c>
      <c r="J101" s="43">
        <v>17040</v>
      </c>
      <c r="K101" s="43">
        <v>5600</v>
      </c>
      <c r="L101" s="43">
        <v>11440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111069</v>
      </c>
      <c r="S101" s="43">
        <v>111069</v>
      </c>
      <c r="T101" s="113">
        <v>0</v>
      </c>
      <c r="U101" s="113"/>
      <c r="V101" s="113">
        <v>0</v>
      </c>
      <c r="W101" s="113"/>
    </row>
    <row r="102" spans="1:23" ht="17.25" customHeight="1" thickBot="1">
      <c r="A102" s="114"/>
      <c r="B102" s="114"/>
      <c r="C102" s="114"/>
      <c r="D102" s="115"/>
      <c r="E102" s="115"/>
      <c r="F102" s="81" t="s">
        <v>196</v>
      </c>
      <c r="G102" s="113">
        <v>6750842</v>
      </c>
      <c r="H102" s="113"/>
      <c r="I102" s="43">
        <v>6540242</v>
      </c>
      <c r="J102" s="43">
        <v>6337958</v>
      </c>
      <c r="K102" s="43">
        <v>5227813</v>
      </c>
      <c r="L102" s="43">
        <v>1110145</v>
      </c>
      <c r="M102" s="43">
        <v>0</v>
      </c>
      <c r="N102" s="43">
        <v>202284</v>
      </c>
      <c r="O102" s="43">
        <v>0</v>
      </c>
      <c r="P102" s="43">
        <v>0</v>
      </c>
      <c r="Q102" s="43">
        <v>0</v>
      </c>
      <c r="R102" s="43">
        <v>210600</v>
      </c>
      <c r="S102" s="43">
        <v>210600</v>
      </c>
      <c r="T102" s="113">
        <v>0</v>
      </c>
      <c r="U102" s="113"/>
      <c r="V102" s="113">
        <v>0</v>
      </c>
      <c r="W102" s="113"/>
    </row>
    <row r="103" spans="1:23" ht="18.75" customHeight="1" thickBot="1">
      <c r="A103" s="114"/>
      <c r="B103" s="114"/>
      <c r="C103" s="114">
        <v>85410</v>
      </c>
      <c r="D103" s="115" t="s">
        <v>337</v>
      </c>
      <c r="E103" s="115"/>
      <c r="F103" s="82" t="s">
        <v>193</v>
      </c>
      <c r="G103" s="116">
        <v>599000</v>
      </c>
      <c r="H103" s="116"/>
      <c r="I103" s="44">
        <v>599000</v>
      </c>
      <c r="J103" s="44">
        <v>599000</v>
      </c>
      <c r="K103" s="44">
        <v>505000</v>
      </c>
      <c r="L103" s="44">
        <v>94000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116">
        <v>0</v>
      </c>
      <c r="U103" s="116"/>
      <c r="V103" s="116">
        <v>0</v>
      </c>
      <c r="W103" s="116"/>
    </row>
    <row r="104" spans="1:23" ht="15" customHeight="1" thickBot="1">
      <c r="A104" s="114"/>
      <c r="B104" s="114"/>
      <c r="C104" s="114"/>
      <c r="D104" s="115"/>
      <c r="E104" s="115"/>
      <c r="F104" s="81" t="s">
        <v>194</v>
      </c>
      <c r="G104" s="113">
        <v>0</v>
      </c>
      <c r="H104" s="113"/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113">
        <v>0</v>
      </c>
      <c r="U104" s="113"/>
      <c r="V104" s="113">
        <v>0</v>
      </c>
      <c r="W104" s="113"/>
    </row>
    <row r="105" spans="1:23" ht="16.5" customHeight="1" thickBot="1">
      <c r="A105" s="114"/>
      <c r="B105" s="114"/>
      <c r="C105" s="114"/>
      <c r="D105" s="115"/>
      <c r="E105" s="115"/>
      <c r="F105" s="81" t="s">
        <v>195</v>
      </c>
      <c r="G105" s="113">
        <v>63086</v>
      </c>
      <c r="H105" s="113"/>
      <c r="I105" s="43">
        <v>63086</v>
      </c>
      <c r="J105" s="43">
        <v>63086</v>
      </c>
      <c r="K105" s="43">
        <v>63086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113">
        <v>0</v>
      </c>
      <c r="U105" s="113"/>
      <c r="V105" s="113">
        <v>0</v>
      </c>
      <c r="W105" s="113"/>
    </row>
    <row r="106" spans="1:23" ht="18.75" customHeight="1">
      <c r="A106" s="114"/>
      <c r="B106" s="114"/>
      <c r="C106" s="114"/>
      <c r="D106" s="115"/>
      <c r="E106" s="115"/>
      <c r="F106" s="81" t="s">
        <v>196</v>
      </c>
      <c r="G106" s="113">
        <v>662086</v>
      </c>
      <c r="H106" s="113"/>
      <c r="I106" s="43">
        <v>662086</v>
      </c>
      <c r="J106" s="43">
        <v>662086</v>
      </c>
      <c r="K106" s="43">
        <v>568086</v>
      </c>
      <c r="L106" s="43">
        <v>94000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113">
        <v>0</v>
      </c>
      <c r="U106" s="113"/>
      <c r="V106" s="113">
        <v>0</v>
      </c>
      <c r="W106" s="113"/>
    </row>
    <row r="107" spans="1:23" ht="18" customHeight="1">
      <c r="A107" s="117">
        <v>855</v>
      </c>
      <c r="B107" s="117"/>
      <c r="C107" s="117"/>
      <c r="D107" s="118" t="s">
        <v>121</v>
      </c>
      <c r="E107" s="118"/>
      <c r="F107" s="81" t="s">
        <v>193</v>
      </c>
      <c r="G107" s="113">
        <v>5952909</v>
      </c>
      <c r="H107" s="113"/>
      <c r="I107" s="43">
        <v>5952909</v>
      </c>
      <c r="J107" s="43">
        <v>4248144</v>
      </c>
      <c r="K107" s="43">
        <v>2914226</v>
      </c>
      <c r="L107" s="43">
        <v>1333918</v>
      </c>
      <c r="M107" s="43">
        <v>253200</v>
      </c>
      <c r="N107" s="43">
        <v>1451565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113">
        <v>0</v>
      </c>
      <c r="U107" s="113"/>
      <c r="V107" s="113">
        <v>0</v>
      </c>
      <c r="W107" s="113"/>
    </row>
    <row r="108" spans="1:23" ht="17.25" customHeight="1">
      <c r="A108" s="117"/>
      <c r="B108" s="117"/>
      <c r="C108" s="117"/>
      <c r="D108" s="118"/>
      <c r="E108" s="118"/>
      <c r="F108" s="81" t="s">
        <v>194</v>
      </c>
      <c r="G108" s="113">
        <v>-50000</v>
      </c>
      <c r="H108" s="113"/>
      <c r="I108" s="43">
        <v>-50000</v>
      </c>
      <c r="J108" s="43">
        <v>-50000</v>
      </c>
      <c r="K108" s="43">
        <v>0</v>
      </c>
      <c r="L108" s="43">
        <v>-50000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113">
        <v>0</v>
      </c>
      <c r="U108" s="113"/>
      <c r="V108" s="113">
        <v>0</v>
      </c>
      <c r="W108" s="113"/>
    </row>
    <row r="109" spans="1:23" ht="18" customHeight="1">
      <c r="A109" s="117"/>
      <c r="B109" s="117"/>
      <c r="C109" s="117"/>
      <c r="D109" s="118"/>
      <c r="E109" s="118"/>
      <c r="F109" s="81" t="s">
        <v>195</v>
      </c>
      <c r="G109" s="113">
        <v>282640</v>
      </c>
      <c r="H109" s="113"/>
      <c r="I109" s="43">
        <v>232640</v>
      </c>
      <c r="J109" s="43">
        <v>232640</v>
      </c>
      <c r="K109" s="43">
        <v>232640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50000</v>
      </c>
      <c r="S109" s="43">
        <v>50000</v>
      </c>
      <c r="T109" s="113">
        <v>0</v>
      </c>
      <c r="U109" s="113"/>
      <c r="V109" s="113">
        <v>0</v>
      </c>
      <c r="W109" s="113"/>
    </row>
    <row r="110" spans="1:23" ht="17.25" customHeight="1" thickBot="1">
      <c r="A110" s="117"/>
      <c r="B110" s="117"/>
      <c r="C110" s="117"/>
      <c r="D110" s="118"/>
      <c r="E110" s="118"/>
      <c r="F110" s="81" t="s">
        <v>196</v>
      </c>
      <c r="G110" s="113">
        <v>6185549</v>
      </c>
      <c r="H110" s="113"/>
      <c r="I110" s="43">
        <v>6135549</v>
      </c>
      <c r="J110" s="43">
        <v>4430784</v>
      </c>
      <c r="K110" s="43">
        <v>3146866</v>
      </c>
      <c r="L110" s="43">
        <v>1283918</v>
      </c>
      <c r="M110" s="43">
        <v>253200</v>
      </c>
      <c r="N110" s="43">
        <v>1451565</v>
      </c>
      <c r="O110" s="43">
        <v>0</v>
      </c>
      <c r="P110" s="43">
        <v>0</v>
      </c>
      <c r="Q110" s="43">
        <v>0</v>
      </c>
      <c r="R110" s="43">
        <v>50000</v>
      </c>
      <c r="S110" s="43">
        <v>50000</v>
      </c>
      <c r="T110" s="113">
        <v>0</v>
      </c>
      <c r="U110" s="113"/>
      <c r="V110" s="113">
        <v>0</v>
      </c>
      <c r="W110" s="113"/>
    </row>
    <row r="111" spans="1:23" ht="17.25" customHeight="1" thickBot="1">
      <c r="A111" s="114"/>
      <c r="B111" s="114"/>
      <c r="C111" s="114">
        <v>85510</v>
      </c>
      <c r="D111" s="115" t="s">
        <v>123</v>
      </c>
      <c r="E111" s="115"/>
      <c r="F111" s="82" t="s">
        <v>193</v>
      </c>
      <c r="G111" s="116">
        <v>4417239</v>
      </c>
      <c r="H111" s="116"/>
      <c r="I111" s="44">
        <v>4417239</v>
      </c>
      <c r="J111" s="44">
        <v>4210119</v>
      </c>
      <c r="K111" s="44">
        <v>2876913</v>
      </c>
      <c r="L111" s="44">
        <v>1333206</v>
      </c>
      <c r="M111" s="44">
        <v>93200</v>
      </c>
      <c r="N111" s="44">
        <v>113920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116">
        <v>0</v>
      </c>
      <c r="U111" s="116"/>
      <c r="V111" s="116">
        <v>0</v>
      </c>
      <c r="W111" s="116"/>
    </row>
    <row r="112" spans="1:23" ht="18" customHeight="1" thickBot="1">
      <c r="A112" s="114"/>
      <c r="B112" s="114"/>
      <c r="C112" s="114"/>
      <c r="D112" s="115"/>
      <c r="E112" s="115"/>
      <c r="F112" s="81" t="s">
        <v>194</v>
      </c>
      <c r="G112" s="113">
        <v>-50000</v>
      </c>
      <c r="H112" s="113"/>
      <c r="I112" s="43">
        <v>-50000</v>
      </c>
      <c r="J112" s="43">
        <v>-50000</v>
      </c>
      <c r="K112" s="43">
        <v>0</v>
      </c>
      <c r="L112" s="43">
        <v>-50000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113">
        <v>0</v>
      </c>
      <c r="U112" s="113"/>
      <c r="V112" s="113">
        <v>0</v>
      </c>
      <c r="W112" s="113"/>
    </row>
    <row r="113" spans="1:23" ht="17.25" customHeight="1" thickBot="1">
      <c r="A113" s="114"/>
      <c r="B113" s="114"/>
      <c r="C113" s="114"/>
      <c r="D113" s="115"/>
      <c r="E113" s="115"/>
      <c r="F113" s="81" t="s">
        <v>195</v>
      </c>
      <c r="G113" s="113">
        <v>282640</v>
      </c>
      <c r="H113" s="113"/>
      <c r="I113" s="43">
        <v>232640</v>
      </c>
      <c r="J113" s="43">
        <v>232640</v>
      </c>
      <c r="K113" s="43">
        <v>232640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50000</v>
      </c>
      <c r="S113" s="43">
        <v>50000</v>
      </c>
      <c r="T113" s="113">
        <v>0</v>
      </c>
      <c r="U113" s="113"/>
      <c r="V113" s="113">
        <v>0</v>
      </c>
      <c r="W113" s="113"/>
    </row>
    <row r="114" spans="1:23" ht="20.25" customHeight="1">
      <c r="A114" s="114"/>
      <c r="B114" s="114"/>
      <c r="C114" s="114"/>
      <c r="D114" s="115"/>
      <c r="E114" s="115"/>
      <c r="F114" s="81" t="s">
        <v>196</v>
      </c>
      <c r="G114" s="113">
        <v>4649879</v>
      </c>
      <c r="H114" s="113"/>
      <c r="I114" s="43">
        <v>4599879</v>
      </c>
      <c r="J114" s="43">
        <v>4392759</v>
      </c>
      <c r="K114" s="43">
        <v>3109553</v>
      </c>
      <c r="L114" s="43">
        <v>1283206</v>
      </c>
      <c r="M114" s="43">
        <v>93200</v>
      </c>
      <c r="N114" s="43">
        <v>113920</v>
      </c>
      <c r="O114" s="43">
        <v>0</v>
      </c>
      <c r="P114" s="43">
        <v>0</v>
      </c>
      <c r="Q114" s="43">
        <v>0</v>
      </c>
      <c r="R114" s="43">
        <v>50000</v>
      </c>
      <c r="S114" s="43">
        <v>50000</v>
      </c>
      <c r="T114" s="113">
        <v>0</v>
      </c>
      <c r="U114" s="113"/>
      <c r="V114" s="113">
        <v>0</v>
      </c>
      <c r="W114" s="113"/>
    </row>
    <row r="115" spans="1:23" ht="16.5" customHeight="1">
      <c r="A115" s="117">
        <v>900</v>
      </c>
      <c r="B115" s="117"/>
      <c r="C115" s="117"/>
      <c r="D115" s="118" t="s">
        <v>377</v>
      </c>
      <c r="E115" s="118"/>
      <c r="F115" s="81" t="s">
        <v>193</v>
      </c>
      <c r="G115" s="113">
        <v>500000</v>
      </c>
      <c r="H115" s="113"/>
      <c r="I115" s="43">
        <v>100000</v>
      </c>
      <c r="J115" s="43">
        <v>100000</v>
      </c>
      <c r="K115" s="43">
        <v>10000</v>
      </c>
      <c r="L115" s="43">
        <v>90000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400000</v>
      </c>
      <c r="S115" s="43">
        <v>400000</v>
      </c>
      <c r="T115" s="113">
        <v>400000</v>
      </c>
      <c r="U115" s="113"/>
      <c r="V115" s="113">
        <v>0</v>
      </c>
      <c r="W115" s="113"/>
    </row>
    <row r="116" spans="1:23" ht="16.5" customHeight="1">
      <c r="A116" s="117"/>
      <c r="B116" s="117"/>
      <c r="C116" s="117"/>
      <c r="D116" s="118"/>
      <c r="E116" s="118"/>
      <c r="F116" s="81" t="s">
        <v>194</v>
      </c>
      <c r="G116" s="113">
        <v>0</v>
      </c>
      <c r="H116" s="113"/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113">
        <v>0</v>
      </c>
      <c r="U116" s="113"/>
      <c r="V116" s="113">
        <v>0</v>
      </c>
      <c r="W116" s="113"/>
    </row>
    <row r="117" spans="1:23" ht="18.75" customHeight="1">
      <c r="A117" s="117"/>
      <c r="B117" s="117"/>
      <c r="C117" s="117"/>
      <c r="D117" s="118"/>
      <c r="E117" s="118"/>
      <c r="F117" s="81" t="s">
        <v>195</v>
      </c>
      <c r="G117" s="113">
        <v>500000</v>
      </c>
      <c r="H117" s="113"/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500000</v>
      </c>
      <c r="S117" s="43">
        <v>500000</v>
      </c>
      <c r="T117" s="113">
        <v>500000</v>
      </c>
      <c r="U117" s="113"/>
      <c r="V117" s="113">
        <v>0</v>
      </c>
      <c r="W117" s="113"/>
    </row>
    <row r="118" spans="1:23" ht="17.25" customHeight="1" thickBot="1">
      <c r="A118" s="117"/>
      <c r="B118" s="117"/>
      <c r="C118" s="117"/>
      <c r="D118" s="118"/>
      <c r="E118" s="118"/>
      <c r="F118" s="81" t="s">
        <v>196</v>
      </c>
      <c r="G118" s="113">
        <v>1000000</v>
      </c>
      <c r="H118" s="113"/>
      <c r="I118" s="43">
        <v>100000</v>
      </c>
      <c r="J118" s="43">
        <v>100000</v>
      </c>
      <c r="K118" s="43">
        <v>10000</v>
      </c>
      <c r="L118" s="43">
        <v>90000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900000</v>
      </c>
      <c r="S118" s="43">
        <v>900000</v>
      </c>
      <c r="T118" s="113">
        <v>900000</v>
      </c>
      <c r="U118" s="113"/>
      <c r="V118" s="113">
        <v>0</v>
      </c>
      <c r="W118" s="113"/>
    </row>
    <row r="119" spans="1:23" ht="17.25" customHeight="1" thickBot="1">
      <c r="A119" s="114"/>
      <c r="B119" s="114"/>
      <c r="C119" s="114">
        <v>90019</v>
      </c>
      <c r="D119" s="115" t="s">
        <v>378</v>
      </c>
      <c r="E119" s="115"/>
      <c r="F119" s="82" t="s">
        <v>193</v>
      </c>
      <c r="G119" s="116">
        <v>500000</v>
      </c>
      <c r="H119" s="116"/>
      <c r="I119" s="44">
        <v>100000</v>
      </c>
      <c r="J119" s="44">
        <v>100000</v>
      </c>
      <c r="K119" s="44">
        <v>10000</v>
      </c>
      <c r="L119" s="44">
        <v>90000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400000</v>
      </c>
      <c r="S119" s="44">
        <v>400000</v>
      </c>
      <c r="T119" s="116">
        <v>400000</v>
      </c>
      <c r="U119" s="116"/>
      <c r="V119" s="116">
        <v>0</v>
      </c>
      <c r="W119" s="116"/>
    </row>
    <row r="120" spans="1:23" ht="13.5" thickBot="1">
      <c r="A120" s="114"/>
      <c r="B120" s="114"/>
      <c r="C120" s="114"/>
      <c r="D120" s="115"/>
      <c r="E120" s="115"/>
      <c r="F120" s="81" t="s">
        <v>194</v>
      </c>
      <c r="G120" s="113">
        <v>0</v>
      </c>
      <c r="H120" s="113"/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113">
        <v>0</v>
      </c>
      <c r="U120" s="113"/>
      <c r="V120" s="113">
        <v>0</v>
      </c>
      <c r="W120" s="113"/>
    </row>
    <row r="121" spans="1:23" ht="18" customHeight="1" thickBot="1">
      <c r="A121" s="114"/>
      <c r="B121" s="114"/>
      <c r="C121" s="114"/>
      <c r="D121" s="115"/>
      <c r="E121" s="115"/>
      <c r="F121" s="81" t="s">
        <v>195</v>
      </c>
      <c r="G121" s="113">
        <v>500000</v>
      </c>
      <c r="H121" s="113"/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500000</v>
      </c>
      <c r="S121" s="43">
        <v>500000</v>
      </c>
      <c r="T121" s="113">
        <v>500000</v>
      </c>
      <c r="U121" s="113"/>
      <c r="V121" s="113">
        <v>0</v>
      </c>
      <c r="W121" s="113"/>
    </row>
    <row r="122" spans="1:23" ht="17.25" customHeight="1">
      <c r="A122" s="114"/>
      <c r="B122" s="114"/>
      <c r="C122" s="114"/>
      <c r="D122" s="115"/>
      <c r="E122" s="115"/>
      <c r="F122" s="81" t="s">
        <v>196</v>
      </c>
      <c r="G122" s="113">
        <v>1000000</v>
      </c>
      <c r="H122" s="113"/>
      <c r="I122" s="43">
        <v>100000</v>
      </c>
      <c r="J122" s="43">
        <v>100000</v>
      </c>
      <c r="K122" s="43">
        <v>10000</v>
      </c>
      <c r="L122" s="43">
        <v>90000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900000</v>
      </c>
      <c r="S122" s="43">
        <v>900000</v>
      </c>
      <c r="T122" s="113">
        <v>900000</v>
      </c>
      <c r="U122" s="113"/>
      <c r="V122" s="113">
        <v>0</v>
      </c>
      <c r="W122" s="113"/>
    </row>
    <row r="123" spans="1:23" ht="16.5" customHeight="1">
      <c r="A123" s="117">
        <v>921</v>
      </c>
      <c r="B123" s="117"/>
      <c r="C123" s="117"/>
      <c r="D123" s="118" t="s">
        <v>360</v>
      </c>
      <c r="E123" s="118"/>
      <c r="F123" s="81" t="s">
        <v>193</v>
      </c>
      <c r="G123" s="113">
        <v>5731750</v>
      </c>
      <c r="H123" s="113"/>
      <c r="I123" s="43">
        <v>75000</v>
      </c>
      <c r="J123" s="43">
        <v>70000</v>
      </c>
      <c r="K123" s="43">
        <v>5000</v>
      </c>
      <c r="L123" s="43">
        <v>65000</v>
      </c>
      <c r="M123" s="43">
        <v>5000</v>
      </c>
      <c r="N123" s="43">
        <v>0</v>
      </c>
      <c r="O123" s="43">
        <v>0</v>
      </c>
      <c r="P123" s="43">
        <v>0</v>
      </c>
      <c r="Q123" s="43">
        <v>0</v>
      </c>
      <c r="R123" s="43">
        <v>5656750</v>
      </c>
      <c r="S123" s="43">
        <v>5656750</v>
      </c>
      <c r="T123" s="113">
        <v>5656750</v>
      </c>
      <c r="U123" s="113"/>
      <c r="V123" s="113">
        <v>0</v>
      </c>
      <c r="W123" s="113"/>
    </row>
    <row r="124" spans="1:23" ht="12.75">
      <c r="A124" s="117"/>
      <c r="B124" s="117"/>
      <c r="C124" s="117"/>
      <c r="D124" s="118"/>
      <c r="E124" s="118"/>
      <c r="F124" s="81" t="s">
        <v>194</v>
      </c>
      <c r="G124" s="113">
        <v>0</v>
      </c>
      <c r="H124" s="113"/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113">
        <v>0</v>
      </c>
      <c r="U124" s="113"/>
      <c r="V124" s="113">
        <v>0</v>
      </c>
      <c r="W124" s="113"/>
    </row>
    <row r="125" spans="1:23" ht="16.5" customHeight="1">
      <c r="A125" s="117"/>
      <c r="B125" s="117"/>
      <c r="C125" s="117"/>
      <c r="D125" s="118"/>
      <c r="E125" s="118"/>
      <c r="F125" s="81" t="s">
        <v>195</v>
      </c>
      <c r="G125" s="113">
        <v>2926945</v>
      </c>
      <c r="H125" s="113"/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2926945</v>
      </c>
      <c r="S125" s="43">
        <v>2926945</v>
      </c>
      <c r="T125" s="113">
        <v>2881945</v>
      </c>
      <c r="U125" s="113"/>
      <c r="V125" s="113">
        <v>0</v>
      </c>
      <c r="W125" s="113"/>
    </row>
    <row r="126" spans="1:23" ht="18" customHeight="1" thickBot="1">
      <c r="A126" s="117"/>
      <c r="B126" s="117"/>
      <c r="C126" s="117"/>
      <c r="D126" s="118"/>
      <c r="E126" s="118"/>
      <c r="F126" s="81" t="s">
        <v>196</v>
      </c>
      <c r="G126" s="113">
        <v>8658695</v>
      </c>
      <c r="H126" s="113"/>
      <c r="I126" s="43">
        <v>75000</v>
      </c>
      <c r="J126" s="43">
        <v>70000</v>
      </c>
      <c r="K126" s="43">
        <v>5000</v>
      </c>
      <c r="L126" s="43">
        <v>65000</v>
      </c>
      <c r="M126" s="43">
        <v>5000</v>
      </c>
      <c r="N126" s="43">
        <v>0</v>
      </c>
      <c r="O126" s="43">
        <v>0</v>
      </c>
      <c r="P126" s="43">
        <v>0</v>
      </c>
      <c r="Q126" s="43">
        <v>0</v>
      </c>
      <c r="R126" s="43">
        <v>8583695</v>
      </c>
      <c r="S126" s="43">
        <v>8583695</v>
      </c>
      <c r="T126" s="113">
        <v>8538695</v>
      </c>
      <c r="U126" s="113"/>
      <c r="V126" s="113">
        <v>0</v>
      </c>
      <c r="W126" s="113"/>
    </row>
    <row r="127" spans="1:23" ht="13.5" thickBot="1">
      <c r="A127" s="114"/>
      <c r="B127" s="114"/>
      <c r="C127" s="114">
        <v>92195</v>
      </c>
      <c r="D127" s="115" t="s">
        <v>17</v>
      </c>
      <c r="E127" s="115"/>
      <c r="F127" s="82" t="s">
        <v>193</v>
      </c>
      <c r="G127" s="116">
        <v>5726750</v>
      </c>
      <c r="H127" s="116"/>
      <c r="I127" s="44">
        <v>70000</v>
      </c>
      <c r="J127" s="44">
        <v>70000</v>
      </c>
      <c r="K127" s="44">
        <v>5000</v>
      </c>
      <c r="L127" s="44">
        <v>65000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5656750</v>
      </c>
      <c r="S127" s="44">
        <v>5656750</v>
      </c>
      <c r="T127" s="116">
        <v>5656750</v>
      </c>
      <c r="U127" s="116"/>
      <c r="V127" s="116">
        <v>0</v>
      </c>
      <c r="W127" s="116"/>
    </row>
    <row r="128" spans="1:23" ht="13.5" thickBot="1">
      <c r="A128" s="114"/>
      <c r="B128" s="114"/>
      <c r="C128" s="114"/>
      <c r="D128" s="115"/>
      <c r="E128" s="115"/>
      <c r="F128" s="81" t="s">
        <v>194</v>
      </c>
      <c r="G128" s="113">
        <v>0</v>
      </c>
      <c r="H128" s="113"/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113">
        <v>0</v>
      </c>
      <c r="U128" s="113"/>
      <c r="V128" s="113">
        <v>0</v>
      </c>
      <c r="W128" s="113"/>
    </row>
    <row r="129" spans="1:23" ht="16.5" customHeight="1" thickBot="1">
      <c r="A129" s="114"/>
      <c r="B129" s="114"/>
      <c r="C129" s="114"/>
      <c r="D129" s="115"/>
      <c r="E129" s="115"/>
      <c r="F129" s="81" t="s">
        <v>195</v>
      </c>
      <c r="G129" s="113">
        <v>2926945</v>
      </c>
      <c r="H129" s="113"/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2926945</v>
      </c>
      <c r="S129" s="43">
        <v>2926945</v>
      </c>
      <c r="T129" s="113">
        <v>2881945</v>
      </c>
      <c r="U129" s="113"/>
      <c r="V129" s="113">
        <v>0</v>
      </c>
      <c r="W129" s="113"/>
    </row>
    <row r="130" spans="1:23" ht="18" customHeight="1">
      <c r="A130" s="114"/>
      <c r="B130" s="114"/>
      <c r="C130" s="114"/>
      <c r="D130" s="115"/>
      <c r="E130" s="115"/>
      <c r="F130" s="81" t="s">
        <v>196</v>
      </c>
      <c r="G130" s="113">
        <v>8653695</v>
      </c>
      <c r="H130" s="113"/>
      <c r="I130" s="43">
        <v>70000</v>
      </c>
      <c r="J130" s="43">
        <v>70000</v>
      </c>
      <c r="K130" s="43">
        <v>5000</v>
      </c>
      <c r="L130" s="43">
        <v>65000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8583695</v>
      </c>
      <c r="S130" s="43">
        <v>8583695</v>
      </c>
      <c r="T130" s="113">
        <v>8538695</v>
      </c>
      <c r="U130" s="113"/>
      <c r="V130" s="113">
        <v>0</v>
      </c>
      <c r="W130" s="113"/>
    </row>
    <row r="131" spans="1:23" ht="20.25" customHeight="1">
      <c r="A131" s="112" t="s">
        <v>27</v>
      </c>
      <c r="B131" s="112"/>
      <c r="C131" s="112"/>
      <c r="D131" s="112"/>
      <c r="E131" s="112"/>
      <c r="F131" s="81" t="s">
        <v>193</v>
      </c>
      <c r="G131" s="111">
        <v>104999222</v>
      </c>
      <c r="H131" s="111"/>
      <c r="I131" s="45">
        <v>74553891</v>
      </c>
      <c r="J131" s="45">
        <v>68988880</v>
      </c>
      <c r="K131" s="45">
        <v>46563373</v>
      </c>
      <c r="L131" s="45">
        <v>22425507</v>
      </c>
      <c r="M131" s="45">
        <v>1647719</v>
      </c>
      <c r="N131" s="45">
        <v>2846774</v>
      </c>
      <c r="O131" s="45">
        <v>786167</v>
      </c>
      <c r="P131" s="45">
        <v>219000</v>
      </c>
      <c r="Q131" s="45">
        <v>65351</v>
      </c>
      <c r="R131" s="45">
        <v>30445331</v>
      </c>
      <c r="S131" s="45">
        <v>30445331</v>
      </c>
      <c r="T131" s="111">
        <v>20700095</v>
      </c>
      <c r="U131" s="111"/>
      <c r="V131" s="111">
        <v>0</v>
      </c>
      <c r="W131" s="111"/>
    </row>
    <row r="132" spans="1:23" ht="18.75" customHeight="1">
      <c r="A132" s="112"/>
      <c r="B132" s="112"/>
      <c r="C132" s="112"/>
      <c r="D132" s="112"/>
      <c r="E132" s="112"/>
      <c r="F132" s="81" t="s">
        <v>194</v>
      </c>
      <c r="G132" s="111">
        <v>-1132390</v>
      </c>
      <c r="H132" s="111"/>
      <c r="I132" s="45">
        <v>-155530</v>
      </c>
      <c r="J132" s="45">
        <v>-155530</v>
      </c>
      <c r="K132" s="45">
        <v>-61810</v>
      </c>
      <c r="L132" s="45">
        <v>-93720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-976860</v>
      </c>
      <c r="S132" s="45">
        <v>-976860</v>
      </c>
      <c r="T132" s="111">
        <v>-686807</v>
      </c>
      <c r="U132" s="111"/>
      <c r="V132" s="111">
        <v>0</v>
      </c>
      <c r="W132" s="111"/>
    </row>
    <row r="133" spans="1:23" ht="17.25" customHeight="1">
      <c r="A133" s="112"/>
      <c r="B133" s="112"/>
      <c r="C133" s="112"/>
      <c r="D133" s="112"/>
      <c r="E133" s="112"/>
      <c r="F133" s="81" t="s">
        <v>195</v>
      </c>
      <c r="G133" s="111">
        <v>13205490</v>
      </c>
      <c r="H133" s="111"/>
      <c r="I133" s="45">
        <v>1369088</v>
      </c>
      <c r="J133" s="45">
        <v>1369088</v>
      </c>
      <c r="K133" s="45">
        <v>1116836</v>
      </c>
      <c r="L133" s="45">
        <v>252252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11836402</v>
      </c>
      <c r="S133" s="45">
        <v>11836402</v>
      </c>
      <c r="T133" s="111">
        <v>10934333</v>
      </c>
      <c r="U133" s="111"/>
      <c r="V133" s="111">
        <v>0</v>
      </c>
      <c r="W133" s="111"/>
    </row>
    <row r="134" spans="1:23" ht="22.5" customHeight="1">
      <c r="A134" s="112"/>
      <c r="B134" s="112"/>
      <c r="C134" s="112"/>
      <c r="D134" s="112"/>
      <c r="E134" s="112"/>
      <c r="F134" s="81" t="s">
        <v>196</v>
      </c>
      <c r="G134" s="111">
        <v>117072322</v>
      </c>
      <c r="H134" s="111"/>
      <c r="I134" s="45">
        <v>75767449</v>
      </c>
      <c r="J134" s="45">
        <v>70202438</v>
      </c>
      <c r="K134" s="45">
        <v>47618399</v>
      </c>
      <c r="L134" s="45">
        <v>22584039</v>
      </c>
      <c r="M134" s="45">
        <v>1647719</v>
      </c>
      <c r="N134" s="45">
        <v>2846774</v>
      </c>
      <c r="O134" s="45">
        <v>786167</v>
      </c>
      <c r="P134" s="45">
        <v>219000</v>
      </c>
      <c r="Q134" s="45">
        <v>65351</v>
      </c>
      <c r="R134" s="45">
        <v>41304873</v>
      </c>
      <c r="S134" s="45">
        <v>41304873</v>
      </c>
      <c r="T134" s="111">
        <v>30947621</v>
      </c>
      <c r="U134" s="111"/>
      <c r="V134" s="111">
        <v>0</v>
      </c>
      <c r="W134" s="111"/>
    </row>
  </sheetData>
  <sheetProtection/>
  <mergeCells count="490">
    <mergeCell ref="G114:H114"/>
    <mergeCell ref="T114:U114"/>
    <mergeCell ref="V114:W114"/>
    <mergeCell ref="G112:H112"/>
    <mergeCell ref="T112:U112"/>
    <mergeCell ref="V112:W112"/>
    <mergeCell ref="G113:H113"/>
    <mergeCell ref="T113:U113"/>
    <mergeCell ref="V113:W113"/>
    <mergeCell ref="G110:H110"/>
    <mergeCell ref="T110:U110"/>
    <mergeCell ref="V110:W110"/>
    <mergeCell ref="G111:H111"/>
    <mergeCell ref="T111:U111"/>
    <mergeCell ref="V111:W111"/>
    <mergeCell ref="V107:W107"/>
    <mergeCell ref="G108:H108"/>
    <mergeCell ref="T108:U108"/>
    <mergeCell ref="V108:W108"/>
    <mergeCell ref="G109:H109"/>
    <mergeCell ref="T109:U109"/>
    <mergeCell ref="V109:W109"/>
    <mergeCell ref="T105:U105"/>
    <mergeCell ref="V105:W105"/>
    <mergeCell ref="G106:H106"/>
    <mergeCell ref="T106:U106"/>
    <mergeCell ref="V106:W106"/>
    <mergeCell ref="A107:B110"/>
    <mergeCell ref="C107:C110"/>
    <mergeCell ref="D107:E110"/>
    <mergeCell ref="G107:H107"/>
    <mergeCell ref="T107:U107"/>
    <mergeCell ref="A103:B106"/>
    <mergeCell ref="C103:C106"/>
    <mergeCell ref="D103:E106"/>
    <mergeCell ref="G103:H103"/>
    <mergeCell ref="T103:U103"/>
    <mergeCell ref="V103:W103"/>
    <mergeCell ref="G104:H104"/>
    <mergeCell ref="T104:U104"/>
    <mergeCell ref="V104:W104"/>
    <mergeCell ref="G105:H105"/>
    <mergeCell ref="T100:U100"/>
    <mergeCell ref="V100:W100"/>
    <mergeCell ref="G101:H101"/>
    <mergeCell ref="T101:U101"/>
    <mergeCell ref="V101:W101"/>
    <mergeCell ref="G102:H102"/>
    <mergeCell ref="T102:U102"/>
    <mergeCell ref="V102:W102"/>
    <mergeCell ref="G98:H98"/>
    <mergeCell ref="T98:U98"/>
    <mergeCell ref="V98:W98"/>
    <mergeCell ref="A99:B102"/>
    <mergeCell ref="C99:C102"/>
    <mergeCell ref="D99:E102"/>
    <mergeCell ref="G99:H99"/>
    <mergeCell ref="T99:U99"/>
    <mergeCell ref="V99:W99"/>
    <mergeCell ref="G100:H100"/>
    <mergeCell ref="V95:W95"/>
    <mergeCell ref="G96:H96"/>
    <mergeCell ref="T96:U96"/>
    <mergeCell ref="V96:W96"/>
    <mergeCell ref="G97:H97"/>
    <mergeCell ref="T97:U97"/>
    <mergeCell ref="V97:W97"/>
    <mergeCell ref="T93:U93"/>
    <mergeCell ref="V93:W93"/>
    <mergeCell ref="G94:H94"/>
    <mergeCell ref="T94:U94"/>
    <mergeCell ref="V94:W94"/>
    <mergeCell ref="A95:B98"/>
    <mergeCell ref="C95:C98"/>
    <mergeCell ref="D95:E98"/>
    <mergeCell ref="G95:H95"/>
    <mergeCell ref="T95:U95"/>
    <mergeCell ref="A91:B94"/>
    <mergeCell ref="C91:C94"/>
    <mergeCell ref="D91:E94"/>
    <mergeCell ref="G91:H91"/>
    <mergeCell ref="T91:U91"/>
    <mergeCell ref="V91:W91"/>
    <mergeCell ref="G92:H92"/>
    <mergeCell ref="T92:U92"/>
    <mergeCell ref="V92:W92"/>
    <mergeCell ref="G93:H93"/>
    <mergeCell ref="G89:H89"/>
    <mergeCell ref="T89:U89"/>
    <mergeCell ref="V89:W89"/>
    <mergeCell ref="G90:H90"/>
    <mergeCell ref="T90:U90"/>
    <mergeCell ref="V90:W90"/>
    <mergeCell ref="G87:H87"/>
    <mergeCell ref="T87:U87"/>
    <mergeCell ref="V87:W87"/>
    <mergeCell ref="G88:H88"/>
    <mergeCell ref="T88:U88"/>
    <mergeCell ref="V88:W88"/>
    <mergeCell ref="A83:B86"/>
    <mergeCell ref="C83:C86"/>
    <mergeCell ref="D83:E86"/>
    <mergeCell ref="A87:B90"/>
    <mergeCell ref="C87:C90"/>
    <mergeCell ref="D87:E90"/>
    <mergeCell ref="V28:W28"/>
    <mergeCell ref="V25:W25"/>
    <mergeCell ref="V27:W27"/>
    <mergeCell ref="G28:H28"/>
    <mergeCell ref="T28:U28"/>
    <mergeCell ref="G26:H26"/>
    <mergeCell ref="T26:U26"/>
    <mergeCell ref="V26:W26"/>
    <mergeCell ref="C19:C22"/>
    <mergeCell ref="D19:E22"/>
    <mergeCell ref="G19:H19"/>
    <mergeCell ref="T19:U19"/>
    <mergeCell ref="T25:U25"/>
    <mergeCell ref="V21:W21"/>
    <mergeCell ref="G22:H22"/>
    <mergeCell ref="G25:H25"/>
    <mergeCell ref="V30:W30"/>
    <mergeCell ref="V22:W22"/>
    <mergeCell ref="A23:B26"/>
    <mergeCell ref="C23:C26"/>
    <mergeCell ref="D23:E26"/>
    <mergeCell ref="G23:H23"/>
    <mergeCell ref="T23:U23"/>
    <mergeCell ref="V29:W29"/>
    <mergeCell ref="G27:H27"/>
    <mergeCell ref="T27:U27"/>
    <mergeCell ref="A19:B22"/>
    <mergeCell ref="G29:H29"/>
    <mergeCell ref="T29:U29"/>
    <mergeCell ref="A15:B18"/>
    <mergeCell ref="C15:C18"/>
    <mergeCell ref="D15:E18"/>
    <mergeCell ref="G15:H15"/>
    <mergeCell ref="T15:U15"/>
    <mergeCell ref="A27:B30"/>
    <mergeCell ref="C27:C30"/>
    <mergeCell ref="G30:H30"/>
    <mergeCell ref="T30:U30"/>
    <mergeCell ref="G20:H20"/>
    <mergeCell ref="T20:U20"/>
    <mergeCell ref="T21:U21"/>
    <mergeCell ref="V20:W20"/>
    <mergeCell ref="G21:H21"/>
    <mergeCell ref="G24:H24"/>
    <mergeCell ref="T24:U24"/>
    <mergeCell ref="V24:W24"/>
    <mergeCell ref="V17:W17"/>
    <mergeCell ref="V18:W18"/>
    <mergeCell ref="G18:H18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T13:U13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G4:H9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A35:B38"/>
    <mergeCell ref="C35:C38"/>
    <mergeCell ref="D35:E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5:B58"/>
    <mergeCell ref="C55:C58"/>
    <mergeCell ref="D55:E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T84:U84"/>
    <mergeCell ref="V84:W84"/>
    <mergeCell ref="G85:H85"/>
    <mergeCell ref="T85:U85"/>
    <mergeCell ref="V85:W85"/>
    <mergeCell ref="G86:H86"/>
    <mergeCell ref="T86:U86"/>
    <mergeCell ref="V86:W86"/>
    <mergeCell ref="G84:H84"/>
    <mergeCell ref="A111:B114"/>
    <mergeCell ref="C111:C114"/>
    <mergeCell ref="D111:E114"/>
    <mergeCell ref="A115:B118"/>
    <mergeCell ref="C115:C118"/>
    <mergeCell ref="D115:E118"/>
    <mergeCell ref="G115:H115"/>
    <mergeCell ref="T115:U115"/>
    <mergeCell ref="V115:W115"/>
    <mergeCell ref="G116:H116"/>
    <mergeCell ref="T116:U116"/>
    <mergeCell ref="V116:W116"/>
    <mergeCell ref="G117:H117"/>
    <mergeCell ref="T117:U117"/>
    <mergeCell ref="V117:W117"/>
    <mergeCell ref="G118:H118"/>
    <mergeCell ref="T118:U118"/>
    <mergeCell ref="V118:W118"/>
    <mergeCell ref="A119:B122"/>
    <mergeCell ref="C119:C122"/>
    <mergeCell ref="D119:E122"/>
    <mergeCell ref="G119:H119"/>
    <mergeCell ref="T119:U119"/>
    <mergeCell ref="V119:W119"/>
    <mergeCell ref="G120:H120"/>
    <mergeCell ref="T120:U120"/>
    <mergeCell ref="V120:W120"/>
    <mergeCell ref="G121:H121"/>
    <mergeCell ref="T121:U121"/>
    <mergeCell ref="V121:W121"/>
    <mergeCell ref="G122:H122"/>
    <mergeCell ref="T122:U122"/>
    <mergeCell ref="V122:W122"/>
    <mergeCell ref="A123:B126"/>
    <mergeCell ref="C123:C126"/>
    <mergeCell ref="D123:E126"/>
    <mergeCell ref="G123:H123"/>
    <mergeCell ref="T123:U123"/>
    <mergeCell ref="G128:H128"/>
    <mergeCell ref="V123:W123"/>
    <mergeCell ref="G124:H124"/>
    <mergeCell ref="T124:U124"/>
    <mergeCell ref="V124:W124"/>
    <mergeCell ref="G125:H125"/>
    <mergeCell ref="T125:U125"/>
    <mergeCell ref="V125:W125"/>
    <mergeCell ref="V130:W130"/>
    <mergeCell ref="G126:H126"/>
    <mergeCell ref="T126:U126"/>
    <mergeCell ref="V126:W126"/>
    <mergeCell ref="A127:B130"/>
    <mergeCell ref="C127:C130"/>
    <mergeCell ref="D127:E130"/>
    <mergeCell ref="G127:H127"/>
    <mergeCell ref="T127:U127"/>
    <mergeCell ref="V127:W127"/>
    <mergeCell ref="G133:H133"/>
    <mergeCell ref="T133:U133"/>
    <mergeCell ref="V133:W133"/>
    <mergeCell ref="T128:U128"/>
    <mergeCell ref="V128:W128"/>
    <mergeCell ref="G129:H129"/>
    <mergeCell ref="T129:U129"/>
    <mergeCell ref="V129:W129"/>
    <mergeCell ref="G130:H130"/>
    <mergeCell ref="T130:U130"/>
    <mergeCell ref="G134:H134"/>
    <mergeCell ref="T134:U134"/>
    <mergeCell ref="V134:W134"/>
    <mergeCell ref="A131:E134"/>
    <mergeCell ref="G131:H131"/>
    <mergeCell ref="T131:U131"/>
    <mergeCell ref="V131:W131"/>
    <mergeCell ref="G132:H132"/>
    <mergeCell ref="T132:U132"/>
    <mergeCell ref="V132:W13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4"/>
  <sheetViews>
    <sheetView zoomScalePageLayoutView="0" workbookViewId="0" topLeftCell="A1">
      <pane ySplit="2025" topLeftCell="A1" activePane="bottomLeft" state="split"/>
      <selection pane="topLeft" activeCell="J1" sqref="J1:M1"/>
      <selection pane="bottomLeft" activeCell="Q60" sqref="Q60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6"/>
      <c r="B1" s="6"/>
      <c r="C1" s="6"/>
      <c r="D1" s="6"/>
      <c r="E1" s="6"/>
      <c r="F1" s="6"/>
      <c r="G1" s="6"/>
      <c r="H1" s="6"/>
      <c r="I1" s="6"/>
      <c r="J1" s="141" t="s">
        <v>381</v>
      </c>
      <c r="K1" s="141"/>
      <c r="L1" s="141"/>
      <c r="M1" s="141"/>
    </row>
    <row r="2" spans="1:13" ht="15.75">
      <c r="A2" s="142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 t="s">
        <v>0</v>
      </c>
    </row>
    <row r="4" spans="1:13" ht="12.75">
      <c r="A4" s="135" t="s">
        <v>55</v>
      </c>
      <c r="B4" s="135" t="s">
        <v>1</v>
      </c>
      <c r="C4" s="135" t="s">
        <v>90</v>
      </c>
      <c r="D4" s="135" t="s">
        <v>96</v>
      </c>
      <c r="E4" s="135" t="s">
        <v>95</v>
      </c>
      <c r="F4" s="130" t="s">
        <v>88</v>
      </c>
      <c r="G4" s="131"/>
      <c r="H4" s="131"/>
      <c r="I4" s="131"/>
      <c r="J4" s="131"/>
      <c r="K4" s="131"/>
      <c r="L4" s="132"/>
      <c r="M4" s="135" t="s">
        <v>69</v>
      </c>
    </row>
    <row r="5" spans="1:13" ht="12.75">
      <c r="A5" s="135"/>
      <c r="B5" s="135"/>
      <c r="C5" s="135"/>
      <c r="D5" s="135"/>
      <c r="E5" s="135"/>
      <c r="F5" s="135" t="s">
        <v>127</v>
      </c>
      <c r="G5" s="135" t="s">
        <v>87</v>
      </c>
      <c r="H5" s="135"/>
      <c r="I5" s="135"/>
      <c r="J5" s="135"/>
      <c r="K5" s="135"/>
      <c r="L5" s="135"/>
      <c r="M5" s="135"/>
    </row>
    <row r="6" spans="1:13" ht="12.75">
      <c r="A6" s="135"/>
      <c r="B6" s="135"/>
      <c r="C6" s="135"/>
      <c r="D6" s="135"/>
      <c r="E6" s="135"/>
      <c r="F6" s="135"/>
      <c r="G6" s="135" t="s">
        <v>86</v>
      </c>
      <c r="H6" s="135" t="s">
        <v>85</v>
      </c>
      <c r="I6" s="36" t="s">
        <v>39</v>
      </c>
      <c r="J6" s="135" t="s">
        <v>94</v>
      </c>
      <c r="K6" s="135"/>
      <c r="L6" s="135" t="s">
        <v>83</v>
      </c>
      <c r="M6" s="135"/>
    </row>
    <row r="7" spans="1:13" ht="12.75">
      <c r="A7" s="135"/>
      <c r="B7" s="135"/>
      <c r="C7" s="135"/>
      <c r="D7" s="135"/>
      <c r="E7" s="135"/>
      <c r="F7" s="135"/>
      <c r="G7" s="135"/>
      <c r="H7" s="135"/>
      <c r="I7" s="138" t="s">
        <v>82</v>
      </c>
      <c r="J7" s="135"/>
      <c r="K7" s="135"/>
      <c r="L7" s="135"/>
      <c r="M7" s="135"/>
    </row>
    <row r="8" spans="1:13" ht="12.75">
      <c r="A8" s="135"/>
      <c r="B8" s="135"/>
      <c r="C8" s="135"/>
      <c r="D8" s="135"/>
      <c r="E8" s="135"/>
      <c r="F8" s="135"/>
      <c r="G8" s="135"/>
      <c r="H8" s="135"/>
      <c r="I8" s="138"/>
      <c r="J8" s="135"/>
      <c r="K8" s="135"/>
      <c r="L8" s="135"/>
      <c r="M8" s="135"/>
    </row>
    <row r="9" spans="1:13" ht="48.75" customHeight="1">
      <c r="A9" s="135"/>
      <c r="B9" s="135"/>
      <c r="C9" s="135"/>
      <c r="D9" s="135"/>
      <c r="E9" s="135"/>
      <c r="F9" s="135"/>
      <c r="G9" s="135"/>
      <c r="H9" s="135"/>
      <c r="I9" s="138"/>
      <c r="J9" s="135"/>
      <c r="K9" s="135"/>
      <c r="L9" s="135"/>
      <c r="M9" s="135"/>
    </row>
    <row r="10" spans="1:13" ht="10.5" customHeight="1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139">
        <v>10</v>
      </c>
      <c r="K10" s="140"/>
      <c r="L10" s="47">
        <v>11</v>
      </c>
      <c r="M10" s="47">
        <v>12</v>
      </c>
    </row>
    <row r="11" spans="1:13" ht="80.25" customHeight="1">
      <c r="A11" s="11" t="s">
        <v>52</v>
      </c>
      <c r="B11" s="11">
        <v>600</v>
      </c>
      <c r="C11" s="11">
        <v>60013</v>
      </c>
      <c r="D11" s="12" t="s">
        <v>128</v>
      </c>
      <c r="E11" s="13">
        <v>30000</v>
      </c>
      <c r="F11" s="13">
        <v>30000</v>
      </c>
      <c r="G11" s="13">
        <v>30000</v>
      </c>
      <c r="H11" s="13">
        <v>0</v>
      </c>
      <c r="I11" s="13">
        <v>0</v>
      </c>
      <c r="J11" s="126" t="s">
        <v>81</v>
      </c>
      <c r="K11" s="127"/>
      <c r="L11" s="13">
        <v>0</v>
      </c>
      <c r="M11" s="14" t="s">
        <v>100</v>
      </c>
    </row>
    <row r="12" spans="1:13" ht="12.75">
      <c r="A12" s="11"/>
      <c r="B12" s="11"/>
      <c r="C12" s="11"/>
      <c r="D12" s="15" t="s">
        <v>93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3">
        <v>0</v>
      </c>
      <c r="K12" s="124"/>
      <c r="L12" s="13">
        <v>0</v>
      </c>
      <c r="M12" s="14"/>
    </row>
    <row r="13" spans="1:13" ht="12.75">
      <c r="A13" s="11"/>
      <c r="B13" s="11"/>
      <c r="C13" s="11"/>
      <c r="D13" s="15" t="s">
        <v>92</v>
      </c>
      <c r="E13" s="13">
        <f>E11</f>
        <v>30000</v>
      </c>
      <c r="F13" s="13">
        <f>F11</f>
        <v>30000</v>
      </c>
      <c r="G13" s="13">
        <f>G11</f>
        <v>30000</v>
      </c>
      <c r="H13" s="13">
        <v>0</v>
      </c>
      <c r="I13" s="13">
        <v>0</v>
      </c>
      <c r="J13" s="123">
        <v>0</v>
      </c>
      <c r="K13" s="124"/>
      <c r="L13" s="13">
        <f>L11</f>
        <v>0</v>
      </c>
      <c r="M13" s="14"/>
    </row>
    <row r="14" spans="1:13" ht="78.75">
      <c r="A14" s="11" t="s">
        <v>51</v>
      </c>
      <c r="B14" s="11">
        <v>600</v>
      </c>
      <c r="C14" s="11">
        <v>60014</v>
      </c>
      <c r="D14" s="15" t="s">
        <v>129</v>
      </c>
      <c r="E14" s="13">
        <v>1380000</v>
      </c>
      <c r="F14" s="13">
        <f>F15</f>
        <v>1380000</v>
      </c>
      <c r="G14" s="13">
        <v>345222</v>
      </c>
      <c r="H14" s="13">
        <v>0</v>
      </c>
      <c r="I14" s="13">
        <v>0</v>
      </c>
      <c r="J14" s="126" t="s">
        <v>132</v>
      </c>
      <c r="K14" s="127"/>
      <c r="L14" s="13">
        <v>0</v>
      </c>
      <c r="M14" s="14" t="s">
        <v>100</v>
      </c>
    </row>
    <row r="15" spans="1:13" ht="12.75">
      <c r="A15" s="11"/>
      <c r="B15" s="11"/>
      <c r="C15" s="11"/>
      <c r="D15" s="15" t="s">
        <v>93</v>
      </c>
      <c r="E15" s="13">
        <f>E14</f>
        <v>1380000</v>
      </c>
      <c r="F15" s="13">
        <f>G15+H15++J15+L15</f>
        <v>1380000</v>
      </c>
      <c r="G15" s="13">
        <v>345222</v>
      </c>
      <c r="H15" s="13">
        <v>0</v>
      </c>
      <c r="I15" s="13">
        <v>0</v>
      </c>
      <c r="J15" s="123">
        <v>1034778</v>
      </c>
      <c r="K15" s="124"/>
      <c r="L15" s="13">
        <v>0</v>
      </c>
      <c r="M15" s="14"/>
    </row>
    <row r="16" spans="1:13" ht="12.75">
      <c r="A16" s="11"/>
      <c r="B16" s="11"/>
      <c r="C16" s="11"/>
      <c r="D16" s="15" t="s">
        <v>92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23">
        <v>0</v>
      </c>
      <c r="K16" s="124"/>
      <c r="L16" s="13">
        <f>L14</f>
        <v>0</v>
      </c>
      <c r="M16" s="14"/>
    </row>
    <row r="17" spans="1:13" ht="78.75">
      <c r="A17" s="11" t="s">
        <v>50</v>
      </c>
      <c r="B17" s="11">
        <v>600</v>
      </c>
      <c r="C17" s="11">
        <v>60014</v>
      </c>
      <c r="D17" s="15" t="s">
        <v>130</v>
      </c>
      <c r="E17" s="13">
        <v>780994</v>
      </c>
      <c r="F17" s="13">
        <f>F18</f>
        <v>780994</v>
      </c>
      <c r="G17" s="13">
        <v>195248</v>
      </c>
      <c r="H17" s="13">
        <v>0</v>
      </c>
      <c r="I17" s="13">
        <v>0</v>
      </c>
      <c r="J17" s="126" t="s">
        <v>133</v>
      </c>
      <c r="K17" s="127"/>
      <c r="L17" s="13">
        <v>0</v>
      </c>
      <c r="M17" s="14" t="s">
        <v>100</v>
      </c>
    </row>
    <row r="18" spans="1:13" ht="12.75">
      <c r="A18" s="11"/>
      <c r="B18" s="11"/>
      <c r="C18" s="11"/>
      <c r="D18" s="15" t="s">
        <v>93</v>
      </c>
      <c r="E18" s="13">
        <f>E17</f>
        <v>780994</v>
      </c>
      <c r="F18" s="13">
        <f>G18+H18++J18+L18</f>
        <v>780994</v>
      </c>
      <c r="G18" s="13">
        <v>195248</v>
      </c>
      <c r="H18" s="13">
        <v>0</v>
      </c>
      <c r="I18" s="13">
        <v>0</v>
      </c>
      <c r="J18" s="123">
        <v>585746</v>
      </c>
      <c r="K18" s="124"/>
      <c r="L18" s="13">
        <v>0</v>
      </c>
      <c r="M18" s="14"/>
    </row>
    <row r="19" spans="1:13" ht="12.75">
      <c r="A19" s="11"/>
      <c r="B19" s="11"/>
      <c r="C19" s="11"/>
      <c r="D19" s="15" t="s">
        <v>92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23">
        <v>0</v>
      </c>
      <c r="K19" s="124"/>
      <c r="L19" s="13">
        <f>L17</f>
        <v>0</v>
      </c>
      <c r="M19" s="14"/>
    </row>
    <row r="20" spans="1:13" ht="67.5">
      <c r="A20" s="11" t="s">
        <v>49</v>
      </c>
      <c r="B20" s="11">
        <v>600</v>
      </c>
      <c r="C20" s="11">
        <v>60014</v>
      </c>
      <c r="D20" s="15" t="s">
        <v>131</v>
      </c>
      <c r="E20" s="13">
        <v>839300</v>
      </c>
      <c r="F20" s="13">
        <f>F21</f>
        <v>839300</v>
      </c>
      <c r="G20" s="13">
        <v>209824</v>
      </c>
      <c r="H20" s="13">
        <v>0</v>
      </c>
      <c r="I20" s="13">
        <v>0</v>
      </c>
      <c r="J20" s="126" t="s">
        <v>134</v>
      </c>
      <c r="K20" s="127"/>
      <c r="L20" s="13">
        <v>0</v>
      </c>
      <c r="M20" s="14" t="s">
        <v>100</v>
      </c>
    </row>
    <row r="21" spans="1:13" ht="12.75">
      <c r="A21" s="11"/>
      <c r="B21" s="11"/>
      <c r="C21" s="11"/>
      <c r="D21" s="15" t="s">
        <v>93</v>
      </c>
      <c r="E21" s="13">
        <f>E20</f>
        <v>839300</v>
      </c>
      <c r="F21" s="13">
        <f>G21+H21++J21+L21</f>
        <v>839300</v>
      </c>
      <c r="G21" s="13">
        <v>209824</v>
      </c>
      <c r="H21" s="13">
        <v>0</v>
      </c>
      <c r="I21" s="13">
        <v>0</v>
      </c>
      <c r="J21" s="123">
        <v>629476</v>
      </c>
      <c r="K21" s="124"/>
      <c r="L21" s="13">
        <v>0</v>
      </c>
      <c r="M21" s="14"/>
    </row>
    <row r="22" spans="1:13" ht="12.75">
      <c r="A22" s="11"/>
      <c r="B22" s="11"/>
      <c r="C22" s="11"/>
      <c r="D22" s="15" t="s">
        <v>92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23">
        <v>0</v>
      </c>
      <c r="K22" s="124"/>
      <c r="L22" s="13">
        <f>L20</f>
        <v>0</v>
      </c>
      <c r="M22" s="14"/>
    </row>
    <row r="23" spans="1:13" ht="67.5">
      <c r="A23" s="11" t="s">
        <v>48</v>
      </c>
      <c r="B23" s="11">
        <v>630</v>
      </c>
      <c r="C23" s="11">
        <v>63095</v>
      </c>
      <c r="D23" s="12" t="s">
        <v>114</v>
      </c>
      <c r="E23" s="13">
        <v>1660</v>
      </c>
      <c r="F23" s="13">
        <f>F24</f>
        <v>332</v>
      </c>
      <c r="G23" s="13">
        <v>332</v>
      </c>
      <c r="H23" s="13">
        <v>0</v>
      </c>
      <c r="I23" s="13">
        <v>0</v>
      </c>
      <c r="J23" s="126" t="s">
        <v>81</v>
      </c>
      <c r="K23" s="127"/>
      <c r="L23" s="13">
        <v>0</v>
      </c>
      <c r="M23" s="14" t="s">
        <v>64</v>
      </c>
    </row>
    <row r="24" spans="1:13" ht="12.75">
      <c r="A24" s="11"/>
      <c r="B24" s="11"/>
      <c r="C24" s="11"/>
      <c r="D24" s="15" t="s">
        <v>93</v>
      </c>
      <c r="E24" s="13">
        <v>1660</v>
      </c>
      <c r="F24" s="13">
        <f>G24+H24++J24+L24</f>
        <v>332</v>
      </c>
      <c r="G24" s="13">
        <f>G23</f>
        <v>332</v>
      </c>
      <c r="H24" s="13">
        <v>0</v>
      </c>
      <c r="I24" s="13">
        <v>0</v>
      </c>
      <c r="J24" s="123">
        <v>0</v>
      </c>
      <c r="K24" s="124"/>
      <c r="L24" s="13">
        <v>0</v>
      </c>
      <c r="M24" s="14"/>
    </row>
    <row r="25" spans="1:13" ht="12.75">
      <c r="A25" s="11"/>
      <c r="B25" s="11"/>
      <c r="C25" s="11"/>
      <c r="D25" s="15" t="s">
        <v>92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23">
        <v>0</v>
      </c>
      <c r="K25" s="124"/>
      <c r="L25" s="13">
        <f>L23</f>
        <v>0</v>
      </c>
      <c r="M25" s="14"/>
    </row>
    <row r="26" spans="1:13" ht="78.75">
      <c r="A26" s="11" t="s">
        <v>47</v>
      </c>
      <c r="B26" s="11">
        <v>700</v>
      </c>
      <c r="C26" s="11">
        <v>70005</v>
      </c>
      <c r="D26" s="15" t="s">
        <v>171</v>
      </c>
      <c r="E26" s="13">
        <v>6150</v>
      </c>
      <c r="F26" s="13">
        <f>G26+H26+L26</f>
        <v>3075</v>
      </c>
      <c r="G26" s="13">
        <v>3075</v>
      </c>
      <c r="H26" s="13">
        <v>0</v>
      </c>
      <c r="I26" s="13">
        <v>0</v>
      </c>
      <c r="J26" s="126" t="s">
        <v>81</v>
      </c>
      <c r="K26" s="127"/>
      <c r="L26" s="13">
        <v>0</v>
      </c>
      <c r="M26" s="14" t="s">
        <v>64</v>
      </c>
    </row>
    <row r="27" spans="1:13" ht="12.75">
      <c r="A27" s="11"/>
      <c r="B27" s="11"/>
      <c r="C27" s="11"/>
      <c r="D27" s="15" t="s">
        <v>93</v>
      </c>
      <c r="E27" s="13">
        <f>E26</f>
        <v>6150</v>
      </c>
      <c r="F27" s="13">
        <f>F26</f>
        <v>3075</v>
      </c>
      <c r="G27" s="13">
        <f>G26</f>
        <v>3075</v>
      </c>
      <c r="H27" s="13">
        <v>0</v>
      </c>
      <c r="I27" s="13">
        <v>0</v>
      </c>
      <c r="J27" s="123">
        <v>0</v>
      </c>
      <c r="K27" s="124"/>
      <c r="L27" s="13">
        <v>0</v>
      </c>
      <c r="M27" s="14"/>
    </row>
    <row r="28" spans="1:13" ht="12.75">
      <c r="A28" s="11"/>
      <c r="B28" s="11"/>
      <c r="C28" s="11"/>
      <c r="D28" s="15" t="s">
        <v>92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3">
        <v>0</v>
      </c>
      <c r="K28" s="124"/>
      <c r="L28" s="13">
        <f>L26</f>
        <v>0</v>
      </c>
      <c r="M28" s="14"/>
    </row>
    <row r="29" spans="1:13" ht="56.25">
      <c r="A29" s="11" t="s">
        <v>46</v>
      </c>
      <c r="B29" s="88" t="s">
        <v>172</v>
      </c>
      <c r="C29" s="11" t="s">
        <v>173</v>
      </c>
      <c r="D29" s="15" t="s">
        <v>174</v>
      </c>
      <c r="E29" s="13">
        <f>SUM(E30:E32)</f>
        <v>17366120</v>
      </c>
      <c r="F29" s="13">
        <f>G29+H29+L29</f>
        <v>17028427</v>
      </c>
      <c r="G29" s="13">
        <f>SUM(G30:G32)</f>
        <v>2144448</v>
      </c>
      <c r="H29" s="13">
        <v>3000000</v>
      </c>
      <c r="I29" s="13">
        <v>0</v>
      </c>
      <c r="J29" s="126" t="s">
        <v>81</v>
      </c>
      <c r="K29" s="127"/>
      <c r="L29" s="13">
        <v>11883979</v>
      </c>
      <c r="M29" s="14" t="s">
        <v>64</v>
      </c>
    </row>
    <row r="30" spans="1:13" ht="12.75">
      <c r="A30" s="11"/>
      <c r="B30" s="11"/>
      <c r="C30" s="11"/>
      <c r="D30" s="15" t="s">
        <v>93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23">
        <v>0</v>
      </c>
      <c r="K30" s="124"/>
      <c r="L30" s="13">
        <v>0</v>
      </c>
      <c r="M30" s="14"/>
    </row>
    <row r="31" spans="1:13" ht="22.5">
      <c r="A31" s="11"/>
      <c r="B31" s="11"/>
      <c r="C31" s="11"/>
      <c r="D31" s="15" t="s">
        <v>175</v>
      </c>
      <c r="E31" s="13">
        <v>16466120</v>
      </c>
      <c r="F31" s="13">
        <f>G31+H31+L31</f>
        <v>16128427</v>
      </c>
      <c r="G31" s="13">
        <v>1244448</v>
      </c>
      <c r="H31" s="13">
        <f>H29</f>
        <v>3000000</v>
      </c>
      <c r="I31" s="13">
        <v>0</v>
      </c>
      <c r="J31" s="123">
        <v>0</v>
      </c>
      <c r="K31" s="124"/>
      <c r="L31" s="13">
        <f>L29</f>
        <v>11883979</v>
      </c>
      <c r="M31" s="14"/>
    </row>
    <row r="32" spans="1:13" ht="22.5">
      <c r="A32" s="11"/>
      <c r="B32" s="11"/>
      <c r="C32" s="11"/>
      <c r="D32" s="15" t="s">
        <v>176</v>
      </c>
      <c r="E32" s="13">
        <v>900000</v>
      </c>
      <c r="F32" s="13">
        <f>G32+H32+L32</f>
        <v>900000</v>
      </c>
      <c r="G32" s="13">
        <v>900000</v>
      </c>
      <c r="H32" s="13">
        <v>0</v>
      </c>
      <c r="I32" s="13">
        <v>0</v>
      </c>
      <c r="J32" s="123">
        <v>0</v>
      </c>
      <c r="K32" s="124"/>
      <c r="L32" s="13">
        <f>L30</f>
        <v>0</v>
      </c>
      <c r="M32" s="14"/>
    </row>
    <row r="33" spans="1:13" ht="67.5">
      <c r="A33" s="11" t="s">
        <v>54</v>
      </c>
      <c r="B33" s="11">
        <v>710</v>
      </c>
      <c r="C33" s="11">
        <v>71095</v>
      </c>
      <c r="D33" s="15" t="s">
        <v>177</v>
      </c>
      <c r="E33" s="13">
        <f>SUM(E34:E35)</f>
        <v>3022600</v>
      </c>
      <c r="F33" s="13">
        <f>G33+H33+L33</f>
        <v>201000</v>
      </c>
      <c r="G33" s="13">
        <v>30150</v>
      </c>
      <c r="H33" s="13">
        <v>0</v>
      </c>
      <c r="I33" s="13">
        <v>0</v>
      </c>
      <c r="J33" s="126" t="s">
        <v>81</v>
      </c>
      <c r="K33" s="127"/>
      <c r="L33" s="13">
        <v>170850</v>
      </c>
      <c r="M33" s="14" t="s">
        <v>64</v>
      </c>
    </row>
    <row r="34" spans="1:13" ht="12.75">
      <c r="A34" s="11"/>
      <c r="B34" s="11"/>
      <c r="C34" s="11"/>
      <c r="D34" s="15" t="s">
        <v>93</v>
      </c>
      <c r="E34" s="13">
        <v>18000</v>
      </c>
      <c r="F34" s="13">
        <v>0</v>
      </c>
      <c r="G34" s="13">
        <v>0</v>
      </c>
      <c r="H34" s="13">
        <v>0</v>
      </c>
      <c r="I34" s="13">
        <v>0</v>
      </c>
      <c r="J34" s="123">
        <v>0</v>
      </c>
      <c r="K34" s="124"/>
      <c r="L34" s="13">
        <v>0</v>
      </c>
      <c r="M34" s="14"/>
    </row>
    <row r="35" spans="1:13" ht="12.75">
      <c r="A35" s="11"/>
      <c r="B35" s="11"/>
      <c r="C35" s="11"/>
      <c r="D35" s="15" t="s">
        <v>92</v>
      </c>
      <c r="E35" s="13">
        <v>3004600</v>
      </c>
      <c r="F35" s="13">
        <f>F33</f>
        <v>201000</v>
      </c>
      <c r="G35" s="13">
        <f>G33</f>
        <v>30150</v>
      </c>
      <c r="H35" s="13">
        <v>0</v>
      </c>
      <c r="I35" s="13">
        <v>0</v>
      </c>
      <c r="J35" s="123">
        <v>0</v>
      </c>
      <c r="K35" s="124"/>
      <c r="L35" s="13">
        <f>L33</f>
        <v>170850</v>
      </c>
      <c r="M35" s="14"/>
    </row>
    <row r="36" spans="1:13" ht="56.25">
      <c r="A36" s="11" t="s">
        <v>53</v>
      </c>
      <c r="B36" s="11">
        <v>801</v>
      </c>
      <c r="C36" s="11">
        <v>80130</v>
      </c>
      <c r="D36" s="15" t="s">
        <v>146</v>
      </c>
      <c r="E36" s="13">
        <f>(E37+E38)</f>
        <v>228745</v>
      </c>
      <c r="F36" s="13">
        <f>(F37+F38)</f>
        <v>28102</v>
      </c>
      <c r="G36" s="13">
        <v>0</v>
      </c>
      <c r="H36" s="13">
        <v>0</v>
      </c>
      <c r="I36" s="13">
        <v>0</v>
      </c>
      <c r="J36" s="126" t="s">
        <v>113</v>
      </c>
      <c r="K36" s="127"/>
      <c r="L36" s="13">
        <f>(L37+L38)</f>
        <v>28102</v>
      </c>
      <c r="M36" s="14" t="s">
        <v>73</v>
      </c>
    </row>
    <row r="37" spans="1:13" ht="12.75">
      <c r="A37" s="11"/>
      <c r="B37" s="11"/>
      <c r="C37" s="11"/>
      <c r="D37" s="15" t="s">
        <v>93</v>
      </c>
      <c r="E37" s="13">
        <v>228745</v>
      </c>
      <c r="F37" s="13">
        <f>G37+H37++J37+L37</f>
        <v>28102</v>
      </c>
      <c r="G37" s="13">
        <f>G36</f>
        <v>0</v>
      </c>
      <c r="H37" s="13">
        <v>0</v>
      </c>
      <c r="I37" s="13">
        <v>0</v>
      </c>
      <c r="J37" s="123">
        <v>0</v>
      </c>
      <c r="K37" s="124"/>
      <c r="L37" s="13">
        <v>28102</v>
      </c>
      <c r="M37" s="14"/>
    </row>
    <row r="38" spans="1:13" ht="12.75">
      <c r="A38" s="11"/>
      <c r="B38" s="11"/>
      <c r="C38" s="11"/>
      <c r="D38" s="15" t="s">
        <v>92</v>
      </c>
      <c r="E38" s="13">
        <v>0</v>
      </c>
      <c r="F38" s="13">
        <f>G38+H38++J38+L38</f>
        <v>0</v>
      </c>
      <c r="G38" s="13">
        <v>0</v>
      </c>
      <c r="H38" s="13">
        <v>0</v>
      </c>
      <c r="I38" s="13">
        <v>0</v>
      </c>
      <c r="J38" s="123">
        <v>0</v>
      </c>
      <c r="K38" s="124"/>
      <c r="L38" s="13">
        <v>0</v>
      </c>
      <c r="M38" s="14"/>
    </row>
    <row r="39" spans="1:13" ht="90">
      <c r="A39" s="11" t="s">
        <v>119</v>
      </c>
      <c r="B39" s="11">
        <v>801</v>
      </c>
      <c r="C39" s="11">
        <v>80195</v>
      </c>
      <c r="D39" s="15" t="s">
        <v>179</v>
      </c>
      <c r="E39" s="13">
        <v>7023999</v>
      </c>
      <c r="F39" s="13">
        <f>G39+H39+L39</f>
        <v>6665370</v>
      </c>
      <c r="G39" s="13">
        <v>1856637</v>
      </c>
      <c r="H39" s="13">
        <v>2000000</v>
      </c>
      <c r="I39" s="13">
        <v>0</v>
      </c>
      <c r="J39" s="126" t="s">
        <v>81</v>
      </c>
      <c r="K39" s="127"/>
      <c r="L39" s="13">
        <v>2808733</v>
      </c>
      <c r="M39" s="14" t="s">
        <v>64</v>
      </c>
    </row>
    <row r="40" spans="1:13" ht="12.75">
      <c r="A40" s="11"/>
      <c r="B40" s="11"/>
      <c r="C40" s="11"/>
      <c r="D40" s="15" t="s">
        <v>93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23">
        <v>0</v>
      </c>
      <c r="K40" s="124"/>
      <c r="L40" s="13">
        <v>0</v>
      </c>
      <c r="M40" s="14"/>
    </row>
    <row r="41" spans="1:13" ht="12.75">
      <c r="A41" s="11"/>
      <c r="B41" s="11"/>
      <c r="C41" s="11"/>
      <c r="D41" s="15" t="s">
        <v>92</v>
      </c>
      <c r="E41" s="13">
        <f>E39</f>
        <v>7023999</v>
      </c>
      <c r="F41" s="13">
        <f>F39</f>
        <v>6665370</v>
      </c>
      <c r="G41" s="13">
        <f>G39</f>
        <v>1856637</v>
      </c>
      <c r="H41" s="13">
        <v>2000000</v>
      </c>
      <c r="I41" s="13">
        <v>0</v>
      </c>
      <c r="J41" s="123">
        <v>0</v>
      </c>
      <c r="K41" s="124"/>
      <c r="L41" s="13">
        <f>L39</f>
        <v>2808733</v>
      </c>
      <c r="M41" s="14"/>
    </row>
    <row r="42" spans="1:13" ht="78.75">
      <c r="A42" s="11" t="s">
        <v>180</v>
      </c>
      <c r="B42" s="11">
        <v>801</v>
      </c>
      <c r="C42" s="11">
        <v>80195</v>
      </c>
      <c r="D42" s="15" t="s">
        <v>181</v>
      </c>
      <c r="E42" s="13">
        <v>3310380</v>
      </c>
      <c r="F42" s="13">
        <f>G42+H42+L42</f>
        <v>3276891</v>
      </c>
      <c r="G42" s="13">
        <v>1226683</v>
      </c>
      <c r="H42" s="13">
        <v>0</v>
      </c>
      <c r="I42" s="13">
        <v>0</v>
      </c>
      <c r="J42" s="126" t="s">
        <v>81</v>
      </c>
      <c r="K42" s="127"/>
      <c r="L42" s="13">
        <v>2050208</v>
      </c>
      <c r="M42" s="14" t="s">
        <v>64</v>
      </c>
    </row>
    <row r="43" spans="1:13" ht="12.75">
      <c r="A43" s="11"/>
      <c r="B43" s="11"/>
      <c r="C43" s="11"/>
      <c r="D43" s="15" t="s">
        <v>93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23">
        <v>0</v>
      </c>
      <c r="K43" s="124"/>
      <c r="L43" s="13">
        <v>0</v>
      </c>
      <c r="M43" s="14"/>
    </row>
    <row r="44" spans="1:13" ht="12.75">
      <c r="A44" s="11"/>
      <c r="B44" s="11"/>
      <c r="C44" s="11"/>
      <c r="D44" s="15" t="s">
        <v>92</v>
      </c>
      <c r="E44" s="13">
        <f>E42</f>
        <v>3310380</v>
      </c>
      <c r="F44" s="13">
        <f>F42</f>
        <v>3276891</v>
      </c>
      <c r="G44" s="13">
        <f>G42</f>
        <v>1226683</v>
      </c>
      <c r="H44" s="13">
        <v>0</v>
      </c>
      <c r="I44" s="13">
        <v>0</v>
      </c>
      <c r="J44" s="123">
        <v>0</v>
      </c>
      <c r="K44" s="124"/>
      <c r="L44" s="13">
        <f>L42</f>
        <v>2050208</v>
      </c>
      <c r="M44" s="14"/>
    </row>
    <row r="45" spans="1:13" ht="43.5" customHeight="1">
      <c r="A45" s="11" t="s">
        <v>178</v>
      </c>
      <c r="B45" s="11">
        <v>801</v>
      </c>
      <c r="C45" s="11">
        <v>80195</v>
      </c>
      <c r="D45" s="15" t="s">
        <v>138</v>
      </c>
      <c r="E45" s="13">
        <v>158900</v>
      </c>
      <c r="F45" s="13">
        <f>G45+H45+L45</f>
        <v>2000</v>
      </c>
      <c r="G45" s="13">
        <v>0</v>
      </c>
      <c r="H45" s="13">
        <v>0</v>
      </c>
      <c r="I45" s="13">
        <v>0</v>
      </c>
      <c r="J45" s="126" t="s">
        <v>81</v>
      </c>
      <c r="K45" s="127"/>
      <c r="L45" s="13">
        <v>2000</v>
      </c>
      <c r="M45" s="14" t="s">
        <v>65</v>
      </c>
    </row>
    <row r="46" spans="1:13" ht="12.75">
      <c r="A46" s="11"/>
      <c r="B46" s="11"/>
      <c r="C46" s="11"/>
      <c r="D46" s="15" t="s">
        <v>93</v>
      </c>
      <c r="E46" s="13">
        <v>3000</v>
      </c>
      <c r="F46" s="13">
        <f>F45</f>
        <v>2000</v>
      </c>
      <c r="G46" s="13">
        <v>0</v>
      </c>
      <c r="H46" s="13">
        <v>0</v>
      </c>
      <c r="I46" s="13">
        <v>0</v>
      </c>
      <c r="J46" s="123">
        <v>0</v>
      </c>
      <c r="K46" s="124"/>
      <c r="L46" s="13">
        <f>L45</f>
        <v>2000</v>
      </c>
      <c r="M46" s="14"/>
    </row>
    <row r="47" spans="1:13" ht="12.75">
      <c r="A47" s="11"/>
      <c r="B47" s="11"/>
      <c r="C47" s="11"/>
      <c r="D47" s="15" t="s">
        <v>92</v>
      </c>
      <c r="E47" s="13">
        <v>155900</v>
      </c>
      <c r="F47" s="13">
        <v>0</v>
      </c>
      <c r="G47" s="13">
        <f>G45</f>
        <v>0</v>
      </c>
      <c r="H47" s="13">
        <v>0</v>
      </c>
      <c r="I47" s="13">
        <v>0</v>
      </c>
      <c r="J47" s="123">
        <v>0</v>
      </c>
      <c r="K47" s="124"/>
      <c r="L47" s="13">
        <v>0</v>
      </c>
      <c r="M47" s="14"/>
    </row>
    <row r="48" spans="1:13" ht="54" customHeight="1">
      <c r="A48" s="11" t="s">
        <v>137</v>
      </c>
      <c r="B48" s="11">
        <v>801</v>
      </c>
      <c r="C48" s="11">
        <v>80195</v>
      </c>
      <c r="D48" s="15" t="s">
        <v>219</v>
      </c>
      <c r="E48" s="13">
        <v>366840</v>
      </c>
      <c r="F48" s="13">
        <v>78000</v>
      </c>
      <c r="G48" s="13">
        <v>0</v>
      </c>
      <c r="H48" s="13">
        <v>0</v>
      </c>
      <c r="I48" s="13">
        <v>0</v>
      </c>
      <c r="J48" s="126" t="s">
        <v>218</v>
      </c>
      <c r="K48" s="127"/>
      <c r="L48" s="13">
        <v>0</v>
      </c>
      <c r="M48" s="48" t="s">
        <v>135</v>
      </c>
    </row>
    <row r="49" spans="1:13" ht="12.75">
      <c r="A49" s="11"/>
      <c r="B49" s="11"/>
      <c r="C49" s="11"/>
      <c r="D49" s="15" t="s">
        <v>93</v>
      </c>
      <c r="E49" s="13">
        <v>366840</v>
      </c>
      <c r="F49" s="13">
        <f>F48</f>
        <v>78000</v>
      </c>
      <c r="G49" s="13">
        <v>0</v>
      </c>
      <c r="H49" s="13">
        <v>0</v>
      </c>
      <c r="I49" s="13">
        <v>0</v>
      </c>
      <c r="J49" s="123">
        <v>78000</v>
      </c>
      <c r="K49" s="124"/>
      <c r="L49" s="13">
        <f>L48</f>
        <v>0</v>
      </c>
      <c r="M49" s="14"/>
    </row>
    <row r="50" spans="1:13" ht="12.75">
      <c r="A50" s="11"/>
      <c r="B50" s="11"/>
      <c r="C50" s="11"/>
      <c r="D50" s="15" t="s">
        <v>92</v>
      </c>
      <c r="E50" s="13">
        <v>0</v>
      </c>
      <c r="F50" s="13">
        <v>0</v>
      </c>
      <c r="G50" s="13">
        <f>G48</f>
        <v>0</v>
      </c>
      <c r="H50" s="13">
        <v>0</v>
      </c>
      <c r="I50" s="13">
        <v>0</v>
      </c>
      <c r="J50" s="123">
        <v>0</v>
      </c>
      <c r="K50" s="124"/>
      <c r="L50" s="13">
        <v>0</v>
      </c>
      <c r="M50" s="14"/>
    </row>
    <row r="51" spans="1:13" ht="68.25">
      <c r="A51" s="11" t="s">
        <v>144</v>
      </c>
      <c r="B51" s="11">
        <v>852</v>
      </c>
      <c r="C51" s="11">
        <v>85202</v>
      </c>
      <c r="D51" s="46" t="s">
        <v>145</v>
      </c>
      <c r="E51" s="13">
        <v>3402866</v>
      </c>
      <c r="F51" s="13">
        <f>F53</f>
        <v>3045457</v>
      </c>
      <c r="G51" s="13">
        <v>3045457</v>
      </c>
      <c r="H51" s="13">
        <v>0</v>
      </c>
      <c r="I51" s="13">
        <v>0</v>
      </c>
      <c r="J51" s="126" t="s">
        <v>81</v>
      </c>
      <c r="K51" s="127"/>
      <c r="L51" s="13">
        <v>0</v>
      </c>
      <c r="M51" s="14" t="s">
        <v>109</v>
      </c>
    </row>
    <row r="52" spans="1:13" ht="12.75">
      <c r="A52" s="11"/>
      <c r="B52" s="11"/>
      <c r="C52" s="11"/>
      <c r="D52" s="15" t="s">
        <v>93</v>
      </c>
      <c r="E52" s="13">
        <v>0</v>
      </c>
      <c r="F52" s="13">
        <f>G52+H52++J52+L52</f>
        <v>0</v>
      </c>
      <c r="G52" s="13">
        <v>0</v>
      </c>
      <c r="H52" s="13">
        <v>0</v>
      </c>
      <c r="I52" s="13">
        <v>0</v>
      </c>
      <c r="J52" s="123">
        <v>0</v>
      </c>
      <c r="K52" s="124"/>
      <c r="L52" s="13">
        <v>0</v>
      </c>
      <c r="M52" s="14"/>
    </row>
    <row r="53" spans="1:13" ht="12.75">
      <c r="A53" s="11"/>
      <c r="B53" s="11"/>
      <c r="C53" s="11"/>
      <c r="D53" s="15" t="s">
        <v>92</v>
      </c>
      <c r="E53" s="13">
        <v>3402866</v>
      </c>
      <c r="F53" s="13">
        <f>G53+H53++J53+L53</f>
        <v>3045457</v>
      </c>
      <c r="G53" s="13">
        <f>G51</f>
        <v>3045457</v>
      </c>
      <c r="H53" s="13">
        <v>0</v>
      </c>
      <c r="I53" s="13">
        <v>0</v>
      </c>
      <c r="J53" s="123">
        <v>0</v>
      </c>
      <c r="K53" s="124"/>
      <c r="L53" s="13">
        <f>L51</f>
        <v>0</v>
      </c>
      <c r="M53" s="14"/>
    </row>
    <row r="54" spans="1:13" ht="54.75" customHeight="1">
      <c r="A54" s="11" t="s">
        <v>184</v>
      </c>
      <c r="B54" s="11">
        <v>852</v>
      </c>
      <c r="C54" s="11">
        <v>85295</v>
      </c>
      <c r="D54" s="15" t="s">
        <v>115</v>
      </c>
      <c r="E54" s="13">
        <f>SUM(E55:E56)</f>
        <v>989201</v>
      </c>
      <c r="F54" s="13">
        <f>F55</f>
        <v>189784</v>
      </c>
      <c r="G54" s="13">
        <v>146584</v>
      </c>
      <c r="H54" s="13">
        <v>0</v>
      </c>
      <c r="I54" s="13">
        <v>0</v>
      </c>
      <c r="J54" s="126" t="s">
        <v>183</v>
      </c>
      <c r="K54" s="127"/>
      <c r="L54" s="13">
        <v>0</v>
      </c>
      <c r="M54" s="14" t="s">
        <v>102</v>
      </c>
    </row>
    <row r="55" spans="1:13" ht="12.75">
      <c r="A55" s="11"/>
      <c r="B55" s="11"/>
      <c r="C55" s="11"/>
      <c r="D55" s="15" t="s">
        <v>93</v>
      </c>
      <c r="E55" s="13">
        <v>688701</v>
      </c>
      <c r="F55" s="13">
        <f>G55+H55+J55+L55</f>
        <v>189784</v>
      </c>
      <c r="G55" s="13">
        <f>G54</f>
        <v>146584</v>
      </c>
      <c r="H55" s="13">
        <v>0</v>
      </c>
      <c r="I55" s="13">
        <v>0</v>
      </c>
      <c r="J55" s="123">
        <v>43200</v>
      </c>
      <c r="K55" s="124"/>
      <c r="L55" s="13">
        <f>L54</f>
        <v>0</v>
      </c>
      <c r="M55" s="14"/>
    </row>
    <row r="56" spans="1:13" ht="12.75">
      <c r="A56" s="11"/>
      <c r="B56" s="11"/>
      <c r="C56" s="11"/>
      <c r="D56" s="15" t="s">
        <v>92</v>
      </c>
      <c r="E56" s="13">
        <v>300500</v>
      </c>
      <c r="F56" s="13">
        <v>0</v>
      </c>
      <c r="G56" s="13">
        <v>0</v>
      </c>
      <c r="H56" s="13">
        <v>0</v>
      </c>
      <c r="I56" s="13">
        <v>0</v>
      </c>
      <c r="J56" s="123">
        <v>0</v>
      </c>
      <c r="K56" s="124"/>
      <c r="L56" s="13">
        <v>0</v>
      </c>
      <c r="M56" s="14"/>
    </row>
    <row r="57" spans="1:13" ht="45">
      <c r="A57" s="11" t="s">
        <v>185</v>
      </c>
      <c r="B57" s="11">
        <v>853</v>
      </c>
      <c r="C57" s="11">
        <v>85395</v>
      </c>
      <c r="D57" s="15" t="s">
        <v>151</v>
      </c>
      <c r="E57" s="13">
        <f>(E58+E59)</f>
        <v>734840</v>
      </c>
      <c r="F57" s="13">
        <f>(F58+F59)</f>
        <v>351753</v>
      </c>
      <c r="G57" s="13">
        <v>0</v>
      </c>
      <c r="H57" s="13">
        <v>0</v>
      </c>
      <c r="I57" s="13">
        <v>0</v>
      </c>
      <c r="J57" s="126" t="s">
        <v>152</v>
      </c>
      <c r="K57" s="127"/>
      <c r="L57" s="13">
        <f>(L58+L59)</f>
        <v>323856</v>
      </c>
      <c r="M57" s="14" t="s">
        <v>110</v>
      </c>
    </row>
    <row r="58" spans="1:13" ht="12.75">
      <c r="A58" s="11"/>
      <c r="B58" s="11"/>
      <c r="C58" s="11"/>
      <c r="D58" s="15" t="s">
        <v>93</v>
      </c>
      <c r="E58" s="13">
        <v>734840</v>
      </c>
      <c r="F58" s="13">
        <f>G58+H58++J58+L58</f>
        <v>351753</v>
      </c>
      <c r="G58" s="13">
        <f>G57</f>
        <v>0</v>
      </c>
      <c r="H58" s="13">
        <v>0</v>
      </c>
      <c r="I58" s="13">
        <v>0</v>
      </c>
      <c r="J58" s="123">
        <v>27897</v>
      </c>
      <c r="K58" s="124"/>
      <c r="L58" s="13">
        <v>323856</v>
      </c>
      <c r="M58" s="14"/>
    </row>
    <row r="59" spans="1:13" ht="12.75">
      <c r="A59" s="11"/>
      <c r="B59" s="11"/>
      <c r="C59" s="11"/>
      <c r="D59" s="15" t="s">
        <v>92</v>
      </c>
      <c r="E59" s="13">
        <v>0</v>
      </c>
      <c r="F59" s="13">
        <f>G59+H59++J59+L59</f>
        <v>0</v>
      </c>
      <c r="G59" s="13">
        <v>0</v>
      </c>
      <c r="H59" s="13">
        <v>0</v>
      </c>
      <c r="I59" s="13">
        <v>0</v>
      </c>
      <c r="J59" s="123">
        <v>0</v>
      </c>
      <c r="K59" s="124"/>
      <c r="L59" s="13">
        <v>0</v>
      </c>
      <c r="M59" s="14"/>
    </row>
    <row r="60" spans="1:13" ht="53.25" customHeight="1">
      <c r="A60" s="11" t="s">
        <v>263</v>
      </c>
      <c r="B60" s="11">
        <v>853</v>
      </c>
      <c r="C60" s="11">
        <v>85395</v>
      </c>
      <c r="D60" s="15" t="s">
        <v>220</v>
      </c>
      <c r="E60" s="13">
        <f>(E61+E62)</f>
        <v>847099</v>
      </c>
      <c r="F60" s="13">
        <f>(F61+F62)</f>
        <v>404312</v>
      </c>
      <c r="G60" s="13">
        <v>0</v>
      </c>
      <c r="H60" s="13">
        <v>0</v>
      </c>
      <c r="I60" s="13">
        <v>0</v>
      </c>
      <c r="J60" s="126" t="s">
        <v>221</v>
      </c>
      <c r="K60" s="127"/>
      <c r="L60" s="13">
        <f>(L61+L62)</f>
        <v>372484</v>
      </c>
      <c r="M60" s="14" t="s">
        <v>64</v>
      </c>
    </row>
    <row r="61" spans="1:13" ht="12.75">
      <c r="A61" s="11"/>
      <c r="B61" s="11"/>
      <c r="C61" s="11"/>
      <c r="D61" s="15" t="s">
        <v>93</v>
      </c>
      <c r="E61" s="13">
        <v>847099</v>
      </c>
      <c r="F61" s="13">
        <f>G61+H61++J61+L61</f>
        <v>404312</v>
      </c>
      <c r="G61" s="13">
        <f>G60</f>
        <v>0</v>
      </c>
      <c r="H61" s="13">
        <v>0</v>
      </c>
      <c r="I61" s="13">
        <v>0</v>
      </c>
      <c r="J61" s="123">
        <v>31828</v>
      </c>
      <c r="K61" s="124"/>
      <c r="L61" s="13">
        <v>372484</v>
      </c>
      <c r="M61" s="14"/>
    </row>
    <row r="62" spans="1:13" ht="12.75">
      <c r="A62" s="11"/>
      <c r="B62" s="11"/>
      <c r="C62" s="11"/>
      <c r="D62" s="15" t="s">
        <v>92</v>
      </c>
      <c r="E62" s="13">
        <v>0</v>
      </c>
      <c r="F62" s="13">
        <f>G62+H62++J62+L62</f>
        <v>0</v>
      </c>
      <c r="G62" s="13">
        <v>0</v>
      </c>
      <c r="H62" s="13">
        <v>0</v>
      </c>
      <c r="I62" s="13">
        <v>0</v>
      </c>
      <c r="J62" s="123">
        <v>0</v>
      </c>
      <c r="K62" s="124"/>
      <c r="L62" s="13">
        <v>0</v>
      </c>
      <c r="M62" s="14"/>
    </row>
    <row r="63" spans="1:13" ht="70.5" customHeight="1">
      <c r="A63" s="11" t="s">
        <v>264</v>
      </c>
      <c r="B63" s="11">
        <v>921</v>
      </c>
      <c r="C63" s="11">
        <v>92195</v>
      </c>
      <c r="D63" s="15" t="s">
        <v>191</v>
      </c>
      <c r="E63" s="13">
        <f>(E64+E65)</f>
        <v>8658602</v>
      </c>
      <c r="F63" s="13">
        <f>(F64+F65)</f>
        <v>8583695</v>
      </c>
      <c r="G63" s="13">
        <v>1325805</v>
      </c>
      <c r="H63" s="13">
        <v>0</v>
      </c>
      <c r="I63" s="13">
        <v>0</v>
      </c>
      <c r="J63" s="126" t="s">
        <v>182</v>
      </c>
      <c r="K63" s="127"/>
      <c r="L63" s="13">
        <f>(L64+L65)</f>
        <v>7257890</v>
      </c>
      <c r="M63" s="14" t="s">
        <v>64</v>
      </c>
    </row>
    <row r="64" spans="1:13" ht="12.75">
      <c r="A64" s="11"/>
      <c r="B64" s="11"/>
      <c r="C64" s="11"/>
      <c r="D64" s="15" t="s">
        <v>93</v>
      </c>
      <c r="E64" s="13">
        <v>0</v>
      </c>
      <c r="F64" s="13">
        <f>G64+H64++J64+L64</f>
        <v>0</v>
      </c>
      <c r="G64" s="13">
        <v>0</v>
      </c>
      <c r="H64" s="13">
        <v>0</v>
      </c>
      <c r="I64" s="13">
        <v>0</v>
      </c>
      <c r="J64" s="123">
        <v>0</v>
      </c>
      <c r="K64" s="124"/>
      <c r="L64" s="13">
        <v>0</v>
      </c>
      <c r="M64" s="14"/>
    </row>
    <row r="65" spans="1:13" ht="12.75" customHeight="1">
      <c r="A65" s="11"/>
      <c r="B65" s="11"/>
      <c r="C65" s="11"/>
      <c r="D65" s="15" t="s">
        <v>92</v>
      </c>
      <c r="E65" s="13">
        <v>8658602</v>
      </c>
      <c r="F65" s="13">
        <f>G65+H65+J65+L65</f>
        <v>8583695</v>
      </c>
      <c r="G65" s="13">
        <f>G63</f>
        <v>1325805</v>
      </c>
      <c r="H65" s="13">
        <v>0</v>
      </c>
      <c r="I65" s="13">
        <v>0</v>
      </c>
      <c r="J65" s="123">
        <v>0</v>
      </c>
      <c r="K65" s="124"/>
      <c r="L65" s="13">
        <v>7257890</v>
      </c>
      <c r="M65" s="14"/>
    </row>
    <row r="66" spans="1:13" ht="21" customHeight="1">
      <c r="A66" s="130" t="s">
        <v>45</v>
      </c>
      <c r="B66" s="131"/>
      <c r="C66" s="131"/>
      <c r="D66" s="132"/>
      <c r="E66" s="16">
        <f>SUM(E12+E13+E15+E16+E18+E19+E21+E22+E24+E25+E27+E28+E30+E31+E32+E34+E35+E37+E38+E40+E41+E43+E44+E46+E47+E49+E50+E52+E53+E55+E56+E58+E59+E61+E62+E64+E65)</f>
        <v>49148296</v>
      </c>
      <c r="F66" s="16">
        <f>SUM(F12+F13+F15+F16+F18+F19+F21+F22+F24+F25+F27+F28+F30+F31+F32+F34+F35+F37+F38+F40+F41+F43+F44+F46+F47+F49+F50+F52+F53+F55+F56+F58+F59+F61+F62+F64+F65)</f>
        <v>42888492</v>
      </c>
      <c r="G66" s="16">
        <f>SUM(G12+G13+G15+G16+G18+G19+G21+G22+G24+G25+G27+G28+G30+G31+G32+G34+G35+G37+G38+G40+G41+G43+G44+G46+G47+G49+G50+G52+G53+G55+G56+G58+G59+G61+G62+G64+G65)</f>
        <v>10559465</v>
      </c>
      <c r="H66" s="16">
        <f>SUM(H12+H13+H15+H16+H18+H19+H21+H22+H24+H25+H27+H28+H30+H31+H32+H34+H35+H37+H38+H40+H41+H43+H44+H46+H47+H49+H50+H52+H53+H55+H56+H58+H59+H61+H62+H64+H65)</f>
        <v>5000000</v>
      </c>
      <c r="I66" s="16">
        <f>SUM(I12+I13+I15+I16+I18+I19+I21+I22+I24+I25+I27+I28+I30+I31+I32+I34+I35+I37+I38+I40+I41+I43+I44+I46+I47+I49+I50+I52+I53+I55+I56+I58+I59+I61+I62+I64+I65)</f>
        <v>0</v>
      </c>
      <c r="J66" s="133">
        <v>2430925</v>
      </c>
      <c r="K66" s="134"/>
      <c r="L66" s="16">
        <f>SUM(L12+L13+L15+L16+L18+L19+L21+L22+L24+L25+L27+L28+L30+L31+L32+L34+L35+L37+L38+L40+L41+L43+L44+L46+L47+L49+L50+L52+L53+L55+L56+L58+L59+L61+L62+L64+L65)</f>
        <v>24898102</v>
      </c>
      <c r="M66" s="83" t="s">
        <v>79</v>
      </c>
    </row>
    <row r="67" spans="1:13" ht="6" customHeight="1">
      <c r="A67" s="89"/>
      <c r="B67" s="89"/>
      <c r="C67" s="89"/>
      <c r="D67" s="89"/>
      <c r="E67" s="89"/>
      <c r="F67" s="89"/>
      <c r="G67" s="90"/>
      <c r="H67" s="89"/>
      <c r="I67" s="89"/>
      <c r="J67" s="125"/>
      <c r="K67" s="125"/>
      <c r="L67" s="89"/>
      <c r="M67" s="89"/>
    </row>
    <row r="68" spans="1:13" ht="12.75">
      <c r="A68" s="128" t="s">
        <v>78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2.75">
      <c r="A69" s="128" t="s">
        <v>77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1:13" ht="12.75">
      <c r="A70" s="128" t="s">
        <v>76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>
      <c r="A71" s="128" t="s">
        <v>91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1:13" ht="12.75">
      <c r="A72" s="129" t="s">
        <v>74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ht="7.5" customHeight="1"/>
    <row r="74" spans="1:13" ht="21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</row>
  </sheetData>
  <sheetProtection/>
  <mergeCells count="81">
    <mergeCell ref="J48:K48"/>
    <mergeCell ref="J49:K49"/>
    <mergeCell ref="J50:K50"/>
    <mergeCell ref="J60:K60"/>
    <mergeCell ref="J61:K61"/>
    <mergeCell ref="J62:K62"/>
    <mergeCell ref="J54:K54"/>
    <mergeCell ref="J55:K55"/>
    <mergeCell ref="J44:K44"/>
    <mergeCell ref="J57:K57"/>
    <mergeCell ref="J58:K58"/>
    <mergeCell ref="J59:K59"/>
    <mergeCell ref="J32:K32"/>
    <mergeCell ref="J39:K39"/>
    <mergeCell ref="J40:K40"/>
    <mergeCell ref="J41:K41"/>
    <mergeCell ref="J42:K42"/>
    <mergeCell ref="J43:K43"/>
    <mergeCell ref="J26:K26"/>
    <mergeCell ref="J27:K27"/>
    <mergeCell ref="J28:K28"/>
    <mergeCell ref="J29:K29"/>
    <mergeCell ref="J30:K30"/>
    <mergeCell ref="J31:K31"/>
    <mergeCell ref="J1:M1"/>
    <mergeCell ref="J20:K20"/>
    <mergeCell ref="J21:K21"/>
    <mergeCell ref="J17:K17"/>
    <mergeCell ref="J18:K18"/>
    <mergeCell ref="J19:K19"/>
    <mergeCell ref="L6:L9"/>
    <mergeCell ref="A2:M2"/>
    <mergeCell ref="A4:A9"/>
    <mergeCell ref="M4:M9"/>
    <mergeCell ref="F5:F9"/>
    <mergeCell ref="G5:L5"/>
    <mergeCell ref="G6:G9"/>
    <mergeCell ref="H6:H9"/>
    <mergeCell ref="A74:M74"/>
    <mergeCell ref="I7:I9"/>
    <mergeCell ref="J10:K10"/>
    <mergeCell ref="J14:K14"/>
    <mergeCell ref="B4:B9"/>
    <mergeCell ref="C4:C9"/>
    <mergeCell ref="D4:D9"/>
    <mergeCell ref="E4:E9"/>
    <mergeCell ref="F4:L4"/>
    <mergeCell ref="J15:K15"/>
    <mergeCell ref="J16:K16"/>
    <mergeCell ref="J45:K45"/>
    <mergeCell ref="J25:K25"/>
    <mergeCell ref="J33:K33"/>
    <mergeCell ref="J34:K34"/>
    <mergeCell ref="J35:K35"/>
    <mergeCell ref="J46:K46"/>
    <mergeCell ref="J47:K47"/>
    <mergeCell ref="J6:K9"/>
    <mergeCell ref="J22:K22"/>
    <mergeCell ref="J11:K11"/>
    <mergeCell ref="J12:K12"/>
    <mergeCell ref="J13:K13"/>
    <mergeCell ref="J36:K36"/>
    <mergeCell ref="J23:K23"/>
    <mergeCell ref="J24:K24"/>
    <mergeCell ref="A70:M70"/>
    <mergeCell ref="A71:M71"/>
    <mergeCell ref="A72:M72"/>
    <mergeCell ref="A66:D66"/>
    <mergeCell ref="J66:K66"/>
    <mergeCell ref="A68:M68"/>
    <mergeCell ref="A69:M69"/>
    <mergeCell ref="J37:K37"/>
    <mergeCell ref="J38:K38"/>
    <mergeCell ref="J67:K67"/>
    <mergeCell ref="J65:K65"/>
    <mergeCell ref="J56:K56"/>
    <mergeCell ref="J51:K51"/>
    <mergeCell ref="J52:K52"/>
    <mergeCell ref="J53:K53"/>
    <mergeCell ref="J63:K63"/>
    <mergeCell ref="J64:K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view="pageLayout" workbookViewId="0" topLeftCell="A1">
      <selection activeCell="L5" sqref="L5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29.16015625" style="2" customWidth="1"/>
    <col min="5" max="5" width="14.83203125" style="2" customWidth="1"/>
    <col min="6" max="6" width="12.83203125" style="2" customWidth="1"/>
    <col min="7" max="7" width="16.33203125" style="2" customWidth="1"/>
    <col min="8" max="8" width="11.83203125" style="2" customWidth="1"/>
    <col min="9" max="9" width="15.33203125" style="2" customWidth="1"/>
    <col min="10" max="10" width="12.83203125" style="2" customWidth="1"/>
    <col min="11" max="11" width="19.5" style="2" customWidth="1"/>
    <col min="12" max="16384" width="9.33203125" style="2" customWidth="1"/>
  </cols>
  <sheetData>
    <row r="1" spans="1:11" ht="18" customHeight="1">
      <c r="A1" s="143" t="s">
        <v>124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17" t="s">
        <v>0</v>
      </c>
    </row>
    <row r="3" spans="1:11" s="4" customFormat="1" ht="19.5" customHeight="1">
      <c r="A3" s="144" t="s">
        <v>55</v>
      </c>
      <c r="B3" s="144" t="s">
        <v>1</v>
      </c>
      <c r="C3" s="144" t="s">
        <v>90</v>
      </c>
      <c r="D3" s="145" t="s">
        <v>89</v>
      </c>
      <c r="E3" s="145" t="s">
        <v>88</v>
      </c>
      <c r="F3" s="145"/>
      <c r="G3" s="145"/>
      <c r="H3" s="145"/>
      <c r="I3" s="145"/>
      <c r="J3" s="145"/>
      <c r="K3" s="145" t="s">
        <v>69</v>
      </c>
    </row>
    <row r="4" spans="1:11" s="4" customFormat="1" ht="19.5" customHeight="1">
      <c r="A4" s="144"/>
      <c r="B4" s="144"/>
      <c r="C4" s="144"/>
      <c r="D4" s="145"/>
      <c r="E4" s="145" t="s">
        <v>125</v>
      </c>
      <c r="F4" s="145" t="s">
        <v>87</v>
      </c>
      <c r="G4" s="145"/>
      <c r="H4" s="145"/>
      <c r="I4" s="145"/>
      <c r="J4" s="145"/>
      <c r="K4" s="145"/>
    </row>
    <row r="5" spans="1:11" s="4" customFormat="1" ht="19.5" customHeight="1">
      <c r="A5" s="144"/>
      <c r="B5" s="144"/>
      <c r="C5" s="144"/>
      <c r="D5" s="145"/>
      <c r="E5" s="145"/>
      <c r="F5" s="152" t="s">
        <v>86</v>
      </c>
      <c r="G5" s="149" t="s">
        <v>85</v>
      </c>
      <c r="H5" s="18" t="s">
        <v>39</v>
      </c>
      <c r="I5" s="152" t="s">
        <v>84</v>
      </c>
      <c r="J5" s="153" t="s">
        <v>83</v>
      </c>
      <c r="K5" s="145"/>
    </row>
    <row r="6" spans="1:11" s="4" customFormat="1" ht="29.25" customHeight="1">
      <c r="A6" s="144"/>
      <c r="B6" s="144"/>
      <c r="C6" s="144"/>
      <c r="D6" s="145"/>
      <c r="E6" s="145"/>
      <c r="F6" s="150"/>
      <c r="G6" s="150"/>
      <c r="H6" s="156" t="s">
        <v>82</v>
      </c>
      <c r="I6" s="150"/>
      <c r="J6" s="154"/>
      <c r="K6" s="145"/>
    </row>
    <row r="7" spans="1:11" s="4" customFormat="1" ht="19.5" customHeight="1">
      <c r="A7" s="144"/>
      <c r="B7" s="144"/>
      <c r="C7" s="144"/>
      <c r="D7" s="145"/>
      <c r="E7" s="145"/>
      <c r="F7" s="150"/>
      <c r="G7" s="150"/>
      <c r="H7" s="156"/>
      <c r="I7" s="150"/>
      <c r="J7" s="154"/>
      <c r="K7" s="145"/>
    </row>
    <row r="8" spans="1:11" s="4" customFormat="1" ht="51.75" customHeight="1">
      <c r="A8" s="144"/>
      <c r="B8" s="144"/>
      <c r="C8" s="144"/>
      <c r="D8" s="145"/>
      <c r="E8" s="145"/>
      <c r="F8" s="151"/>
      <c r="G8" s="151"/>
      <c r="H8" s="156"/>
      <c r="I8" s="151"/>
      <c r="J8" s="155"/>
      <c r="K8" s="145"/>
    </row>
    <row r="9" spans="1:11" ht="13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45.75" customHeight="1">
      <c r="A10" s="20" t="s">
        <v>52</v>
      </c>
      <c r="B10" s="91" t="s">
        <v>204</v>
      </c>
      <c r="C10" s="91" t="s">
        <v>205</v>
      </c>
      <c r="D10" s="21" t="s">
        <v>206</v>
      </c>
      <c r="E10" s="22">
        <v>20000</v>
      </c>
      <c r="F10" s="22">
        <v>20000</v>
      </c>
      <c r="G10" s="22">
        <v>0</v>
      </c>
      <c r="H10" s="22">
        <v>0</v>
      </c>
      <c r="I10" s="21" t="s">
        <v>97</v>
      </c>
      <c r="J10" s="23">
        <v>0</v>
      </c>
      <c r="K10" s="24" t="s">
        <v>64</v>
      </c>
    </row>
    <row r="11" spans="1:11" ht="51" customHeight="1">
      <c r="A11" s="20" t="s">
        <v>51</v>
      </c>
      <c r="B11" s="20">
        <v>600</v>
      </c>
      <c r="C11" s="20">
        <v>60014</v>
      </c>
      <c r="D11" s="21" t="s">
        <v>106</v>
      </c>
      <c r="E11" s="22">
        <v>65000</v>
      </c>
      <c r="F11" s="22">
        <v>65000</v>
      </c>
      <c r="G11" s="22">
        <v>0</v>
      </c>
      <c r="H11" s="22">
        <v>0</v>
      </c>
      <c r="I11" s="21" t="s">
        <v>99</v>
      </c>
      <c r="J11" s="23">
        <v>0</v>
      </c>
      <c r="K11" s="24" t="s">
        <v>80</v>
      </c>
    </row>
    <row r="12" spans="1:11" ht="51" customHeight="1">
      <c r="A12" s="20" t="s">
        <v>50</v>
      </c>
      <c r="B12" s="20">
        <v>600</v>
      </c>
      <c r="C12" s="20">
        <v>60014</v>
      </c>
      <c r="D12" s="21" t="s">
        <v>107</v>
      </c>
      <c r="E12" s="22">
        <v>155000</v>
      </c>
      <c r="F12" s="22">
        <v>155000</v>
      </c>
      <c r="G12" s="22">
        <v>0</v>
      </c>
      <c r="H12" s="22">
        <v>0</v>
      </c>
      <c r="I12" s="21" t="s">
        <v>99</v>
      </c>
      <c r="J12" s="23">
        <v>0</v>
      </c>
      <c r="K12" s="24" t="s">
        <v>80</v>
      </c>
    </row>
    <row r="13" spans="1:11" ht="51" customHeight="1">
      <c r="A13" s="20" t="s">
        <v>49</v>
      </c>
      <c r="B13" s="20">
        <v>600</v>
      </c>
      <c r="C13" s="20">
        <v>60014</v>
      </c>
      <c r="D13" s="21" t="s">
        <v>116</v>
      </c>
      <c r="E13" s="22">
        <v>180000</v>
      </c>
      <c r="F13" s="22">
        <v>180000</v>
      </c>
      <c r="G13" s="22">
        <v>0</v>
      </c>
      <c r="H13" s="22">
        <v>0</v>
      </c>
      <c r="I13" s="21" t="s">
        <v>99</v>
      </c>
      <c r="J13" s="23">
        <v>0</v>
      </c>
      <c r="K13" s="24" t="s">
        <v>80</v>
      </c>
    </row>
    <row r="14" spans="1:11" ht="47.25" customHeight="1">
      <c r="A14" s="20" t="s">
        <v>48</v>
      </c>
      <c r="B14" s="20">
        <v>600</v>
      </c>
      <c r="C14" s="20">
        <v>60014</v>
      </c>
      <c r="D14" s="21" t="s">
        <v>108</v>
      </c>
      <c r="E14" s="22">
        <v>20000</v>
      </c>
      <c r="F14" s="22">
        <v>20000</v>
      </c>
      <c r="G14" s="22">
        <v>0</v>
      </c>
      <c r="H14" s="22">
        <v>0</v>
      </c>
      <c r="I14" s="21" t="s">
        <v>99</v>
      </c>
      <c r="J14" s="23">
        <v>0</v>
      </c>
      <c r="K14" s="24" t="s">
        <v>80</v>
      </c>
    </row>
    <row r="15" spans="1:11" ht="68.25">
      <c r="A15" s="20" t="s">
        <v>47</v>
      </c>
      <c r="B15" s="20">
        <v>600</v>
      </c>
      <c r="C15" s="20">
        <v>60014</v>
      </c>
      <c r="D15" s="49" t="s">
        <v>214</v>
      </c>
      <c r="E15" s="22">
        <v>1333960</v>
      </c>
      <c r="F15" s="22">
        <v>698960</v>
      </c>
      <c r="G15" s="23">
        <v>0</v>
      </c>
      <c r="H15" s="23">
        <v>0</v>
      </c>
      <c r="I15" s="21" t="s">
        <v>216</v>
      </c>
      <c r="J15" s="23">
        <v>0</v>
      </c>
      <c r="K15" s="24" t="s">
        <v>80</v>
      </c>
    </row>
    <row r="16" spans="1:11" ht="54" customHeight="1">
      <c r="A16" s="20" t="s">
        <v>46</v>
      </c>
      <c r="B16" s="20">
        <v>750</v>
      </c>
      <c r="C16" s="20">
        <v>75020</v>
      </c>
      <c r="D16" s="21" t="s">
        <v>118</v>
      </c>
      <c r="E16" s="22">
        <f>F16</f>
        <v>26000</v>
      </c>
      <c r="F16" s="22">
        <v>26000</v>
      </c>
      <c r="G16" s="22">
        <v>0</v>
      </c>
      <c r="H16" s="22">
        <v>0</v>
      </c>
      <c r="I16" s="21" t="s">
        <v>81</v>
      </c>
      <c r="J16" s="23">
        <v>0</v>
      </c>
      <c r="K16" s="24" t="s">
        <v>64</v>
      </c>
    </row>
    <row r="17" spans="1:11" ht="47.25" customHeight="1">
      <c r="A17" s="20" t="s">
        <v>54</v>
      </c>
      <c r="B17" s="20">
        <v>750</v>
      </c>
      <c r="C17" s="20">
        <v>75020</v>
      </c>
      <c r="D17" s="21" t="s">
        <v>117</v>
      </c>
      <c r="E17" s="22">
        <v>30000</v>
      </c>
      <c r="F17" s="22">
        <v>30000</v>
      </c>
      <c r="G17" s="22">
        <v>0</v>
      </c>
      <c r="H17" s="22">
        <v>0</v>
      </c>
      <c r="I17" s="21" t="s">
        <v>81</v>
      </c>
      <c r="J17" s="23">
        <v>0</v>
      </c>
      <c r="K17" s="24" t="s">
        <v>64</v>
      </c>
    </row>
    <row r="18" spans="1:11" ht="48.75" customHeight="1">
      <c r="A18" s="20" t="s">
        <v>53</v>
      </c>
      <c r="B18" s="20">
        <v>750</v>
      </c>
      <c r="C18" s="20">
        <v>75020</v>
      </c>
      <c r="D18" s="21" t="s">
        <v>207</v>
      </c>
      <c r="E18" s="22">
        <v>16800</v>
      </c>
      <c r="F18" s="23">
        <v>0</v>
      </c>
      <c r="G18" s="23">
        <v>0</v>
      </c>
      <c r="H18" s="23">
        <v>0</v>
      </c>
      <c r="I18" s="21" t="s">
        <v>217</v>
      </c>
      <c r="J18" s="23"/>
      <c r="K18" s="24" t="s">
        <v>64</v>
      </c>
    </row>
    <row r="19" spans="1:11" ht="45">
      <c r="A19" s="20" t="s">
        <v>119</v>
      </c>
      <c r="B19" s="20">
        <v>852</v>
      </c>
      <c r="C19" s="20">
        <v>85202</v>
      </c>
      <c r="D19" s="21" t="s">
        <v>208</v>
      </c>
      <c r="E19" s="22">
        <v>70000</v>
      </c>
      <c r="F19" s="22">
        <v>70000</v>
      </c>
      <c r="G19" s="22">
        <v>0</v>
      </c>
      <c r="H19" s="22">
        <v>0</v>
      </c>
      <c r="I19" s="21" t="s">
        <v>97</v>
      </c>
      <c r="J19" s="23">
        <v>0</v>
      </c>
      <c r="K19" s="24" t="s">
        <v>209</v>
      </c>
    </row>
    <row r="20" spans="1:11" ht="45">
      <c r="A20" s="20" t="s">
        <v>180</v>
      </c>
      <c r="B20" s="20">
        <v>852</v>
      </c>
      <c r="C20" s="20">
        <v>85202</v>
      </c>
      <c r="D20" s="21" t="s">
        <v>208</v>
      </c>
      <c r="E20" s="22">
        <v>95400</v>
      </c>
      <c r="F20" s="22">
        <v>95400</v>
      </c>
      <c r="G20" s="22">
        <v>0</v>
      </c>
      <c r="H20" s="22">
        <v>0</v>
      </c>
      <c r="I20" s="21" t="s">
        <v>97</v>
      </c>
      <c r="J20" s="23">
        <v>0</v>
      </c>
      <c r="K20" s="24" t="s">
        <v>109</v>
      </c>
    </row>
    <row r="21" spans="1:11" ht="45">
      <c r="A21" s="20" t="s">
        <v>178</v>
      </c>
      <c r="B21" s="20">
        <v>853</v>
      </c>
      <c r="C21" s="20">
        <v>85311</v>
      </c>
      <c r="D21" s="21" t="s">
        <v>154</v>
      </c>
      <c r="E21" s="22">
        <v>45000</v>
      </c>
      <c r="F21" s="22">
        <v>45000</v>
      </c>
      <c r="G21" s="22">
        <v>0</v>
      </c>
      <c r="H21" s="22">
        <v>0</v>
      </c>
      <c r="I21" s="21" t="s">
        <v>97</v>
      </c>
      <c r="J21" s="23">
        <v>0</v>
      </c>
      <c r="K21" s="24" t="s">
        <v>64</v>
      </c>
    </row>
    <row r="22" spans="1:11" ht="45">
      <c r="A22" s="20" t="s">
        <v>137</v>
      </c>
      <c r="B22" s="20">
        <v>854</v>
      </c>
      <c r="C22" s="20">
        <v>85403</v>
      </c>
      <c r="D22" s="21" t="s">
        <v>136</v>
      </c>
      <c r="E22" s="22">
        <v>25000</v>
      </c>
      <c r="F22" s="22">
        <v>25000</v>
      </c>
      <c r="G22" s="22">
        <v>0</v>
      </c>
      <c r="H22" s="22">
        <v>0</v>
      </c>
      <c r="I22" s="21" t="s">
        <v>98</v>
      </c>
      <c r="J22" s="23">
        <v>0</v>
      </c>
      <c r="K22" s="24" t="s">
        <v>135</v>
      </c>
    </row>
    <row r="23" spans="1:11" ht="51.75" customHeight="1">
      <c r="A23" s="20" t="s">
        <v>144</v>
      </c>
      <c r="B23" s="20">
        <v>854</v>
      </c>
      <c r="C23" s="20">
        <v>85403</v>
      </c>
      <c r="D23" s="21" t="s">
        <v>210</v>
      </c>
      <c r="E23" s="22">
        <v>185600</v>
      </c>
      <c r="F23" s="22">
        <v>111069</v>
      </c>
      <c r="G23" s="22">
        <v>0</v>
      </c>
      <c r="H23" s="22">
        <v>0</v>
      </c>
      <c r="I23" s="21" t="s">
        <v>224</v>
      </c>
      <c r="J23" s="23">
        <v>0</v>
      </c>
      <c r="K23" s="24" t="s">
        <v>211</v>
      </c>
    </row>
    <row r="24" spans="1:11" ht="67.5">
      <c r="A24" s="20" t="s">
        <v>184</v>
      </c>
      <c r="B24" s="20">
        <v>855</v>
      </c>
      <c r="C24" s="20">
        <v>85510</v>
      </c>
      <c r="D24" s="21" t="s">
        <v>212</v>
      </c>
      <c r="E24" s="22">
        <v>50000</v>
      </c>
      <c r="F24" s="22">
        <v>50000</v>
      </c>
      <c r="G24" s="22">
        <v>0</v>
      </c>
      <c r="H24" s="22">
        <v>0</v>
      </c>
      <c r="I24" s="21" t="s">
        <v>97</v>
      </c>
      <c r="J24" s="23">
        <v>0</v>
      </c>
      <c r="K24" s="24" t="s">
        <v>213</v>
      </c>
    </row>
    <row r="25" spans="1:11" ht="62.25" customHeight="1">
      <c r="A25" s="20" t="s">
        <v>185</v>
      </c>
      <c r="B25" s="20">
        <v>926</v>
      </c>
      <c r="C25" s="20">
        <v>92695</v>
      </c>
      <c r="D25" s="21" t="s">
        <v>226</v>
      </c>
      <c r="E25" s="22">
        <v>156273</v>
      </c>
      <c r="F25" s="22">
        <v>81273</v>
      </c>
      <c r="G25" s="22">
        <v>0</v>
      </c>
      <c r="H25" s="22">
        <v>0</v>
      </c>
      <c r="I25" s="21" t="s">
        <v>225</v>
      </c>
      <c r="J25" s="23">
        <v>0</v>
      </c>
      <c r="K25" s="24" t="s">
        <v>64</v>
      </c>
    </row>
    <row r="26" spans="1:11" ht="27.75" customHeight="1">
      <c r="A26" s="146" t="s">
        <v>45</v>
      </c>
      <c r="B26" s="147"/>
      <c r="C26" s="147"/>
      <c r="D26" s="148"/>
      <c r="E26" s="50">
        <f>SUM(E10:E25)</f>
        <v>2474033</v>
      </c>
      <c r="F26" s="50">
        <f>SUM(F10:F25)</f>
        <v>1672702</v>
      </c>
      <c r="G26" s="50">
        <f>SUM(G10:G25)</f>
        <v>0</v>
      </c>
      <c r="H26" s="50">
        <f>SUM(H10:H25)</f>
        <v>0</v>
      </c>
      <c r="I26" s="51">
        <v>801331</v>
      </c>
      <c r="J26" s="50">
        <f>SUM(J10:J25)</f>
        <v>0</v>
      </c>
      <c r="K26" s="61" t="s">
        <v>79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 t="s">
        <v>78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 t="s">
        <v>77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 t="s">
        <v>75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 t="s">
        <v>215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mergeCells count="15">
    <mergeCell ref="A26:D26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300" verticalDpi="300" orientation="portrait" paperSize="9" scale="69" r:id="rId1"/>
  <headerFooter alignWithMargins="0">
    <oddHeader>&amp;R&amp;9Załącznik nr &amp;A
do uchwały Rady Powiatu w Opatowie nr XLIV.6.2018
z dnia 28 lutego 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zoomScalePageLayoutView="0" workbookViewId="0" topLeftCell="A1">
      <selection activeCell="Q7" sqref="Q7"/>
    </sheetView>
  </sheetViews>
  <sheetFormatPr defaultColWidth="9.33203125" defaultRowHeight="12.75"/>
  <cols>
    <col min="1" max="1" width="4.66015625" style="3" customWidth="1"/>
    <col min="2" max="2" width="21.83203125" style="3" customWidth="1"/>
    <col min="3" max="3" width="10.66015625" style="3" customWidth="1"/>
    <col min="4" max="4" width="12" style="3" customWidth="1"/>
    <col min="5" max="5" width="7" style="3" customWidth="1"/>
    <col min="6" max="6" width="8.83203125" style="3" customWidth="1"/>
    <col min="7" max="7" width="19" style="3" customWidth="1"/>
    <col min="8" max="8" width="12.33203125" style="3" customWidth="1"/>
    <col min="9" max="9" width="12.66015625" style="3" customWidth="1"/>
    <col min="10" max="16384" width="9.33203125" style="3" customWidth="1"/>
  </cols>
  <sheetData>
    <row r="1" spans="1:9" ht="40.5" customHeight="1">
      <c r="A1" s="5"/>
      <c r="B1" s="5"/>
      <c r="C1" s="5"/>
      <c r="D1" s="5"/>
      <c r="E1" s="5"/>
      <c r="F1" s="5"/>
      <c r="G1" s="191" t="s">
        <v>382</v>
      </c>
      <c r="H1" s="191"/>
      <c r="I1" s="191"/>
    </row>
    <row r="2" spans="1:9" ht="12.75">
      <c r="A2" s="192" t="s">
        <v>157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2.7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ht="22.5" customHeight="1">
      <c r="A6" s="190" t="s">
        <v>72</v>
      </c>
      <c r="B6" s="190" t="s">
        <v>71</v>
      </c>
      <c r="C6" s="190" t="s">
        <v>70</v>
      </c>
      <c r="D6" s="190" t="s">
        <v>69</v>
      </c>
      <c r="E6" s="190" t="s">
        <v>1</v>
      </c>
      <c r="F6" s="190" t="s">
        <v>2</v>
      </c>
      <c r="G6" s="190" t="s">
        <v>68</v>
      </c>
      <c r="H6" s="190"/>
      <c r="I6" s="190" t="s">
        <v>158</v>
      </c>
    </row>
    <row r="7" spans="1:9" ht="66" customHeight="1">
      <c r="A7" s="190"/>
      <c r="B7" s="190"/>
      <c r="C7" s="190"/>
      <c r="D7" s="190"/>
      <c r="E7" s="190"/>
      <c r="F7" s="190"/>
      <c r="G7" s="40" t="s">
        <v>67</v>
      </c>
      <c r="H7" s="40" t="s">
        <v>66</v>
      </c>
      <c r="I7" s="190"/>
    </row>
    <row r="8" spans="1:9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</row>
    <row r="9" spans="1:9" ht="45" customHeight="1">
      <c r="A9" s="187" t="s">
        <v>52</v>
      </c>
      <c r="B9" s="160" t="s">
        <v>104</v>
      </c>
      <c r="C9" s="160" t="s">
        <v>159</v>
      </c>
      <c r="D9" s="160" t="s">
        <v>64</v>
      </c>
      <c r="E9" s="187" t="s">
        <v>160</v>
      </c>
      <c r="F9" s="187" t="s">
        <v>161</v>
      </c>
      <c r="G9" s="26" t="s">
        <v>63</v>
      </c>
      <c r="H9" s="27">
        <f>H10+H14</f>
        <v>17366120</v>
      </c>
      <c r="I9" s="27">
        <f>I10+I14</f>
        <v>17028427</v>
      </c>
    </row>
    <row r="10" spans="1:9" ht="25.5" customHeight="1">
      <c r="A10" s="188"/>
      <c r="B10" s="167"/>
      <c r="C10" s="166"/>
      <c r="D10" s="166"/>
      <c r="E10" s="188"/>
      <c r="F10" s="188"/>
      <c r="G10" s="26" t="s">
        <v>61</v>
      </c>
      <c r="H10" s="27">
        <f>H11+H12+H13</f>
        <v>0</v>
      </c>
      <c r="I10" s="27">
        <f>I11+I12+I13</f>
        <v>0</v>
      </c>
    </row>
    <row r="11" spans="1:9" ht="49.5" customHeight="1">
      <c r="A11" s="188"/>
      <c r="B11" s="160" t="s">
        <v>162</v>
      </c>
      <c r="C11" s="166"/>
      <c r="D11" s="166"/>
      <c r="E11" s="188"/>
      <c r="F11" s="188"/>
      <c r="G11" s="28" t="s">
        <v>59</v>
      </c>
      <c r="H11" s="29">
        <v>0</v>
      </c>
      <c r="I11" s="29">
        <v>0</v>
      </c>
    </row>
    <row r="12" spans="1:9" ht="27.75" customHeight="1">
      <c r="A12" s="188"/>
      <c r="B12" s="166"/>
      <c r="C12" s="166"/>
      <c r="D12" s="166"/>
      <c r="E12" s="188"/>
      <c r="F12" s="188"/>
      <c r="G12" s="30" t="s">
        <v>58</v>
      </c>
      <c r="H12" s="29">
        <v>0</v>
      </c>
      <c r="I12" s="29">
        <v>0</v>
      </c>
    </row>
    <row r="13" spans="1:9" ht="35.25" customHeight="1">
      <c r="A13" s="188"/>
      <c r="B13" s="166" t="s">
        <v>163</v>
      </c>
      <c r="C13" s="166"/>
      <c r="D13" s="166"/>
      <c r="E13" s="188"/>
      <c r="F13" s="188"/>
      <c r="G13" s="30" t="s">
        <v>57</v>
      </c>
      <c r="H13" s="29">
        <v>0</v>
      </c>
      <c r="I13" s="29">
        <v>0</v>
      </c>
    </row>
    <row r="14" spans="1:9" ht="15.75" customHeight="1">
      <c r="A14" s="188"/>
      <c r="B14" s="166"/>
      <c r="C14" s="166"/>
      <c r="D14" s="166"/>
      <c r="E14" s="188"/>
      <c r="F14" s="188"/>
      <c r="G14" s="26" t="s">
        <v>60</v>
      </c>
      <c r="H14" s="27">
        <f>H15+H16+H17+H18</f>
        <v>17366120</v>
      </c>
      <c r="I14" s="27">
        <f>I15+I16+I17+I18</f>
        <v>17028427</v>
      </c>
    </row>
    <row r="15" spans="1:9" ht="15" customHeight="1">
      <c r="A15" s="188"/>
      <c r="B15" s="166"/>
      <c r="C15" s="166"/>
      <c r="D15" s="166"/>
      <c r="E15" s="188"/>
      <c r="F15" s="188"/>
      <c r="G15" s="28" t="s">
        <v>59</v>
      </c>
      <c r="H15" s="29">
        <v>5195574</v>
      </c>
      <c r="I15" s="29">
        <v>5144448</v>
      </c>
    </row>
    <row r="16" spans="1:9" ht="22.5">
      <c r="A16" s="188"/>
      <c r="B16" s="166"/>
      <c r="C16" s="166"/>
      <c r="D16" s="166"/>
      <c r="E16" s="188"/>
      <c r="F16" s="188"/>
      <c r="G16" s="30" t="s">
        <v>58</v>
      </c>
      <c r="H16" s="29">
        <v>0</v>
      </c>
      <c r="I16" s="29">
        <v>0</v>
      </c>
    </row>
    <row r="17" spans="1:9" ht="33.75">
      <c r="A17" s="188"/>
      <c r="B17" s="166" t="s">
        <v>164</v>
      </c>
      <c r="C17" s="166"/>
      <c r="D17" s="166"/>
      <c r="E17" s="188"/>
      <c r="F17" s="188"/>
      <c r="G17" s="30" t="s">
        <v>57</v>
      </c>
      <c r="H17" s="29">
        <v>12170546</v>
      </c>
      <c r="I17" s="29">
        <v>11883979</v>
      </c>
    </row>
    <row r="18" spans="1:9" ht="48.75" customHeight="1">
      <c r="A18" s="189"/>
      <c r="B18" s="167"/>
      <c r="C18" s="167"/>
      <c r="D18" s="167"/>
      <c r="E18" s="189"/>
      <c r="F18" s="189"/>
      <c r="G18" s="86" t="s">
        <v>56</v>
      </c>
      <c r="H18" s="29">
        <v>0</v>
      </c>
      <c r="I18" s="29">
        <v>0</v>
      </c>
    </row>
    <row r="19" spans="1:9" ht="44.25" customHeight="1">
      <c r="A19" s="157" t="s">
        <v>51</v>
      </c>
      <c r="B19" s="86" t="s">
        <v>104</v>
      </c>
      <c r="C19" s="181" t="s">
        <v>156</v>
      </c>
      <c r="D19" s="181" t="s">
        <v>64</v>
      </c>
      <c r="E19" s="184" t="s">
        <v>15</v>
      </c>
      <c r="F19" s="184" t="s">
        <v>105</v>
      </c>
      <c r="G19" s="26" t="s">
        <v>63</v>
      </c>
      <c r="H19" s="27">
        <f>H20+H24</f>
        <v>3022600</v>
      </c>
      <c r="I19" s="27">
        <f>I20+I24</f>
        <v>201000</v>
      </c>
    </row>
    <row r="20" spans="1:9" ht="27" customHeight="1">
      <c r="A20" s="158"/>
      <c r="B20" s="86" t="s">
        <v>103</v>
      </c>
      <c r="C20" s="182"/>
      <c r="D20" s="182"/>
      <c r="E20" s="185"/>
      <c r="F20" s="185"/>
      <c r="G20" s="26" t="s">
        <v>61</v>
      </c>
      <c r="H20" s="27">
        <f>H21+H22+H23</f>
        <v>18000</v>
      </c>
      <c r="I20" s="27">
        <f>I21+I22+I23</f>
        <v>0</v>
      </c>
    </row>
    <row r="21" spans="1:9" ht="15" customHeight="1">
      <c r="A21" s="158"/>
      <c r="B21" s="160" t="s">
        <v>155</v>
      </c>
      <c r="C21" s="182"/>
      <c r="D21" s="182"/>
      <c r="E21" s="185"/>
      <c r="F21" s="185"/>
      <c r="G21" s="28" t="s">
        <v>59</v>
      </c>
      <c r="H21" s="29">
        <v>2700</v>
      </c>
      <c r="I21" s="29">
        <v>0</v>
      </c>
    </row>
    <row r="22" spans="1:9" ht="24.75" customHeight="1">
      <c r="A22" s="158"/>
      <c r="B22" s="166"/>
      <c r="C22" s="182"/>
      <c r="D22" s="182"/>
      <c r="E22" s="185"/>
      <c r="F22" s="185"/>
      <c r="G22" s="30" t="s">
        <v>58</v>
      </c>
      <c r="H22" s="29">
        <v>0</v>
      </c>
      <c r="I22" s="29">
        <v>0</v>
      </c>
    </row>
    <row r="23" spans="1:9" ht="36" customHeight="1">
      <c r="A23" s="158"/>
      <c r="B23" s="166"/>
      <c r="C23" s="182"/>
      <c r="D23" s="182"/>
      <c r="E23" s="185"/>
      <c r="F23" s="185"/>
      <c r="G23" s="30" t="s">
        <v>57</v>
      </c>
      <c r="H23" s="29">
        <v>15300</v>
      </c>
      <c r="I23" s="29">
        <v>0</v>
      </c>
    </row>
    <row r="24" spans="1:9" ht="14.25" customHeight="1">
      <c r="A24" s="158"/>
      <c r="B24" s="166"/>
      <c r="C24" s="182"/>
      <c r="D24" s="182"/>
      <c r="E24" s="185"/>
      <c r="F24" s="185"/>
      <c r="G24" s="26" t="s">
        <v>60</v>
      </c>
      <c r="H24" s="27">
        <f>H25+H26+H27+H28</f>
        <v>3004600</v>
      </c>
      <c r="I24" s="27">
        <f>I25+I26+I27+I28</f>
        <v>201000</v>
      </c>
    </row>
    <row r="25" spans="1:9" ht="16.5" customHeight="1">
      <c r="A25" s="158"/>
      <c r="B25" s="166"/>
      <c r="C25" s="182"/>
      <c r="D25" s="182"/>
      <c r="E25" s="185"/>
      <c r="F25" s="185"/>
      <c r="G25" s="28" t="s">
        <v>59</v>
      </c>
      <c r="H25" s="29">
        <v>450690</v>
      </c>
      <c r="I25" s="29">
        <v>30150</v>
      </c>
    </row>
    <row r="26" spans="1:9" ht="24.75" customHeight="1">
      <c r="A26" s="158"/>
      <c r="B26" s="166"/>
      <c r="C26" s="182"/>
      <c r="D26" s="182"/>
      <c r="E26" s="185"/>
      <c r="F26" s="185"/>
      <c r="G26" s="30" t="s">
        <v>58</v>
      </c>
      <c r="H26" s="29">
        <v>0</v>
      </c>
      <c r="I26" s="29">
        <v>0</v>
      </c>
    </row>
    <row r="27" spans="1:9" ht="36" customHeight="1">
      <c r="A27" s="158"/>
      <c r="B27" s="166"/>
      <c r="C27" s="182"/>
      <c r="D27" s="182"/>
      <c r="E27" s="185"/>
      <c r="F27" s="185"/>
      <c r="G27" s="30" t="s">
        <v>57</v>
      </c>
      <c r="H27" s="29">
        <v>2553910</v>
      </c>
      <c r="I27" s="29">
        <v>170850</v>
      </c>
    </row>
    <row r="28" spans="1:9" ht="48.75" customHeight="1">
      <c r="A28" s="159"/>
      <c r="B28" s="167"/>
      <c r="C28" s="183"/>
      <c r="D28" s="183"/>
      <c r="E28" s="186"/>
      <c r="F28" s="186"/>
      <c r="G28" s="86" t="s">
        <v>56</v>
      </c>
      <c r="H28" s="29">
        <v>0</v>
      </c>
      <c r="I28" s="29">
        <v>0</v>
      </c>
    </row>
    <row r="29" spans="1:9" ht="16.5" customHeight="1">
      <c r="A29" s="157" t="s">
        <v>50</v>
      </c>
      <c r="B29" s="160" t="s">
        <v>104</v>
      </c>
      <c r="C29" s="87" t="s">
        <v>147</v>
      </c>
      <c r="D29" s="160" t="s">
        <v>73</v>
      </c>
      <c r="E29" s="38">
        <v>801</v>
      </c>
      <c r="F29" s="38">
        <v>80130</v>
      </c>
      <c r="G29" s="26" t="s">
        <v>63</v>
      </c>
      <c r="H29" s="27">
        <f>SUM(H30+H34)</f>
        <v>228745</v>
      </c>
      <c r="I29" s="27">
        <f>SUM(I30+I34)</f>
        <v>28102</v>
      </c>
    </row>
    <row r="30" spans="1:9" ht="17.25" customHeight="1">
      <c r="A30" s="158"/>
      <c r="B30" s="161"/>
      <c r="C30" s="84"/>
      <c r="D30" s="166"/>
      <c r="E30" s="39"/>
      <c r="F30" s="39"/>
      <c r="G30" s="26" t="s">
        <v>61</v>
      </c>
      <c r="H30" s="27">
        <f>SUM(H31:H33)</f>
        <v>228745</v>
      </c>
      <c r="I30" s="27">
        <f>SUM(I31:I33)</f>
        <v>28102</v>
      </c>
    </row>
    <row r="31" spans="1:9" ht="17.25" customHeight="1">
      <c r="A31" s="158"/>
      <c r="B31" s="161"/>
      <c r="C31" s="84"/>
      <c r="D31" s="166"/>
      <c r="E31" s="39"/>
      <c r="F31" s="39"/>
      <c r="G31" s="28" t="s">
        <v>59</v>
      </c>
      <c r="H31" s="29">
        <v>14696</v>
      </c>
      <c r="I31" s="29">
        <v>0</v>
      </c>
    </row>
    <row r="32" spans="1:9" ht="25.5" customHeight="1">
      <c r="A32" s="158"/>
      <c r="B32" s="162"/>
      <c r="C32" s="84"/>
      <c r="D32" s="166"/>
      <c r="E32" s="39"/>
      <c r="F32" s="39"/>
      <c r="G32" s="30" t="s">
        <v>58</v>
      </c>
      <c r="H32" s="29">
        <v>0</v>
      </c>
      <c r="I32" s="29">
        <v>0</v>
      </c>
    </row>
    <row r="33" spans="1:9" ht="34.5" customHeight="1">
      <c r="A33" s="158"/>
      <c r="B33" s="87" t="s">
        <v>148</v>
      </c>
      <c r="C33" s="84"/>
      <c r="D33" s="166"/>
      <c r="E33" s="39"/>
      <c r="F33" s="39"/>
      <c r="G33" s="30" t="s">
        <v>57</v>
      </c>
      <c r="H33" s="29">
        <v>214049</v>
      </c>
      <c r="I33" s="29">
        <v>28102</v>
      </c>
    </row>
    <row r="34" spans="1:9" ht="15" customHeight="1">
      <c r="A34" s="158"/>
      <c r="B34" s="166" t="s">
        <v>149</v>
      </c>
      <c r="C34" s="84"/>
      <c r="D34" s="166"/>
      <c r="E34" s="39"/>
      <c r="F34" s="39"/>
      <c r="G34" s="26" t="s">
        <v>60</v>
      </c>
      <c r="H34" s="27">
        <f>SUM(H35:H38)</f>
        <v>0</v>
      </c>
      <c r="I34" s="27">
        <f>SUM(I35:I38)</f>
        <v>0</v>
      </c>
    </row>
    <row r="35" spans="1:9" ht="16.5" customHeight="1">
      <c r="A35" s="158"/>
      <c r="B35" s="166"/>
      <c r="C35" s="84"/>
      <c r="D35" s="166"/>
      <c r="E35" s="39"/>
      <c r="F35" s="39"/>
      <c r="G35" s="28" t="s">
        <v>59</v>
      </c>
      <c r="H35" s="29">
        <v>0</v>
      </c>
      <c r="I35" s="29">
        <v>0</v>
      </c>
    </row>
    <row r="36" spans="1:9" ht="24" customHeight="1">
      <c r="A36" s="158"/>
      <c r="B36" s="166"/>
      <c r="C36" s="84"/>
      <c r="D36" s="166"/>
      <c r="E36" s="39"/>
      <c r="F36" s="39"/>
      <c r="G36" s="30" t="s">
        <v>58</v>
      </c>
      <c r="H36" s="29">
        <v>0</v>
      </c>
      <c r="I36" s="29">
        <v>0</v>
      </c>
    </row>
    <row r="37" spans="1:9" ht="37.5" customHeight="1">
      <c r="A37" s="158"/>
      <c r="B37" s="167"/>
      <c r="C37" s="84"/>
      <c r="D37" s="166"/>
      <c r="E37" s="39"/>
      <c r="F37" s="39"/>
      <c r="G37" s="30" t="s">
        <v>57</v>
      </c>
      <c r="H37" s="29">
        <v>0</v>
      </c>
      <c r="I37" s="29">
        <v>0</v>
      </c>
    </row>
    <row r="38" spans="1:9" ht="48.75" customHeight="1">
      <c r="A38" s="159"/>
      <c r="B38" s="87" t="s">
        <v>150</v>
      </c>
      <c r="C38" s="85"/>
      <c r="D38" s="167"/>
      <c r="E38" s="31"/>
      <c r="F38" s="31"/>
      <c r="G38" s="86" t="s">
        <v>56</v>
      </c>
      <c r="H38" s="29">
        <v>0</v>
      </c>
      <c r="I38" s="29">
        <v>0</v>
      </c>
    </row>
    <row r="39" spans="1:9" ht="17.25" customHeight="1">
      <c r="A39" s="157" t="s">
        <v>49</v>
      </c>
      <c r="B39" s="160" t="s">
        <v>104</v>
      </c>
      <c r="C39" s="87" t="s">
        <v>165</v>
      </c>
      <c r="D39" s="160" t="s">
        <v>64</v>
      </c>
      <c r="E39" s="38">
        <v>801</v>
      </c>
      <c r="F39" s="38">
        <v>80195</v>
      </c>
      <c r="G39" s="26" t="s">
        <v>63</v>
      </c>
      <c r="H39" s="27">
        <f>SUM(H40+H44)</f>
        <v>7023999</v>
      </c>
      <c r="I39" s="27">
        <f>SUM(I40+I44)</f>
        <v>6665370</v>
      </c>
    </row>
    <row r="40" spans="1:9" ht="15.75" customHeight="1">
      <c r="A40" s="158"/>
      <c r="B40" s="161"/>
      <c r="C40" s="84"/>
      <c r="D40" s="166"/>
      <c r="E40" s="39"/>
      <c r="F40" s="39"/>
      <c r="G40" s="26" t="s">
        <v>61</v>
      </c>
      <c r="H40" s="27">
        <f>SUM(H41:H43)</f>
        <v>0</v>
      </c>
      <c r="I40" s="27">
        <f>SUM(I41:I43)</f>
        <v>0</v>
      </c>
    </row>
    <row r="41" spans="1:9" ht="14.25" customHeight="1">
      <c r="A41" s="158"/>
      <c r="B41" s="161"/>
      <c r="C41" s="84"/>
      <c r="D41" s="166"/>
      <c r="E41" s="39"/>
      <c r="F41" s="39"/>
      <c r="G41" s="28" t="s">
        <v>59</v>
      </c>
      <c r="H41" s="29">
        <v>0</v>
      </c>
      <c r="I41" s="29">
        <v>0</v>
      </c>
    </row>
    <row r="42" spans="1:9" ht="23.25" customHeight="1">
      <c r="A42" s="158"/>
      <c r="B42" s="162"/>
      <c r="C42" s="84"/>
      <c r="D42" s="166"/>
      <c r="E42" s="39"/>
      <c r="F42" s="39"/>
      <c r="G42" s="30" t="s">
        <v>58</v>
      </c>
      <c r="H42" s="29">
        <v>0</v>
      </c>
      <c r="I42" s="29">
        <v>0</v>
      </c>
    </row>
    <row r="43" spans="1:9" ht="36" customHeight="1">
      <c r="A43" s="158"/>
      <c r="B43" s="87" t="s">
        <v>103</v>
      </c>
      <c r="C43" s="84"/>
      <c r="D43" s="166"/>
      <c r="E43" s="39"/>
      <c r="F43" s="39"/>
      <c r="G43" s="30" t="s">
        <v>57</v>
      </c>
      <c r="H43" s="29">
        <v>0</v>
      </c>
      <c r="I43" s="29">
        <v>0</v>
      </c>
    </row>
    <row r="44" spans="1:9" ht="15.75" customHeight="1">
      <c r="A44" s="158"/>
      <c r="B44" s="166" t="s">
        <v>166</v>
      </c>
      <c r="C44" s="84"/>
      <c r="D44" s="166"/>
      <c r="E44" s="39"/>
      <c r="F44" s="39"/>
      <c r="G44" s="26" t="s">
        <v>60</v>
      </c>
      <c r="H44" s="27">
        <f>SUM(H45:H48)</f>
        <v>7023999</v>
      </c>
      <c r="I44" s="27">
        <f>SUM(I45:I48)</f>
        <v>6665370</v>
      </c>
    </row>
    <row r="45" spans="1:9" ht="15" customHeight="1">
      <c r="A45" s="158"/>
      <c r="B45" s="166"/>
      <c r="C45" s="84"/>
      <c r="D45" s="166"/>
      <c r="E45" s="39"/>
      <c r="F45" s="39"/>
      <c r="G45" s="28" t="s">
        <v>59</v>
      </c>
      <c r="H45" s="29">
        <v>4030283</v>
      </c>
      <c r="I45" s="29">
        <v>3856637</v>
      </c>
    </row>
    <row r="46" spans="1:9" ht="24.75" customHeight="1">
      <c r="A46" s="158"/>
      <c r="B46" s="166"/>
      <c r="C46" s="84"/>
      <c r="D46" s="166"/>
      <c r="E46" s="39"/>
      <c r="F46" s="39"/>
      <c r="G46" s="30" t="s">
        <v>58</v>
      </c>
      <c r="H46" s="29">
        <v>0</v>
      </c>
      <c r="I46" s="29">
        <v>0</v>
      </c>
    </row>
    <row r="47" spans="1:9" ht="34.5" customHeight="1">
      <c r="A47" s="158"/>
      <c r="B47" s="164" t="s">
        <v>167</v>
      </c>
      <c r="C47" s="84"/>
      <c r="D47" s="166"/>
      <c r="E47" s="39"/>
      <c r="F47" s="39"/>
      <c r="G47" s="30" t="s">
        <v>57</v>
      </c>
      <c r="H47" s="29">
        <v>2993716</v>
      </c>
      <c r="I47" s="29">
        <v>2808733</v>
      </c>
    </row>
    <row r="48" spans="1:9" ht="48.75" customHeight="1">
      <c r="A48" s="159"/>
      <c r="B48" s="165"/>
      <c r="C48" s="85"/>
      <c r="D48" s="167"/>
      <c r="E48" s="31"/>
      <c r="F48" s="31"/>
      <c r="G48" s="86" t="s">
        <v>56</v>
      </c>
      <c r="H48" s="29">
        <v>0</v>
      </c>
      <c r="I48" s="29">
        <v>0</v>
      </c>
    </row>
    <row r="49" spans="1:9" ht="15.75" customHeight="1">
      <c r="A49" s="157" t="s">
        <v>48</v>
      </c>
      <c r="B49" s="160" t="s">
        <v>104</v>
      </c>
      <c r="C49" s="87" t="s">
        <v>165</v>
      </c>
      <c r="D49" s="160" t="s">
        <v>64</v>
      </c>
      <c r="E49" s="38">
        <v>801</v>
      </c>
      <c r="F49" s="38">
        <v>80195</v>
      </c>
      <c r="G49" s="26" t="s">
        <v>63</v>
      </c>
      <c r="H49" s="27">
        <f>SUM(H50+H54)</f>
        <v>3310380</v>
      </c>
      <c r="I49" s="27">
        <f>SUM(I50+I54)</f>
        <v>3276891</v>
      </c>
    </row>
    <row r="50" spans="1:9" ht="15" customHeight="1">
      <c r="A50" s="158"/>
      <c r="B50" s="161"/>
      <c r="C50" s="84"/>
      <c r="D50" s="166"/>
      <c r="E50" s="39"/>
      <c r="F50" s="39"/>
      <c r="G50" s="26" t="s">
        <v>61</v>
      </c>
      <c r="H50" s="27">
        <f>SUM(H51:H53)</f>
        <v>0</v>
      </c>
      <c r="I50" s="27">
        <f>SUM(I51:I53)</f>
        <v>0</v>
      </c>
    </row>
    <row r="51" spans="1:9" ht="14.25" customHeight="1">
      <c r="A51" s="158"/>
      <c r="B51" s="161"/>
      <c r="C51" s="84"/>
      <c r="D51" s="166"/>
      <c r="E51" s="39"/>
      <c r="F51" s="39"/>
      <c r="G51" s="28" t="s">
        <v>59</v>
      </c>
      <c r="H51" s="29">
        <v>0</v>
      </c>
      <c r="I51" s="29">
        <v>0</v>
      </c>
    </row>
    <row r="52" spans="1:9" ht="24" customHeight="1">
      <c r="A52" s="158"/>
      <c r="B52" s="162"/>
      <c r="C52" s="84"/>
      <c r="D52" s="166"/>
      <c r="E52" s="39"/>
      <c r="F52" s="39"/>
      <c r="G52" s="30" t="s">
        <v>58</v>
      </c>
      <c r="H52" s="29">
        <v>0</v>
      </c>
      <c r="I52" s="29">
        <v>0</v>
      </c>
    </row>
    <row r="53" spans="1:9" ht="36" customHeight="1">
      <c r="A53" s="158"/>
      <c r="B53" s="87" t="s">
        <v>103</v>
      </c>
      <c r="C53" s="84"/>
      <c r="D53" s="166"/>
      <c r="E53" s="39"/>
      <c r="F53" s="39"/>
      <c r="G53" s="30" t="s">
        <v>57</v>
      </c>
      <c r="H53" s="29">
        <v>0</v>
      </c>
      <c r="I53" s="29">
        <v>0</v>
      </c>
    </row>
    <row r="54" spans="1:9" ht="17.25" customHeight="1">
      <c r="A54" s="158"/>
      <c r="B54" s="166" t="s">
        <v>166</v>
      </c>
      <c r="C54" s="84"/>
      <c r="D54" s="166"/>
      <c r="E54" s="39"/>
      <c r="F54" s="39"/>
      <c r="G54" s="26" t="s">
        <v>60</v>
      </c>
      <c r="H54" s="27">
        <f>SUM(H55:H58)</f>
        <v>3310380</v>
      </c>
      <c r="I54" s="27">
        <f>SUM(I55:I58)</f>
        <v>3276891</v>
      </c>
    </row>
    <row r="55" spans="1:9" ht="16.5" customHeight="1">
      <c r="A55" s="158"/>
      <c r="B55" s="166"/>
      <c r="C55" s="84"/>
      <c r="D55" s="166"/>
      <c r="E55" s="39"/>
      <c r="F55" s="39"/>
      <c r="G55" s="28" t="s">
        <v>59</v>
      </c>
      <c r="H55" s="29">
        <v>1235332</v>
      </c>
      <c r="I55" s="29">
        <v>1226683</v>
      </c>
    </row>
    <row r="56" spans="1:9" ht="24.75" customHeight="1">
      <c r="A56" s="158"/>
      <c r="B56" s="166"/>
      <c r="C56" s="84"/>
      <c r="D56" s="166"/>
      <c r="E56" s="39"/>
      <c r="F56" s="39"/>
      <c r="G56" s="30" t="s">
        <v>58</v>
      </c>
      <c r="H56" s="29">
        <v>0</v>
      </c>
      <c r="I56" s="29">
        <v>0</v>
      </c>
    </row>
    <row r="57" spans="1:9" ht="35.25" customHeight="1">
      <c r="A57" s="158"/>
      <c r="B57" s="164" t="s">
        <v>168</v>
      </c>
      <c r="C57" s="84"/>
      <c r="D57" s="166"/>
      <c r="E57" s="39"/>
      <c r="F57" s="39"/>
      <c r="G57" s="30" t="s">
        <v>57</v>
      </c>
      <c r="H57" s="29">
        <v>2075048</v>
      </c>
      <c r="I57" s="29">
        <v>2050208</v>
      </c>
    </row>
    <row r="58" spans="1:9" ht="48.75" customHeight="1">
      <c r="A58" s="159"/>
      <c r="B58" s="165"/>
      <c r="C58" s="85"/>
      <c r="D58" s="167"/>
      <c r="E58" s="31"/>
      <c r="F58" s="31"/>
      <c r="G58" s="86" t="s">
        <v>56</v>
      </c>
      <c r="H58" s="29">
        <v>0</v>
      </c>
      <c r="I58" s="29">
        <v>0</v>
      </c>
    </row>
    <row r="59" spans="1:9" ht="15" customHeight="1">
      <c r="A59" s="157" t="s">
        <v>47</v>
      </c>
      <c r="B59" s="160" t="s">
        <v>104</v>
      </c>
      <c r="C59" s="87" t="s">
        <v>139</v>
      </c>
      <c r="D59" s="163" t="s">
        <v>140</v>
      </c>
      <c r="E59" s="38">
        <v>801</v>
      </c>
      <c r="F59" s="38">
        <v>80195</v>
      </c>
      <c r="G59" s="26" t="s">
        <v>63</v>
      </c>
      <c r="H59" s="27">
        <f>SUM(H60+H64)</f>
        <v>158900</v>
      </c>
      <c r="I59" s="27">
        <f>SUM(I60+I64)</f>
        <v>2000</v>
      </c>
    </row>
    <row r="60" spans="1:9" ht="14.25" customHeight="1">
      <c r="A60" s="158"/>
      <c r="B60" s="161"/>
      <c r="C60" s="84"/>
      <c r="D60" s="164"/>
      <c r="E60" s="39"/>
      <c r="F60" s="39"/>
      <c r="G60" s="26" t="s">
        <v>61</v>
      </c>
      <c r="H60" s="27">
        <f>SUM(H61:H63)</f>
        <v>3000</v>
      </c>
      <c r="I60" s="27">
        <f>SUM(I61:I63)</f>
        <v>2000</v>
      </c>
    </row>
    <row r="61" spans="1:9" ht="15" customHeight="1">
      <c r="A61" s="158"/>
      <c r="B61" s="161"/>
      <c r="C61" s="84"/>
      <c r="D61" s="164"/>
      <c r="E61" s="39"/>
      <c r="F61" s="39"/>
      <c r="G61" s="28" t="s">
        <v>59</v>
      </c>
      <c r="H61" s="29">
        <v>0</v>
      </c>
      <c r="I61" s="29">
        <v>0</v>
      </c>
    </row>
    <row r="62" spans="1:9" ht="23.25" customHeight="1">
      <c r="A62" s="158"/>
      <c r="B62" s="162"/>
      <c r="C62" s="84"/>
      <c r="D62" s="164"/>
      <c r="E62" s="39"/>
      <c r="F62" s="39"/>
      <c r="G62" s="30" t="s">
        <v>58</v>
      </c>
      <c r="H62" s="29">
        <v>0</v>
      </c>
      <c r="I62" s="29">
        <v>0</v>
      </c>
    </row>
    <row r="63" spans="1:9" ht="35.25" customHeight="1">
      <c r="A63" s="158"/>
      <c r="B63" s="87" t="s">
        <v>141</v>
      </c>
      <c r="C63" s="84"/>
      <c r="D63" s="164"/>
      <c r="E63" s="39"/>
      <c r="F63" s="39"/>
      <c r="G63" s="30" t="s">
        <v>57</v>
      </c>
      <c r="H63" s="29">
        <v>3000</v>
      </c>
      <c r="I63" s="29">
        <v>2000</v>
      </c>
    </row>
    <row r="64" spans="1:9" ht="15" customHeight="1">
      <c r="A64" s="158"/>
      <c r="B64" s="166" t="s">
        <v>142</v>
      </c>
      <c r="C64" s="84"/>
      <c r="D64" s="164"/>
      <c r="E64" s="39"/>
      <c r="F64" s="39"/>
      <c r="G64" s="26" t="s">
        <v>60</v>
      </c>
      <c r="H64" s="27">
        <f>SUM(H65:H68)</f>
        <v>155900</v>
      </c>
      <c r="I64" s="27">
        <f>SUM(I65:I68)</f>
        <v>0</v>
      </c>
    </row>
    <row r="65" spans="1:9" ht="15" customHeight="1">
      <c r="A65" s="158"/>
      <c r="B65" s="166"/>
      <c r="C65" s="84"/>
      <c r="D65" s="164"/>
      <c r="E65" s="39"/>
      <c r="F65" s="39"/>
      <c r="G65" s="28" t="s">
        <v>59</v>
      </c>
      <c r="H65" s="29">
        <v>0</v>
      </c>
      <c r="I65" s="29">
        <v>0</v>
      </c>
    </row>
    <row r="66" spans="1:9" ht="24.75" customHeight="1">
      <c r="A66" s="158"/>
      <c r="B66" s="166"/>
      <c r="C66" s="84"/>
      <c r="D66" s="164"/>
      <c r="E66" s="39"/>
      <c r="F66" s="39"/>
      <c r="G66" s="30" t="s">
        <v>58</v>
      </c>
      <c r="H66" s="29">
        <v>0</v>
      </c>
      <c r="I66" s="29">
        <v>0</v>
      </c>
    </row>
    <row r="67" spans="1:9" ht="35.25" customHeight="1">
      <c r="A67" s="158"/>
      <c r="B67" s="167"/>
      <c r="C67" s="84"/>
      <c r="D67" s="164"/>
      <c r="E67" s="39"/>
      <c r="F67" s="39"/>
      <c r="G67" s="30" t="s">
        <v>57</v>
      </c>
      <c r="H67" s="29">
        <v>155900</v>
      </c>
      <c r="I67" s="29">
        <v>0</v>
      </c>
    </row>
    <row r="68" spans="1:9" ht="48.75" customHeight="1">
      <c r="A68" s="159"/>
      <c r="B68" s="87" t="s">
        <v>143</v>
      </c>
      <c r="C68" s="85"/>
      <c r="D68" s="165"/>
      <c r="E68" s="31"/>
      <c r="F68" s="31"/>
      <c r="G68" s="86" t="s">
        <v>56</v>
      </c>
      <c r="H68" s="29">
        <v>0</v>
      </c>
      <c r="I68" s="29">
        <v>0</v>
      </c>
    </row>
    <row r="69" spans="1:9" ht="15.75" customHeight="1">
      <c r="A69" s="157" t="s">
        <v>46</v>
      </c>
      <c r="B69" s="160" t="s">
        <v>104</v>
      </c>
      <c r="C69" s="87" t="s">
        <v>139</v>
      </c>
      <c r="D69" s="160" t="s">
        <v>110</v>
      </c>
      <c r="E69" s="38">
        <v>853</v>
      </c>
      <c r="F69" s="38">
        <v>85395</v>
      </c>
      <c r="G69" s="26" t="s">
        <v>63</v>
      </c>
      <c r="H69" s="27">
        <f>SUM(H70+H74)</f>
        <v>734840</v>
      </c>
      <c r="I69" s="27">
        <f>SUM(I70+I74)</f>
        <v>351753</v>
      </c>
    </row>
    <row r="70" spans="1:9" ht="15" customHeight="1">
      <c r="A70" s="158"/>
      <c r="B70" s="161"/>
      <c r="C70" s="84"/>
      <c r="D70" s="166"/>
      <c r="E70" s="39"/>
      <c r="F70" s="39"/>
      <c r="G70" s="26" t="s">
        <v>61</v>
      </c>
      <c r="H70" s="27">
        <f>SUM(H71:H73)</f>
        <v>734840</v>
      </c>
      <c r="I70" s="27">
        <f>SUM(I71:I73)</f>
        <v>351753</v>
      </c>
    </row>
    <row r="71" spans="1:9" ht="13.5" customHeight="1">
      <c r="A71" s="158"/>
      <c r="B71" s="161"/>
      <c r="C71" s="84"/>
      <c r="D71" s="166"/>
      <c r="E71" s="39"/>
      <c r="F71" s="39"/>
      <c r="G71" s="28" t="s">
        <v>59</v>
      </c>
      <c r="H71" s="29">
        <v>0</v>
      </c>
      <c r="I71" s="29">
        <v>0</v>
      </c>
    </row>
    <row r="72" spans="1:9" ht="24.75" customHeight="1">
      <c r="A72" s="158"/>
      <c r="B72" s="162"/>
      <c r="C72" s="84"/>
      <c r="D72" s="166"/>
      <c r="E72" s="39"/>
      <c r="F72" s="39"/>
      <c r="G72" s="30" t="s">
        <v>58</v>
      </c>
      <c r="H72" s="29">
        <v>58279</v>
      </c>
      <c r="I72" s="29">
        <v>27897</v>
      </c>
    </row>
    <row r="73" spans="1:9" ht="35.25" customHeight="1">
      <c r="A73" s="158"/>
      <c r="B73" s="87" t="s">
        <v>111</v>
      </c>
      <c r="C73" s="84"/>
      <c r="D73" s="166"/>
      <c r="E73" s="39"/>
      <c r="F73" s="39"/>
      <c r="G73" s="30" t="s">
        <v>57</v>
      </c>
      <c r="H73" s="29">
        <v>676561</v>
      </c>
      <c r="I73" s="29">
        <v>323856</v>
      </c>
    </row>
    <row r="74" spans="1:9" ht="16.5" customHeight="1">
      <c r="A74" s="158"/>
      <c r="B74" s="166" t="s">
        <v>112</v>
      </c>
      <c r="C74" s="84"/>
      <c r="D74" s="166"/>
      <c r="E74" s="39"/>
      <c r="F74" s="39"/>
      <c r="G74" s="26" t="s">
        <v>60</v>
      </c>
      <c r="H74" s="27">
        <f>SUM(H75:H78)</f>
        <v>0</v>
      </c>
      <c r="I74" s="27">
        <f>SUM(I75:I78)</f>
        <v>0</v>
      </c>
    </row>
    <row r="75" spans="1:9" ht="16.5" customHeight="1">
      <c r="A75" s="158"/>
      <c r="B75" s="166"/>
      <c r="C75" s="84"/>
      <c r="D75" s="166"/>
      <c r="E75" s="39"/>
      <c r="F75" s="39"/>
      <c r="G75" s="28" t="s">
        <v>59</v>
      </c>
      <c r="H75" s="29">
        <v>0</v>
      </c>
      <c r="I75" s="29">
        <v>0</v>
      </c>
    </row>
    <row r="76" spans="1:9" ht="24.75" customHeight="1">
      <c r="A76" s="158"/>
      <c r="B76" s="166"/>
      <c r="C76" s="84"/>
      <c r="D76" s="166"/>
      <c r="E76" s="39"/>
      <c r="F76" s="39"/>
      <c r="G76" s="30" t="s">
        <v>58</v>
      </c>
      <c r="H76" s="29">
        <v>0</v>
      </c>
      <c r="I76" s="29">
        <v>0</v>
      </c>
    </row>
    <row r="77" spans="1:9" ht="35.25" customHeight="1">
      <c r="A77" s="158"/>
      <c r="B77" s="167"/>
      <c r="C77" s="84"/>
      <c r="D77" s="166"/>
      <c r="E77" s="39"/>
      <c r="F77" s="39"/>
      <c r="G77" s="30" t="s">
        <v>57</v>
      </c>
      <c r="H77" s="29">
        <v>0</v>
      </c>
      <c r="I77" s="29">
        <v>0</v>
      </c>
    </row>
    <row r="78" spans="1:9" ht="48.75" customHeight="1">
      <c r="A78" s="159"/>
      <c r="B78" s="87" t="s">
        <v>153</v>
      </c>
      <c r="C78" s="85"/>
      <c r="D78" s="167"/>
      <c r="E78" s="31"/>
      <c r="F78" s="31"/>
      <c r="G78" s="86" t="s">
        <v>56</v>
      </c>
      <c r="H78" s="29">
        <v>0</v>
      </c>
      <c r="I78" s="29">
        <v>0</v>
      </c>
    </row>
    <row r="79" spans="1:9" ht="15.75" customHeight="1">
      <c r="A79" s="157" t="s">
        <v>54</v>
      </c>
      <c r="B79" s="160" t="s">
        <v>104</v>
      </c>
      <c r="C79" s="87" t="s">
        <v>222</v>
      </c>
      <c r="D79" s="160" t="s">
        <v>64</v>
      </c>
      <c r="E79" s="38">
        <v>853</v>
      </c>
      <c r="F79" s="38">
        <v>85395</v>
      </c>
      <c r="G79" s="26" t="s">
        <v>63</v>
      </c>
      <c r="H79" s="27">
        <f>SUM(H80+H84)</f>
        <v>847099</v>
      </c>
      <c r="I79" s="27">
        <f>SUM(I80+I84)</f>
        <v>404312</v>
      </c>
    </row>
    <row r="80" spans="1:9" ht="18.75" customHeight="1">
      <c r="A80" s="158"/>
      <c r="B80" s="161"/>
      <c r="C80" s="84"/>
      <c r="D80" s="166"/>
      <c r="E80" s="39"/>
      <c r="F80" s="39"/>
      <c r="G80" s="26" t="s">
        <v>61</v>
      </c>
      <c r="H80" s="27">
        <f>SUM(H81:H83)</f>
        <v>847099</v>
      </c>
      <c r="I80" s="27">
        <f>SUM(I81:I83)</f>
        <v>404312</v>
      </c>
    </row>
    <row r="81" spans="1:9" ht="16.5" customHeight="1">
      <c r="A81" s="158"/>
      <c r="B81" s="161"/>
      <c r="C81" s="84"/>
      <c r="D81" s="166"/>
      <c r="E81" s="39"/>
      <c r="F81" s="39"/>
      <c r="G81" s="28" t="s">
        <v>59</v>
      </c>
      <c r="H81" s="29">
        <v>0</v>
      </c>
      <c r="I81" s="29">
        <v>0</v>
      </c>
    </row>
    <row r="82" spans="1:9" ht="24" customHeight="1">
      <c r="A82" s="158"/>
      <c r="B82" s="162"/>
      <c r="C82" s="84"/>
      <c r="D82" s="166"/>
      <c r="E82" s="39"/>
      <c r="F82" s="39"/>
      <c r="G82" s="30" t="s">
        <v>58</v>
      </c>
      <c r="H82" s="29">
        <v>66685</v>
      </c>
      <c r="I82" s="29">
        <v>31828</v>
      </c>
    </row>
    <row r="83" spans="1:9" ht="39.75" customHeight="1">
      <c r="A83" s="158"/>
      <c r="B83" s="87" t="s">
        <v>111</v>
      </c>
      <c r="C83" s="84"/>
      <c r="D83" s="166"/>
      <c r="E83" s="39"/>
      <c r="F83" s="39"/>
      <c r="G83" s="30" t="s">
        <v>57</v>
      </c>
      <c r="H83" s="29">
        <v>780414</v>
      </c>
      <c r="I83" s="29">
        <v>372484</v>
      </c>
    </row>
    <row r="84" spans="1:9" ht="18.75" customHeight="1">
      <c r="A84" s="158"/>
      <c r="B84" s="166" t="s">
        <v>112</v>
      </c>
      <c r="C84" s="84"/>
      <c r="D84" s="166"/>
      <c r="E84" s="39"/>
      <c r="F84" s="39"/>
      <c r="G84" s="26" t="s">
        <v>60</v>
      </c>
      <c r="H84" s="27">
        <f>SUM(H85:H88)</f>
        <v>0</v>
      </c>
      <c r="I84" s="27">
        <f>SUM(I85:I88)</f>
        <v>0</v>
      </c>
    </row>
    <row r="85" spans="1:9" ht="17.25" customHeight="1">
      <c r="A85" s="158"/>
      <c r="B85" s="166"/>
      <c r="C85" s="84"/>
      <c r="D85" s="166"/>
      <c r="E85" s="39"/>
      <c r="F85" s="39"/>
      <c r="G85" s="28" t="s">
        <v>59</v>
      </c>
      <c r="H85" s="29">
        <v>0</v>
      </c>
      <c r="I85" s="29">
        <v>0</v>
      </c>
    </row>
    <row r="86" spans="1:9" ht="27" customHeight="1">
      <c r="A86" s="158"/>
      <c r="B86" s="166"/>
      <c r="C86" s="84"/>
      <c r="D86" s="166"/>
      <c r="E86" s="39"/>
      <c r="F86" s="39"/>
      <c r="G86" s="30" t="s">
        <v>58</v>
      </c>
      <c r="H86" s="29">
        <v>0</v>
      </c>
      <c r="I86" s="29">
        <v>0</v>
      </c>
    </row>
    <row r="87" spans="1:9" ht="36.75" customHeight="1">
      <c r="A87" s="158"/>
      <c r="B87" s="167"/>
      <c r="C87" s="84"/>
      <c r="D87" s="166"/>
      <c r="E87" s="39"/>
      <c r="F87" s="39"/>
      <c r="G87" s="30" t="s">
        <v>57</v>
      </c>
      <c r="H87" s="29">
        <v>0</v>
      </c>
      <c r="I87" s="29">
        <v>0</v>
      </c>
    </row>
    <row r="88" spans="1:9" ht="48.75" customHeight="1">
      <c r="A88" s="159"/>
      <c r="B88" s="53" t="s">
        <v>223</v>
      </c>
      <c r="C88" s="85"/>
      <c r="D88" s="167"/>
      <c r="E88" s="31"/>
      <c r="F88" s="31"/>
      <c r="G88" s="86" t="s">
        <v>56</v>
      </c>
      <c r="H88" s="29">
        <v>0</v>
      </c>
      <c r="I88" s="29">
        <v>0</v>
      </c>
    </row>
    <row r="89" spans="1:9" ht="12.75" customHeight="1">
      <c r="A89" s="157" t="s">
        <v>53</v>
      </c>
      <c r="B89" s="160" t="s">
        <v>104</v>
      </c>
      <c r="C89" s="38" t="s">
        <v>147</v>
      </c>
      <c r="D89" s="160" t="s">
        <v>64</v>
      </c>
      <c r="E89" s="38">
        <v>921</v>
      </c>
      <c r="F89" s="38">
        <v>92195</v>
      </c>
      <c r="G89" s="26" t="s">
        <v>63</v>
      </c>
      <c r="H89" s="27">
        <f>SUM(H90+H94)</f>
        <v>8658602</v>
      </c>
      <c r="I89" s="27">
        <f>SUM(I90+I94)</f>
        <v>8583695</v>
      </c>
    </row>
    <row r="90" spans="1:9" ht="12.75">
      <c r="A90" s="158"/>
      <c r="B90" s="161"/>
      <c r="C90" s="84"/>
      <c r="D90" s="166"/>
      <c r="E90" s="39"/>
      <c r="F90" s="39"/>
      <c r="G90" s="26" t="s">
        <v>61</v>
      </c>
      <c r="H90" s="27">
        <f>SUM(H91:H93)</f>
        <v>0</v>
      </c>
      <c r="I90" s="27">
        <f>SUM(I91:I93)</f>
        <v>0</v>
      </c>
    </row>
    <row r="91" spans="1:9" ht="12.75">
      <c r="A91" s="158"/>
      <c r="B91" s="161"/>
      <c r="C91" s="84"/>
      <c r="D91" s="166"/>
      <c r="E91" s="39"/>
      <c r="F91" s="39"/>
      <c r="G91" s="28" t="s">
        <v>59</v>
      </c>
      <c r="H91" s="29">
        <v>0</v>
      </c>
      <c r="I91" s="29">
        <v>0</v>
      </c>
    </row>
    <row r="92" spans="1:9" ht="23.25" customHeight="1">
      <c r="A92" s="158"/>
      <c r="B92" s="162"/>
      <c r="C92" s="84"/>
      <c r="D92" s="166"/>
      <c r="E92" s="39"/>
      <c r="F92" s="39"/>
      <c r="G92" s="30" t="s">
        <v>58</v>
      </c>
      <c r="H92" s="29">
        <v>0</v>
      </c>
      <c r="I92" s="29">
        <v>0</v>
      </c>
    </row>
    <row r="93" spans="1:9" ht="42.75" customHeight="1">
      <c r="A93" s="158"/>
      <c r="B93" s="87" t="s">
        <v>103</v>
      </c>
      <c r="C93" s="84"/>
      <c r="D93" s="166"/>
      <c r="E93" s="39"/>
      <c r="F93" s="39"/>
      <c r="G93" s="30" t="s">
        <v>57</v>
      </c>
      <c r="H93" s="29">
        <v>0</v>
      </c>
      <c r="I93" s="29">
        <v>0</v>
      </c>
    </row>
    <row r="94" spans="1:9" ht="12.75" customHeight="1">
      <c r="A94" s="158"/>
      <c r="B94" s="166" t="s">
        <v>169</v>
      </c>
      <c r="C94" s="84"/>
      <c r="D94" s="166"/>
      <c r="E94" s="39"/>
      <c r="F94" s="39"/>
      <c r="G94" s="26" t="s">
        <v>60</v>
      </c>
      <c r="H94" s="27">
        <f>SUM(H95:H98)</f>
        <v>8658602</v>
      </c>
      <c r="I94" s="27">
        <f>SUM(I95:I98)</f>
        <v>8583695</v>
      </c>
    </row>
    <row r="95" spans="1:9" ht="12.75">
      <c r="A95" s="158"/>
      <c r="B95" s="166"/>
      <c r="C95" s="84"/>
      <c r="D95" s="166"/>
      <c r="E95" s="39"/>
      <c r="F95" s="39"/>
      <c r="G95" s="28" t="s">
        <v>59</v>
      </c>
      <c r="H95" s="29">
        <v>1337041</v>
      </c>
      <c r="I95" s="29">
        <v>1325805</v>
      </c>
    </row>
    <row r="96" spans="1:9" ht="22.5">
      <c r="A96" s="158"/>
      <c r="B96" s="166"/>
      <c r="C96" s="84"/>
      <c r="D96" s="166"/>
      <c r="E96" s="39"/>
      <c r="F96" s="39"/>
      <c r="G96" s="30" t="s">
        <v>58</v>
      </c>
      <c r="H96" s="29">
        <v>0</v>
      </c>
      <c r="I96" s="29">
        <v>0</v>
      </c>
    </row>
    <row r="97" spans="1:9" ht="33.75">
      <c r="A97" s="158"/>
      <c r="B97" s="167"/>
      <c r="C97" s="84"/>
      <c r="D97" s="166"/>
      <c r="E97" s="39"/>
      <c r="F97" s="39"/>
      <c r="G97" s="30" t="s">
        <v>57</v>
      </c>
      <c r="H97" s="29">
        <v>7321561</v>
      </c>
      <c r="I97" s="29">
        <v>7257890</v>
      </c>
    </row>
    <row r="98" spans="1:9" ht="56.25" customHeight="1">
      <c r="A98" s="159"/>
      <c r="B98" s="92" t="s">
        <v>190</v>
      </c>
      <c r="C98" s="85"/>
      <c r="D98" s="167"/>
      <c r="E98" s="31"/>
      <c r="F98" s="31"/>
      <c r="G98" s="86" t="s">
        <v>56</v>
      </c>
      <c r="H98" s="29">
        <v>0</v>
      </c>
      <c r="I98" s="29">
        <v>0</v>
      </c>
    </row>
    <row r="99" spans="1:9" ht="19.5" customHeight="1">
      <c r="A99" s="54"/>
      <c r="B99" s="26" t="s">
        <v>62</v>
      </c>
      <c r="C99" s="173"/>
      <c r="D99" s="174"/>
      <c r="E99" s="174"/>
      <c r="F99" s="174"/>
      <c r="G99" s="175"/>
      <c r="H99" s="27">
        <f>H100+H106</f>
        <v>41351285</v>
      </c>
      <c r="I99" s="27">
        <f>I100+I106</f>
        <v>36541550</v>
      </c>
    </row>
    <row r="100" spans="1:9" ht="21.75" customHeight="1">
      <c r="A100" s="55"/>
      <c r="B100" s="26" t="s">
        <v>61</v>
      </c>
      <c r="C100" s="173"/>
      <c r="D100" s="174"/>
      <c r="E100" s="174"/>
      <c r="F100" s="174"/>
      <c r="G100" s="175"/>
      <c r="H100" s="27">
        <f aca="true" t="shared" si="0" ref="H100:I103">H10+H20+H30+H40+H50+H60+H70+H80+H90</f>
        <v>1831684</v>
      </c>
      <c r="I100" s="27">
        <f t="shared" si="0"/>
        <v>786167</v>
      </c>
    </row>
    <row r="101" spans="1:9" ht="18" customHeight="1">
      <c r="A101" s="55"/>
      <c r="B101" s="30" t="s">
        <v>59</v>
      </c>
      <c r="C101" s="170"/>
      <c r="D101" s="171"/>
      <c r="E101" s="171"/>
      <c r="F101" s="171"/>
      <c r="G101" s="172"/>
      <c r="H101" s="29">
        <f t="shared" si="0"/>
        <v>17396</v>
      </c>
      <c r="I101" s="29">
        <f t="shared" si="0"/>
        <v>0</v>
      </c>
    </row>
    <row r="102" spans="1:9" ht="25.5" customHeight="1">
      <c r="A102" s="55"/>
      <c r="B102" s="30" t="s">
        <v>58</v>
      </c>
      <c r="C102" s="170"/>
      <c r="D102" s="171"/>
      <c r="E102" s="171"/>
      <c r="F102" s="171"/>
      <c r="G102" s="172"/>
      <c r="H102" s="29">
        <f t="shared" si="0"/>
        <v>124964</v>
      </c>
      <c r="I102" s="29">
        <f t="shared" si="0"/>
        <v>59725</v>
      </c>
    </row>
    <row r="103" spans="1:9" ht="25.5" customHeight="1">
      <c r="A103" s="55"/>
      <c r="B103" s="30" t="s">
        <v>57</v>
      </c>
      <c r="C103" s="170"/>
      <c r="D103" s="171"/>
      <c r="E103" s="171"/>
      <c r="F103" s="171"/>
      <c r="G103" s="172"/>
      <c r="H103" s="29">
        <f t="shared" si="0"/>
        <v>1689324</v>
      </c>
      <c r="I103" s="29">
        <f t="shared" si="0"/>
        <v>726442</v>
      </c>
    </row>
    <row r="104" spans="1:9" ht="32.25" customHeight="1">
      <c r="A104" s="55"/>
      <c r="B104" s="86" t="s">
        <v>56</v>
      </c>
      <c r="C104" s="170"/>
      <c r="D104" s="171"/>
      <c r="E104" s="171"/>
      <c r="F104" s="171"/>
      <c r="G104" s="172"/>
      <c r="H104" s="27">
        <v>0</v>
      </c>
      <c r="I104" s="27">
        <v>0</v>
      </c>
    </row>
    <row r="105" spans="1:9" ht="12.75">
      <c r="A105" s="55"/>
      <c r="B105" s="56"/>
      <c r="C105" s="170"/>
      <c r="D105" s="171"/>
      <c r="E105" s="171"/>
      <c r="F105" s="171"/>
      <c r="G105" s="172"/>
      <c r="H105" s="29"/>
      <c r="I105" s="29"/>
    </row>
    <row r="106" spans="1:9" ht="16.5" customHeight="1">
      <c r="A106" s="55"/>
      <c r="B106" s="57" t="s">
        <v>60</v>
      </c>
      <c r="C106" s="173"/>
      <c r="D106" s="174"/>
      <c r="E106" s="174"/>
      <c r="F106" s="174"/>
      <c r="G106" s="175"/>
      <c r="H106" s="27">
        <f aca="true" t="shared" si="1" ref="H106:I109">H14+H24+H34+H44+H54+H64+H74+H84+H94</f>
        <v>39519601</v>
      </c>
      <c r="I106" s="27">
        <f t="shared" si="1"/>
        <v>35755383</v>
      </c>
    </row>
    <row r="107" spans="1:9" ht="18.75" customHeight="1">
      <c r="A107" s="55"/>
      <c r="B107" s="58" t="s">
        <v>59</v>
      </c>
      <c r="C107" s="170"/>
      <c r="D107" s="171"/>
      <c r="E107" s="171"/>
      <c r="F107" s="171"/>
      <c r="G107" s="172"/>
      <c r="H107" s="29">
        <f t="shared" si="1"/>
        <v>12248920</v>
      </c>
      <c r="I107" s="29">
        <f t="shared" si="1"/>
        <v>11583723</v>
      </c>
    </row>
    <row r="108" spans="1:9" ht="20.25" customHeight="1">
      <c r="A108" s="55"/>
      <c r="B108" s="58" t="s">
        <v>58</v>
      </c>
      <c r="C108" s="170"/>
      <c r="D108" s="176"/>
      <c r="E108" s="176"/>
      <c r="F108" s="176"/>
      <c r="G108" s="177"/>
      <c r="H108" s="29">
        <f t="shared" si="1"/>
        <v>0</v>
      </c>
      <c r="I108" s="29">
        <f t="shared" si="1"/>
        <v>0</v>
      </c>
    </row>
    <row r="109" spans="1:9" ht="23.25" customHeight="1">
      <c r="A109" s="55"/>
      <c r="B109" s="58" t="s">
        <v>57</v>
      </c>
      <c r="C109" s="170"/>
      <c r="D109" s="176"/>
      <c r="E109" s="176"/>
      <c r="F109" s="176"/>
      <c r="G109" s="177"/>
      <c r="H109" s="29">
        <f t="shared" si="1"/>
        <v>27270681</v>
      </c>
      <c r="I109" s="29">
        <f t="shared" si="1"/>
        <v>24171660</v>
      </c>
    </row>
    <row r="110" spans="1:9" ht="33" customHeight="1">
      <c r="A110" s="55"/>
      <c r="B110" s="56" t="s">
        <v>56</v>
      </c>
      <c r="C110" s="179"/>
      <c r="D110" s="180"/>
      <c r="E110" s="180"/>
      <c r="F110" s="180"/>
      <c r="G110" s="180"/>
      <c r="H110" s="29">
        <f>H18+H28+H38+H48+H58+H68+H78+H98</f>
        <v>0</v>
      </c>
      <c r="I110" s="29">
        <f>I18+I28+I38+I48+I58+I68+I78+I98</f>
        <v>0</v>
      </c>
    </row>
    <row r="111" spans="1:9" ht="12.7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2.75" customHeight="1" hidden="1">
      <c r="A112" s="37"/>
      <c r="B112" s="178"/>
      <c r="C112" s="178"/>
      <c r="D112" s="178"/>
      <c r="E112" s="178"/>
      <c r="F112" s="178"/>
      <c r="G112" s="178"/>
      <c r="H112" s="178"/>
      <c r="I112" s="178"/>
    </row>
    <row r="113" spans="1:9" ht="8.25" customHeight="1">
      <c r="A113" s="168" t="s">
        <v>170</v>
      </c>
      <c r="B113" s="169" t="s">
        <v>302</v>
      </c>
      <c r="C113" s="169"/>
      <c r="D113" s="169"/>
      <c r="E113" s="169"/>
      <c r="F113" s="169"/>
      <c r="G113" s="169"/>
      <c r="H113" s="169"/>
      <c r="I113" s="169"/>
    </row>
    <row r="114" spans="1:9" ht="53.25" customHeight="1">
      <c r="A114" s="168"/>
      <c r="B114" s="169"/>
      <c r="C114" s="169"/>
      <c r="D114" s="169"/>
      <c r="E114" s="169"/>
      <c r="F114" s="169"/>
      <c r="G114" s="169"/>
      <c r="H114" s="169"/>
      <c r="I114" s="169"/>
    </row>
    <row r="115" spans="1:9" ht="12.75" customHeight="1" hidden="1">
      <c r="A115" s="168"/>
      <c r="B115" s="169"/>
      <c r="C115" s="169"/>
      <c r="D115" s="169"/>
      <c r="E115" s="169"/>
      <c r="F115" s="169"/>
      <c r="G115" s="169"/>
      <c r="H115" s="169"/>
      <c r="I115" s="169"/>
    </row>
  </sheetData>
  <sheetProtection/>
  <mergeCells count="70">
    <mergeCell ref="A79:A88"/>
    <mergeCell ref="B79:B82"/>
    <mergeCell ref="D79:D88"/>
    <mergeCell ref="B84:B87"/>
    <mergeCell ref="G1:I1"/>
    <mergeCell ref="A2:I4"/>
    <mergeCell ref="A6:A7"/>
    <mergeCell ref="B6:B7"/>
    <mergeCell ref="C6:C7"/>
    <mergeCell ref="D6:D7"/>
    <mergeCell ref="A19:A28"/>
    <mergeCell ref="I6:I7"/>
    <mergeCell ref="E6:E7"/>
    <mergeCell ref="F6:F7"/>
    <mergeCell ref="G6:H6"/>
    <mergeCell ref="D29:D38"/>
    <mergeCell ref="B34:B37"/>
    <mergeCell ref="E9:E18"/>
    <mergeCell ref="F19:F28"/>
    <mergeCell ref="F9:F18"/>
    <mergeCell ref="A9:A18"/>
    <mergeCell ref="C9:C18"/>
    <mergeCell ref="D9:D18"/>
    <mergeCell ref="B9:B10"/>
    <mergeCell ref="B11:B12"/>
    <mergeCell ref="B13:B16"/>
    <mergeCell ref="B17:B18"/>
    <mergeCell ref="D89:D98"/>
    <mergeCell ref="C19:C28"/>
    <mergeCell ref="D19:D28"/>
    <mergeCell ref="E19:E28"/>
    <mergeCell ref="B54:B56"/>
    <mergeCell ref="B29:B32"/>
    <mergeCell ref="D49:D58"/>
    <mergeCell ref="D39:D48"/>
    <mergeCell ref="B21:B28"/>
    <mergeCell ref="A89:A98"/>
    <mergeCell ref="C110:G110"/>
    <mergeCell ref="C104:G104"/>
    <mergeCell ref="C101:G101"/>
    <mergeCell ref="C102:G102"/>
    <mergeCell ref="C103:G103"/>
    <mergeCell ref="C100:G100"/>
    <mergeCell ref="B89:B92"/>
    <mergeCell ref="C99:G99"/>
    <mergeCell ref="B94:B97"/>
    <mergeCell ref="A113:A115"/>
    <mergeCell ref="B113:I115"/>
    <mergeCell ref="C105:G105"/>
    <mergeCell ref="C106:G106"/>
    <mergeCell ref="C107:G107"/>
    <mergeCell ref="C108:G108"/>
    <mergeCell ref="B112:I112"/>
    <mergeCell ref="C109:G109"/>
    <mergeCell ref="A29:A38"/>
    <mergeCell ref="B74:B77"/>
    <mergeCell ref="B59:B62"/>
    <mergeCell ref="B44:B46"/>
    <mergeCell ref="B47:B48"/>
    <mergeCell ref="B64:B67"/>
    <mergeCell ref="A49:A58"/>
    <mergeCell ref="B49:B52"/>
    <mergeCell ref="B57:B58"/>
    <mergeCell ref="A39:A48"/>
    <mergeCell ref="A69:A78"/>
    <mergeCell ref="B69:B72"/>
    <mergeCell ref="B39:B42"/>
    <mergeCell ref="D59:D68"/>
    <mergeCell ref="D69:D78"/>
    <mergeCell ref="A59:A6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62" customWidth="1"/>
    <col min="2" max="2" width="69.33203125" style="62" customWidth="1"/>
    <col min="3" max="3" width="18" style="62" customWidth="1"/>
    <col min="4" max="4" width="19.5" style="62" customWidth="1"/>
    <col min="5" max="16384" width="9.33203125" style="62" customWidth="1"/>
  </cols>
  <sheetData>
    <row r="1" spans="1:4" ht="12.75">
      <c r="A1" s="73"/>
      <c r="B1" s="73"/>
      <c r="C1" s="73"/>
      <c r="D1" s="73"/>
    </row>
    <row r="2" spans="1:4" ht="18">
      <c r="A2" s="194" t="s">
        <v>301</v>
      </c>
      <c r="B2" s="194"/>
      <c r="C2" s="194"/>
      <c r="D2" s="194"/>
    </row>
    <row r="3" spans="1:4" ht="12.75">
      <c r="A3" s="72"/>
      <c r="B3" s="71"/>
      <c r="C3" s="71"/>
      <c r="D3" s="71"/>
    </row>
    <row r="4" spans="1:8" ht="12.75">
      <c r="A4" s="71"/>
      <c r="B4" s="71"/>
      <c r="C4" s="71"/>
      <c r="D4" s="70" t="s">
        <v>0</v>
      </c>
      <c r="H4" s="69"/>
    </row>
    <row r="5" spans="1:8" ht="12.75">
      <c r="A5" s="193" t="s">
        <v>55</v>
      </c>
      <c r="B5" s="193" t="s">
        <v>300</v>
      </c>
      <c r="C5" s="195" t="s">
        <v>299</v>
      </c>
      <c r="D5" s="195" t="s">
        <v>298</v>
      </c>
      <c r="H5" s="69"/>
    </row>
    <row r="6" spans="1:8" ht="12.75">
      <c r="A6" s="193"/>
      <c r="B6" s="193"/>
      <c r="C6" s="193"/>
      <c r="D6" s="195"/>
      <c r="H6" s="69"/>
    </row>
    <row r="7" spans="1:8" ht="12.75">
      <c r="A7" s="193"/>
      <c r="B7" s="193"/>
      <c r="C7" s="193"/>
      <c r="D7" s="195"/>
      <c r="H7" s="69"/>
    </row>
    <row r="8" spans="1:4" ht="10.5" customHeight="1">
      <c r="A8" s="68">
        <v>1</v>
      </c>
      <c r="B8" s="68">
        <v>2</v>
      </c>
      <c r="C8" s="68">
        <v>3</v>
      </c>
      <c r="D8" s="68">
        <v>4</v>
      </c>
    </row>
    <row r="9" spans="1:4" ht="30" customHeight="1">
      <c r="A9" s="193" t="s">
        <v>297</v>
      </c>
      <c r="B9" s="193"/>
      <c r="C9" s="64"/>
      <c r="D9" s="67">
        <f>SUM(D10:D18)</f>
        <v>12570623</v>
      </c>
    </row>
    <row r="10" spans="1:4" ht="30" customHeight="1">
      <c r="A10" s="64" t="s">
        <v>52</v>
      </c>
      <c r="B10" s="66" t="s">
        <v>296</v>
      </c>
      <c r="C10" s="64" t="s">
        <v>294</v>
      </c>
      <c r="D10" s="63">
        <v>5000000</v>
      </c>
    </row>
    <row r="11" spans="1:4" ht="30" customHeight="1">
      <c r="A11" s="64" t="s">
        <v>51</v>
      </c>
      <c r="B11" s="66" t="s">
        <v>295</v>
      </c>
      <c r="C11" s="64" t="s">
        <v>294</v>
      </c>
      <c r="D11" s="63">
        <v>0</v>
      </c>
    </row>
    <row r="12" spans="1:4" ht="30" customHeight="1">
      <c r="A12" s="64" t="s">
        <v>50</v>
      </c>
      <c r="B12" s="65" t="s">
        <v>293</v>
      </c>
      <c r="C12" s="64" t="s">
        <v>292</v>
      </c>
      <c r="D12" s="63">
        <v>0</v>
      </c>
    </row>
    <row r="13" spans="1:4" ht="30" customHeight="1">
      <c r="A13" s="64" t="s">
        <v>49</v>
      </c>
      <c r="B13" s="66" t="s">
        <v>291</v>
      </c>
      <c r="C13" s="64" t="s">
        <v>290</v>
      </c>
      <c r="D13" s="63">
        <v>0</v>
      </c>
    </row>
    <row r="14" spans="1:4" ht="30" customHeight="1">
      <c r="A14" s="64" t="s">
        <v>48</v>
      </c>
      <c r="B14" s="66" t="s">
        <v>289</v>
      </c>
      <c r="C14" s="64" t="s">
        <v>288</v>
      </c>
      <c r="D14" s="63">
        <v>0</v>
      </c>
    </row>
    <row r="15" spans="1:4" ht="30" customHeight="1">
      <c r="A15" s="64" t="s">
        <v>47</v>
      </c>
      <c r="B15" s="66" t="s">
        <v>287</v>
      </c>
      <c r="C15" s="64" t="s">
        <v>286</v>
      </c>
      <c r="D15" s="63">
        <v>0</v>
      </c>
    </row>
    <row r="16" spans="1:4" ht="30" customHeight="1">
      <c r="A16" s="64" t="s">
        <v>46</v>
      </c>
      <c r="B16" s="66" t="s">
        <v>285</v>
      </c>
      <c r="C16" s="64" t="s">
        <v>284</v>
      </c>
      <c r="D16" s="63">
        <v>0</v>
      </c>
    </row>
    <row r="17" spans="1:4" ht="30" customHeight="1">
      <c r="A17" s="64" t="s">
        <v>54</v>
      </c>
      <c r="B17" s="66" t="s">
        <v>283</v>
      </c>
      <c r="C17" s="64" t="s">
        <v>282</v>
      </c>
      <c r="D17" s="63">
        <v>7570623</v>
      </c>
    </row>
    <row r="18" spans="1:4" ht="30" customHeight="1">
      <c r="A18" s="64" t="s">
        <v>53</v>
      </c>
      <c r="B18" s="66" t="s">
        <v>281</v>
      </c>
      <c r="C18" s="64" t="s">
        <v>269</v>
      </c>
      <c r="D18" s="63">
        <v>0</v>
      </c>
    </row>
    <row r="19" spans="1:4" ht="30" customHeight="1">
      <c r="A19" s="193" t="s">
        <v>280</v>
      </c>
      <c r="B19" s="193"/>
      <c r="C19" s="64"/>
      <c r="D19" s="67">
        <f>SUM(D20:D26)</f>
        <v>281584</v>
      </c>
    </row>
    <row r="20" spans="1:4" ht="30" customHeight="1">
      <c r="A20" s="64" t="s">
        <v>52</v>
      </c>
      <c r="B20" s="66" t="s">
        <v>279</v>
      </c>
      <c r="C20" s="64" t="s">
        <v>275</v>
      </c>
      <c r="D20" s="63">
        <v>0</v>
      </c>
    </row>
    <row r="21" spans="1:4" ht="30" customHeight="1">
      <c r="A21" s="64" t="s">
        <v>278</v>
      </c>
      <c r="B21" s="65" t="s">
        <v>277</v>
      </c>
      <c r="C21" s="64" t="s">
        <v>275</v>
      </c>
      <c r="D21" s="63">
        <v>0</v>
      </c>
    </row>
    <row r="22" spans="1:4" ht="30" customHeight="1">
      <c r="A22" s="64" t="s">
        <v>51</v>
      </c>
      <c r="B22" s="66" t="s">
        <v>276</v>
      </c>
      <c r="C22" s="64" t="s">
        <v>275</v>
      </c>
      <c r="D22" s="63">
        <v>281584</v>
      </c>
    </row>
    <row r="23" spans="1:4" ht="30" customHeight="1">
      <c r="A23" s="64" t="s">
        <v>50</v>
      </c>
      <c r="B23" s="65" t="s">
        <v>274</v>
      </c>
      <c r="C23" s="64" t="s">
        <v>273</v>
      </c>
      <c r="D23" s="63">
        <v>0</v>
      </c>
    </row>
    <row r="24" spans="1:4" ht="30" customHeight="1">
      <c r="A24" s="64" t="s">
        <v>49</v>
      </c>
      <c r="B24" s="66" t="s">
        <v>272</v>
      </c>
      <c r="C24" s="64" t="s">
        <v>271</v>
      </c>
      <c r="D24" s="63">
        <v>0</v>
      </c>
    </row>
    <row r="25" spans="1:4" ht="30" customHeight="1">
      <c r="A25" s="64" t="s">
        <v>48</v>
      </c>
      <c r="B25" s="66" t="s">
        <v>270</v>
      </c>
      <c r="C25" s="64" t="s">
        <v>269</v>
      </c>
      <c r="D25" s="63">
        <v>0</v>
      </c>
    </row>
    <row r="26" spans="1:4" ht="30" customHeight="1">
      <c r="A26" s="64" t="s">
        <v>47</v>
      </c>
      <c r="B26" s="65" t="s">
        <v>268</v>
      </c>
      <c r="C26" s="64" t="s">
        <v>267</v>
      </c>
      <c r="D26" s="63">
        <v>0</v>
      </c>
    </row>
    <row r="27" spans="1:4" ht="30" customHeight="1">
      <c r="A27" s="64" t="s">
        <v>46</v>
      </c>
      <c r="B27" s="65" t="s">
        <v>266</v>
      </c>
      <c r="C27" s="64" t="s">
        <v>265</v>
      </c>
      <c r="D27" s="63">
        <v>0</v>
      </c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XLIV.6.2018
z dnia 28 lutego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2018-02-23T12:32:22Z</cp:lastPrinted>
  <dcterms:created xsi:type="dcterms:W3CDTF">2014-11-12T06:55:05Z</dcterms:created>
  <dcterms:modified xsi:type="dcterms:W3CDTF">2018-03-07T10:19:07Z</dcterms:modified>
  <cp:category/>
  <cp:version/>
  <cp:contentType/>
  <cp:contentStatus/>
</cp:coreProperties>
</file>