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<sst xmlns="http://schemas.openxmlformats.org/spreadsheetml/2006/main" count="198" uniqueCount="95">
  <si>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</si>
  <si>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</si>
  <si>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</si>
  <si>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</si>
  <si>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</si>
  <si>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</si>
  <si>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</si>
  <si>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</si>
  <si>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</si>
  <si>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</si>
  <si>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</si>
  <si>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</si>
  <si>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</si>
  <si>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</si>
  <si>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</si>
  <si>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</si>
  <si>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</si>
  <si>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</si>
  <si>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</si>
  <si>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</si>
  <si>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</si>
  <si>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</si>
  <si>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</si>
  <si>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zakup i objęcie akcji i udziałów oraz wniesienie wkładów do spółek prawa handlowego.</t>
  </si>
  <si>
    <t>na programy finansowane z udziałem środków, o których mowa w art. 5 ust. 1 pkt 2 i 3,</t>
  </si>
  <si>
    <t>Zmiany w planie wydatków budżetowych w 2017 roku</t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</si>
  <si>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</si>
  <si>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</si>
  <si>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</si>
  <si>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</si>
  <si>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</si>
  <si>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</si>
  <si>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</si>
  <si>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</si>
  <si>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</si>
  <si>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</si>
  <si>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</si>
  <si>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</si>
  <si>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</si>
  <si>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</si>
  <si>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2017 r.</t>
  </si>
  <si>
    <t>Dotacje ogółem</t>
  </si>
  <si>
    <t>w  złotych</t>
  </si>
  <si>
    <t>Dochody i wydatki związane z realizacją zadań z zakresu administracji rządowej i innych zadań zleconych odrębnymi ustawami w  2017 r.</t>
  </si>
  <si>
    <t>Oświata i wychowanie</t>
  </si>
  <si>
    <t>Szkoły zawodowe</t>
  </si>
  <si>
    <t>Pozostałe zadania w zakresie polityki społecznej</t>
  </si>
  <si>
    <t>Pozostała działalność</t>
  </si>
  <si>
    <t>Rodzina</t>
  </si>
  <si>
    <t>Działalność placówek opiekuńczo-wychowawczych</t>
  </si>
  <si>
    <t>Działalność usługowa</t>
  </si>
  <si>
    <t>Nadzór budowlany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</si>
  <si>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</si>
  <si>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Zespoły do spraw orzekania o niepełnosprawności</t>
  </si>
  <si>
    <t>(* kol 2 do wykorzystania fakultatywnego)</t>
  </si>
  <si>
    <t>10 197 100,00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</si>
  <si>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</si>
  <si>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</si>
  <si>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</si>
  <si>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9 476 307,00</t>
  </si>
  <si>
    <t>razem:</t>
  </si>
  <si>
    <t>majątkowe</t>
  </si>
  <si>
    <t>720 793,00</t>
  </si>
  <si>
    <t>bieżące</t>
  </si>
  <si>
    <t>Dotacje celowe otrzymane z budżetu państwa na realizację bieżących zadań własnych powiatu</t>
  </si>
  <si>
    <t>2130</t>
  </si>
  <si>
    <t>Usuwanie skutków klęsk żywiołowych</t>
  </si>
  <si>
    <t>60078</t>
  </si>
  <si>
    <t>Transport i łączność</t>
  </si>
  <si>
    <t>600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</si>
  <si>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</si>
  <si>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</si>
  <si>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</si>
  <si>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</si>
  <si>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</si>
  <si>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</si>
  <si>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</si>
  <si>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</si>
  <si>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</si>
  <si>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</si>
  <si>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</si>
  <si>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</si>
  <si>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w złotych</t>
  </si>
  <si>
    <t>Dochody budżetu powiatu na 2017 rok</t>
  </si>
  <si>
    <t>Załącznik Nr 1                                                                                                          do uchwały Zarządu Powiatu w Opatowie Nr 108.118.2017                                                     z dnia 27 grudnia 2017 r.</t>
  </si>
  <si>
    <t>2 217 831,00</t>
  </si>
  <si>
    <t>-10 242,00</t>
  </si>
  <si>
    <t>2 207 589,00</t>
  </si>
  <si>
    <t>730 901,00</t>
  </si>
  <si>
    <t>720 659,00</t>
  </si>
  <si>
    <t>81 224 275,00</t>
  </si>
  <si>
    <t>81 214 033,00</t>
  </si>
  <si>
    <t>10 412 039,00</t>
  </si>
  <si>
    <t>91 636 314,00</t>
  </si>
  <si>
    <t>91 626 072,00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</si>
</sst>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14"/>
      <name val="Arial CE"/>
      <family val="2"/>
    </font>
    <font>
      <b/>
      <sz val="8"/>
      <color indexed="8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0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35" borderId="0" xfId="50" applyFont="1" applyFill="1">
      <alignment/>
      <protection/>
    </xf>
    <xf numFmtId="0" fontId="9" fillId="35" borderId="0" xfId="50" applyFont="1" applyFill="1" applyAlignment="1">
      <alignment vertical="center"/>
      <protection/>
    </xf>
    <xf numFmtId="0" fontId="9" fillId="35" borderId="0" xfId="50" applyFont="1" applyFill="1" applyAlignment="1">
      <alignment horizontal="center" vertical="center"/>
      <protection/>
    </xf>
    <xf numFmtId="41" fontId="12" fillId="35" borderId="12" xfId="50" applyNumberFormat="1" applyFont="1" applyFill="1" applyBorder="1" applyAlignment="1">
      <alignment vertical="center"/>
      <protection/>
    </xf>
    <xf numFmtId="41" fontId="10" fillId="35" borderId="12" xfId="50" applyNumberFormat="1" applyFont="1" applyFill="1" applyBorder="1" applyAlignment="1">
      <alignment vertical="center"/>
      <protection/>
    </xf>
    <xf numFmtId="41" fontId="10" fillId="35" borderId="12" xfId="50" applyNumberFormat="1" applyFont="1" applyFill="1" applyBorder="1" applyAlignment="1">
      <alignment vertical="center" wrapText="1"/>
      <protection/>
    </xf>
    <xf numFmtId="0" fontId="10" fillId="35" borderId="12" xfId="50" applyFont="1" applyFill="1" applyBorder="1" applyAlignment="1">
      <alignment horizontal="center" vertical="center"/>
      <protection/>
    </xf>
    <xf numFmtId="0" fontId="10" fillId="35" borderId="12" xfId="50" applyFont="1" applyFill="1" applyBorder="1" applyAlignment="1">
      <alignment horizontal="center" vertical="center" wrapText="1"/>
      <protection/>
    </xf>
    <xf numFmtId="0" fontId="14" fillId="35" borderId="12" xfId="50" applyFont="1" applyFill="1" applyBorder="1" applyAlignment="1">
      <alignment horizontal="center" vertical="center" wrapText="1"/>
      <protection/>
    </xf>
    <xf numFmtId="0" fontId="12" fillId="35" borderId="12" xfId="50" applyFont="1" applyFill="1" applyBorder="1" applyAlignment="1">
      <alignment horizontal="center" vertical="center"/>
      <protection/>
    </xf>
    <xf numFmtId="0" fontId="15" fillId="35" borderId="12" xfId="50" applyFont="1" applyFill="1" applyBorder="1" applyAlignment="1">
      <alignment horizontal="center" vertical="center" wrapText="1"/>
      <protection/>
    </xf>
    <xf numFmtId="41" fontId="16" fillId="0" borderId="0" xfId="50" applyNumberFormat="1" applyFont="1" applyBorder="1">
      <alignment/>
      <protection/>
    </xf>
    <xf numFmtId="41" fontId="12" fillId="35" borderId="12" xfId="50" applyNumberFormat="1" applyFont="1" applyFill="1" applyBorder="1" applyAlignment="1">
      <alignment vertical="center" wrapText="1"/>
      <protection/>
    </xf>
    <xf numFmtId="0" fontId="17" fillId="35" borderId="12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2" fillId="35" borderId="12" xfId="50" applyNumberFormat="1" applyFont="1" applyFill="1" applyBorder="1" applyAlignment="1">
      <alignment horizontal="center" vertical="center" wrapText="1"/>
      <protection/>
    </xf>
    <xf numFmtId="49" fontId="15" fillId="35" borderId="12" xfId="50" applyNumberFormat="1" applyFont="1" applyFill="1" applyBorder="1" applyAlignment="1">
      <alignment horizontal="center" vertical="center" wrapText="1"/>
      <protection/>
    </xf>
    <xf numFmtId="49" fontId="10" fillId="35" borderId="12" xfId="50" applyNumberFormat="1" applyFont="1" applyFill="1" applyBorder="1" applyAlignment="1">
      <alignment horizontal="center" vertical="center" wrapText="1"/>
      <protection/>
    </xf>
    <xf numFmtId="49" fontId="14" fillId="35" borderId="12" xfId="50" applyNumberFormat="1" applyFont="1" applyFill="1" applyBorder="1" applyAlignment="1">
      <alignment horizontal="center" vertical="center" wrapText="1"/>
      <protection/>
    </xf>
    <xf numFmtId="49" fontId="17" fillId="35" borderId="12" xfId="50" applyNumberFormat="1" applyFont="1" applyFill="1" applyBorder="1" applyAlignment="1">
      <alignment horizontal="center" vertical="center" wrapText="1"/>
      <protection/>
    </xf>
    <xf numFmtId="0" fontId="18" fillId="0" borderId="13" xfId="50" applyFont="1" applyFill="1" applyBorder="1" applyAlignment="1">
      <alignment horizontal="center" vertical="center" wrapText="1"/>
      <protection/>
    </xf>
    <xf numFmtId="0" fontId="19" fillId="0" borderId="12" xfId="50" applyFont="1" applyFill="1" applyBorder="1" applyAlignment="1">
      <alignment horizontal="center" vertical="center" wrapText="1"/>
      <protection/>
    </xf>
    <xf numFmtId="0" fontId="19" fillId="0" borderId="14" xfId="50" applyFont="1" applyFill="1" applyBorder="1" applyAlignment="1">
      <alignment horizontal="center" vertical="center" wrapText="1"/>
      <protection/>
    </xf>
    <xf numFmtId="0" fontId="19" fillId="0" borderId="15" xfId="50" applyFont="1" applyFill="1" applyBorder="1" applyAlignment="1">
      <alignment horizontal="center" vertical="center" wrapText="1"/>
      <protection/>
    </xf>
    <xf numFmtId="0" fontId="21" fillId="0" borderId="0" xfId="50" applyFont="1" applyAlignment="1">
      <alignment horizontal="center"/>
      <protection/>
    </xf>
    <xf numFmtId="0" fontId="14" fillId="0" borderId="0" xfId="50" applyFont="1">
      <alignment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>
      <alignment horizontal="center" vertical="center"/>
      <protection/>
    </xf>
    <xf numFmtId="0" fontId="22" fillId="0" borderId="0" xfId="50" applyFont="1" applyAlignment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12" fillId="35" borderId="12" xfId="50" applyFont="1" applyFill="1" applyBorder="1" applyAlignment="1">
      <alignment horizontal="center" vertical="center" wrapText="1"/>
      <protection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24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25" fillId="34" borderId="0" xfId="49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26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3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27" fillId="33" borderId="11" xfId="0" applyFont="1" applyFill="1" applyBorder="1" applyAlignment="1" applyProtection="1">
      <alignment horizontal="left" vertical="center" wrapText="1" shrinkToFit="1"/>
      <protection locked="0"/>
    </xf>
    <xf numFmtId="0" fontId="13" fillId="35" borderId="12" xfId="50" applyFont="1" applyFill="1" applyBorder="1" applyAlignment="1">
      <alignment horizontal="center" vertical="center"/>
      <protection/>
    </xf>
    <xf numFmtId="0" fontId="22" fillId="0" borderId="0" xfId="50" applyFont="1" applyAlignment="1">
      <alignment horizontal="center" vertical="center" wrapText="1"/>
      <protection/>
    </xf>
    <xf numFmtId="0" fontId="12" fillId="0" borderId="18" xfId="50" applyFont="1" applyFill="1" applyBorder="1" applyAlignment="1">
      <alignment horizontal="center" vertical="center" wrapText="1"/>
      <protection/>
    </xf>
    <xf numFmtId="0" fontId="12" fillId="0" borderId="13" xfId="50" applyFont="1" applyFill="1" applyBorder="1" applyAlignment="1">
      <alignment horizontal="center" vertical="center" wrapText="1"/>
      <protection/>
    </xf>
    <xf numFmtId="0" fontId="12" fillId="0" borderId="14" xfId="50" applyFont="1" applyFill="1" applyBorder="1" applyAlignment="1">
      <alignment horizontal="center" vertical="center" wrapText="1"/>
      <protection/>
    </xf>
    <xf numFmtId="0" fontId="19" fillId="0" borderId="18" xfId="50" applyFont="1" applyFill="1" applyBorder="1" applyAlignment="1">
      <alignment horizontal="center" vertical="center" wrapText="1"/>
      <protection/>
    </xf>
    <xf numFmtId="0" fontId="19" fillId="0" borderId="13" xfId="50" applyFont="1" applyFill="1" applyBorder="1" applyAlignment="1">
      <alignment horizontal="center" vertical="center" wrapText="1"/>
      <protection/>
    </xf>
    <xf numFmtId="0" fontId="19" fillId="0" borderId="14" xfId="50" applyFont="1" applyFill="1" applyBorder="1" applyAlignment="1">
      <alignment horizontal="center" vertical="center" wrapText="1"/>
      <protection/>
    </xf>
    <xf numFmtId="0" fontId="19" fillId="0" borderId="19" xfId="50" applyFont="1" applyFill="1" applyBorder="1" applyAlignment="1">
      <alignment horizontal="center" vertical="center" wrapText="1"/>
      <protection/>
    </xf>
    <xf numFmtId="0" fontId="19" fillId="0" borderId="20" xfId="50" applyFont="1" applyFill="1" applyBorder="1" applyAlignment="1">
      <alignment horizontal="center" vertical="center" wrapText="1"/>
      <protection/>
    </xf>
    <xf numFmtId="0" fontId="19" fillId="0" borderId="15" xfId="50" applyFont="1" applyFill="1" applyBorder="1" applyAlignment="1">
      <alignment horizontal="center" vertical="center" wrapText="1"/>
      <protection/>
    </xf>
    <xf numFmtId="0" fontId="19" fillId="0" borderId="12" xfId="50" applyFont="1" applyFill="1" applyBorder="1" applyAlignment="1">
      <alignment horizontal="center" vertical="center" wrapText="1"/>
      <protection/>
    </xf>
    <xf numFmtId="0" fontId="20" fillId="0" borderId="19" xfId="50" applyFont="1" applyFill="1" applyBorder="1" applyAlignment="1">
      <alignment horizontal="center" vertical="center"/>
      <protection/>
    </xf>
    <xf numFmtId="0" fontId="20" fillId="0" borderId="20" xfId="50" applyFont="1" applyFill="1" applyBorder="1" applyAlignment="1">
      <alignment horizontal="center" vertical="center"/>
      <protection/>
    </xf>
    <xf numFmtId="0" fontId="20" fillId="0" borderId="15" xfId="50" applyFont="1" applyFill="1" applyBorder="1" applyAlignment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W14" sqref="W14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68" t="s">
        <v>84</v>
      </c>
      <c r="L1" s="68"/>
      <c r="M1" s="68"/>
      <c r="N1" s="68"/>
      <c r="O1" s="68"/>
      <c r="P1" s="68"/>
      <c r="Q1" s="56"/>
    </row>
    <row r="2" spans="1:17" ht="25.5" customHeight="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6"/>
    </row>
    <row r="3" spans="1:17" ht="13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 t="s">
        <v>82</v>
      </c>
      <c r="O3" s="71"/>
      <c r="P3" s="71"/>
      <c r="Q3" s="56"/>
    </row>
    <row r="4" spans="1:17" ht="6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6"/>
    </row>
    <row r="5" spans="1:17" ht="34.5" customHeight="1">
      <c r="A5" s="47"/>
      <c r="B5" s="55" t="s">
        <v>0</v>
      </c>
      <c r="C5" s="55" t="s">
        <v>1</v>
      </c>
      <c r="D5" s="70" t="s">
        <v>26</v>
      </c>
      <c r="E5" s="70"/>
      <c r="F5" s="70" t="s">
        <v>2</v>
      </c>
      <c r="G5" s="70"/>
      <c r="H5" s="70"/>
      <c r="I5" s="70" t="s">
        <v>81</v>
      </c>
      <c r="J5" s="70"/>
      <c r="K5" s="55" t="s">
        <v>80</v>
      </c>
      <c r="L5" s="55" t="s">
        <v>79</v>
      </c>
      <c r="M5" s="70" t="s">
        <v>78</v>
      </c>
      <c r="N5" s="70"/>
      <c r="O5" s="70"/>
      <c r="P5" s="70"/>
      <c r="Q5" s="70"/>
    </row>
    <row r="6" spans="1:17" ht="11.25" customHeight="1">
      <c r="A6" s="47"/>
      <c r="B6" s="53" t="s">
        <v>77</v>
      </c>
      <c r="C6" s="53" t="s">
        <v>76</v>
      </c>
      <c r="D6" s="66" t="s">
        <v>75</v>
      </c>
      <c r="E6" s="66"/>
      <c r="F6" s="66" t="s">
        <v>74</v>
      </c>
      <c r="G6" s="66"/>
      <c r="H6" s="66"/>
      <c r="I6" s="66" t="s">
        <v>73</v>
      </c>
      <c r="J6" s="66"/>
      <c r="K6" s="53" t="s">
        <v>72</v>
      </c>
      <c r="L6" s="53" t="s">
        <v>71</v>
      </c>
      <c r="M6" s="66" t="s">
        <v>70</v>
      </c>
      <c r="N6" s="66"/>
      <c r="O6" s="66"/>
      <c r="P6" s="66"/>
      <c r="Q6" s="66"/>
    </row>
    <row r="7" spans="1:17" ht="18.75" customHeight="1">
      <c r="A7" s="47"/>
      <c r="B7" s="67" t="s">
        <v>63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17" ht="21.75" customHeight="1">
      <c r="A8" s="47"/>
      <c r="B8" s="53" t="s">
        <v>69</v>
      </c>
      <c r="C8" s="54"/>
      <c r="D8" s="63"/>
      <c r="E8" s="63"/>
      <c r="F8" s="65" t="s">
        <v>68</v>
      </c>
      <c r="G8" s="65"/>
      <c r="H8" s="65"/>
      <c r="I8" s="59" t="s">
        <v>85</v>
      </c>
      <c r="J8" s="59"/>
      <c r="K8" s="52" t="s">
        <v>86</v>
      </c>
      <c r="L8" s="52" t="s">
        <v>56</v>
      </c>
      <c r="M8" s="59" t="s">
        <v>87</v>
      </c>
      <c r="N8" s="59"/>
      <c r="O8" s="59"/>
      <c r="P8" s="59"/>
      <c r="Q8" s="59"/>
    </row>
    <row r="9" spans="1:17" ht="29.25" customHeight="1">
      <c r="A9" s="47"/>
      <c r="B9" s="55"/>
      <c r="C9" s="54"/>
      <c r="D9" s="63"/>
      <c r="E9" s="63"/>
      <c r="F9" s="65" t="s">
        <v>57</v>
      </c>
      <c r="G9" s="65"/>
      <c r="H9" s="65"/>
      <c r="I9" s="59" t="s">
        <v>56</v>
      </c>
      <c r="J9" s="59"/>
      <c r="K9" s="52" t="s">
        <v>56</v>
      </c>
      <c r="L9" s="52" t="s">
        <v>56</v>
      </c>
      <c r="M9" s="59" t="s">
        <v>56</v>
      </c>
      <c r="N9" s="59"/>
      <c r="O9" s="59"/>
      <c r="P9" s="59"/>
      <c r="Q9" s="59"/>
    </row>
    <row r="10" spans="1:17" ht="18.75" customHeight="1">
      <c r="A10" s="47"/>
      <c r="B10" s="54"/>
      <c r="C10" s="53" t="s">
        <v>67</v>
      </c>
      <c r="D10" s="63"/>
      <c r="E10" s="63"/>
      <c r="F10" s="65" t="s">
        <v>66</v>
      </c>
      <c r="G10" s="65"/>
      <c r="H10" s="65"/>
      <c r="I10" s="59" t="s">
        <v>88</v>
      </c>
      <c r="J10" s="59"/>
      <c r="K10" s="52" t="s">
        <v>86</v>
      </c>
      <c r="L10" s="52" t="s">
        <v>56</v>
      </c>
      <c r="M10" s="59" t="s">
        <v>89</v>
      </c>
      <c r="N10" s="59"/>
      <c r="O10" s="59"/>
      <c r="P10" s="59"/>
      <c r="Q10" s="59"/>
    </row>
    <row r="11" spans="1:17" ht="29.25" customHeight="1">
      <c r="A11" s="47"/>
      <c r="B11" s="54"/>
      <c r="C11" s="55"/>
      <c r="D11" s="63"/>
      <c r="E11" s="63"/>
      <c r="F11" s="65" t="s">
        <v>57</v>
      </c>
      <c r="G11" s="65"/>
      <c r="H11" s="65"/>
      <c r="I11" s="59" t="s">
        <v>56</v>
      </c>
      <c r="J11" s="59"/>
      <c r="K11" s="52" t="s">
        <v>56</v>
      </c>
      <c r="L11" s="52" t="s">
        <v>56</v>
      </c>
      <c r="M11" s="59" t="s">
        <v>56</v>
      </c>
      <c r="N11" s="59"/>
      <c r="O11" s="59"/>
      <c r="P11" s="59"/>
      <c r="Q11" s="59"/>
    </row>
    <row r="12" spans="1:17" ht="33.75" customHeight="1">
      <c r="A12" s="47"/>
      <c r="B12" s="54"/>
      <c r="C12" s="54"/>
      <c r="D12" s="66" t="s">
        <v>65</v>
      </c>
      <c r="E12" s="66"/>
      <c r="F12" s="65" t="s">
        <v>64</v>
      </c>
      <c r="G12" s="65"/>
      <c r="H12" s="65"/>
      <c r="I12" s="59" t="s">
        <v>88</v>
      </c>
      <c r="J12" s="59"/>
      <c r="K12" s="52" t="s">
        <v>86</v>
      </c>
      <c r="L12" s="52" t="s">
        <v>56</v>
      </c>
      <c r="M12" s="59" t="s">
        <v>89</v>
      </c>
      <c r="N12" s="59"/>
      <c r="O12" s="59"/>
      <c r="P12" s="59"/>
      <c r="Q12" s="59"/>
    </row>
    <row r="13" spans="1:17" ht="22.5" customHeight="1">
      <c r="A13" s="47"/>
      <c r="B13" s="74" t="s">
        <v>63</v>
      </c>
      <c r="C13" s="74"/>
      <c r="D13" s="74"/>
      <c r="E13" s="74"/>
      <c r="F13" s="74"/>
      <c r="G13" s="74"/>
      <c r="H13" s="51" t="s">
        <v>60</v>
      </c>
      <c r="I13" s="61" t="s">
        <v>90</v>
      </c>
      <c r="J13" s="61"/>
      <c r="K13" s="49" t="s">
        <v>86</v>
      </c>
      <c r="L13" s="49" t="s">
        <v>56</v>
      </c>
      <c r="M13" s="61" t="s">
        <v>91</v>
      </c>
      <c r="N13" s="61"/>
      <c r="O13" s="61"/>
      <c r="P13" s="61"/>
      <c r="Q13" s="61"/>
    </row>
    <row r="14" spans="1:17" ht="29.25" customHeight="1">
      <c r="A14" s="47"/>
      <c r="B14" s="75"/>
      <c r="C14" s="75"/>
      <c r="D14" s="75"/>
      <c r="E14" s="75"/>
      <c r="F14" s="64" t="s">
        <v>57</v>
      </c>
      <c r="G14" s="64"/>
      <c r="H14" s="64"/>
      <c r="I14" s="60" t="s">
        <v>62</v>
      </c>
      <c r="J14" s="60"/>
      <c r="K14" s="50" t="s">
        <v>56</v>
      </c>
      <c r="L14" s="50" t="s">
        <v>56</v>
      </c>
      <c r="M14" s="60" t="s">
        <v>62</v>
      </c>
      <c r="N14" s="60"/>
      <c r="O14" s="60"/>
      <c r="P14" s="60"/>
      <c r="Q14" s="60"/>
    </row>
    <row r="15" spans="1:17" ht="24.75" customHeight="1">
      <c r="A15" s="47"/>
      <c r="B15" s="67" t="s">
        <v>61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19.5" customHeight="1">
      <c r="A16" s="47"/>
      <c r="B16" s="74" t="s">
        <v>61</v>
      </c>
      <c r="C16" s="74"/>
      <c r="D16" s="74"/>
      <c r="E16" s="74"/>
      <c r="F16" s="74"/>
      <c r="G16" s="74"/>
      <c r="H16" s="51" t="s">
        <v>60</v>
      </c>
      <c r="I16" s="61" t="s">
        <v>92</v>
      </c>
      <c r="J16" s="61"/>
      <c r="K16" s="49" t="s">
        <v>56</v>
      </c>
      <c r="L16" s="49" t="s">
        <v>56</v>
      </c>
      <c r="M16" s="61" t="s">
        <v>92</v>
      </c>
      <c r="N16" s="61"/>
      <c r="O16" s="61"/>
      <c r="P16" s="61"/>
      <c r="Q16" s="61"/>
    </row>
    <row r="17" spans="1:17" ht="27.75" customHeight="1">
      <c r="A17" s="47"/>
      <c r="B17" s="75"/>
      <c r="C17" s="75"/>
      <c r="D17" s="75"/>
      <c r="E17" s="75"/>
      <c r="F17" s="64" t="s">
        <v>57</v>
      </c>
      <c r="G17" s="64"/>
      <c r="H17" s="64"/>
      <c r="I17" s="60" t="s">
        <v>59</v>
      </c>
      <c r="J17" s="60"/>
      <c r="K17" s="50" t="s">
        <v>56</v>
      </c>
      <c r="L17" s="50" t="s">
        <v>56</v>
      </c>
      <c r="M17" s="60" t="s">
        <v>59</v>
      </c>
      <c r="N17" s="60"/>
      <c r="O17" s="60"/>
      <c r="P17" s="60"/>
      <c r="Q17" s="60"/>
    </row>
    <row r="18" spans="1:17" ht="23.25" customHeight="1">
      <c r="A18" s="47"/>
      <c r="B18" s="67" t="s">
        <v>58</v>
      </c>
      <c r="C18" s="67"/>
      <c r="D18" s="67"/>
      <c r="E18" s="67"/>
      <c r="F18" s="67"/>
      <c r="G18" s="67"/>
      <c r="H18" s="67"/>
      <c r="I18" s="61" t="s">
        <v>93</v>
      </c>
      <c r="J18" s="61"/>
      <c r="K18" s="49" t="s">
        <v>86</v>
      </c>
      <c r="L18" s="49" t="s">
        <v>56</v>
      </c>
      <c r="M18" s="61" t="s">
        <v>94</v>
      </c>
      <c r="N18" s="61"/>
      <c r="O18" s="61"/>
      <c r="P18" s="61"/>
      <c r="Q18" s="61"/>
    </row>
    <row r="19" spans="1:17" ht="36.75" customHeight="1">
      <c r="A19" s="47"/>
      <c r="B19" s="67"/>
      <c r="C19" s="67"/>
      <c r="D19" s="67"/>
      <c r="E19" s="67"/>
      <c r="F19" s="76" t="s">
        <v>57</v>
      </c>
      <c r="G19" s="76"/>
      <c r="H19" s="76"/>
      <c r="I19" s="62" t="s">
        <v>55</v>
      </c>
      <c r="J19" s="62"/>
      <c r="K19" s="48" t="s">
        <v>56</v>
      </c>
      <c r="L19" s="48" t="s">
        <v>56</v>
      </c>
      <c r="M19" s="62" t="s">
        <v>55</v>
      </c>
      <c r="N19" s="62"/>
      <c r="O19" s="62"/>
      <c r="P19" s="62"/>
      <c r="Q19" s="62"/>
    </row>
    <row r="20" spans="1:17" ht="36.75" customHeight="1">
      <c r="A20" s="47"/>
      <c r="B20" s="72" t="s">
        <v>54</v>
      </c>
      <c r="C20" s="72"/>
      <c r="D20" s="72"/>
      <c r="E20" s="72"/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</sheetData>
  <sheetProtection/>
  <mergeCells count="56">
    <mergeCell ref="G20:Q20"/>
    <mergeCell ref="B13:G13"/>
    <mergeCell ref="B14:E14"/>
    <mergeCell ref="B15:Q15"/>
    <mergeCell ref="B16:G16"/>
    <mergeCell ref="B17:E17"/>
    <mergeCell ref="B18:H18"/>
    <mergeCell ref="F19:H19"/>
    <mergeCell ref="M18:Q18"/>
    <mergeCell ref="B19:E19"/>
    <mergeCell ref="B20:F20"/>
    <mergeCell ref="F17:H17"/>
    <mergeCell ref="I19:J19"/>
    <mergeCell ref="D9:E9"/>
    <mergeCell ref="D12:E12"/>
    <mergeCell ref="F12:H12"/>
    <mergeCell ref="I14:J14"/>
    <mergeCell ref="I18:J18"/>
    <mergeCell ref="D11:E11"/>
    <mergeCell ref="F11:H11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F6:H6"/>
    <mergeCell ref="B7:Q7"/>
    <mergeCell ref="M6:Q6"/>
    <mergeCell ref="M10:Q10"/>
    <mergeCell ref="M9:Q9"/>
    <mergeCell ref="I6:J6"/>
    <mergeCell ref="I9:J9"/>
    <mergeCell ref="D6:E6"/>
    <mergeCell ref="F9:H9"/>
    <mergeCell ref="D8:E8"/>
    <mergeCell ref="I11:J11"/>
    <mergeCell ref="I10:J10"/>
    <mergeCell ref="D10:E10"/>
    <mergeCell ref="I12:J12"/>
    <mergeCell ref="M14:Q14"/>
    <mergeCell ref="F14:H14"/>
    <mergeCell ref="F10:H10"/>
    <mergeCell ref="M11:Q11"/>
    <mergeCell ref="I13:J13"/>
    <mergeCell ref="M13:Q13"/>
    <mergeCell ref="M12:Q12"/>
    <mergeCell ref="M17:Q17"/>
    <mergeCell ref="I17:J17"/>
    <mergeCell ref="M16:Q16"/>
    <mergeCell ref="I16:J16"/>
    <mergeCell ref="M19:Q19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63"/>
  <sheetViews>
    <sheetView zoomScaleSheetLayoutView="89" zoomScalePageLayoutView="70" workbookViewId="0" topLeftCell="A1">
      <selection activeCell="D40" sqref="D40:E43"/>
    </sheetView>
  </sheetViews>
  <sheetFormatPr defaultColWidth="9.33203125" defaultRowHeight="12.75"/>
  <cols>
    <col min="1" max="1" width="4.5" style="1" customWidth="1"/>
    <col min="2" max="2" width="0.65625" style="1" customWidth="1"/>
    <col min="3" max="3" width="7" style="1" customWidth="1"/>
    <col min="4" max="4" width="9.16015625" style="1" customWidth="1"/>
    <col min="5" max="5" width="8.83203125" style="1" customWidth="1"/>
    <col min="6" max="6" width="10.832031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2.5" style="1" customWidth="1"/>
    <col min="20" max="20" width="6.83203125" style="1" customWidth="1"/>
    <col min="21" max="21" width="6.16015625" style="1" customWidth="1"/>
    <col min="22" max="22" width="7" style="1" customWidth="1"/>
    <col min="23" max="23" width="4.33203125" style="1" customWidth="1"/>
    <col min="24" max="16384" width="9.33203125" style="1" customWidth="1"/>
  </cols>
  <sheetData>
    <row r="1" spans="1:24" ht="12.75">
      <c r="A1" s="88" t="s">
        <v>25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6.75" customHeight="1">
      <c r="A3" s="5"/>
      <c r="B3" s="85"/>
      <c r="C3" s="85"/>
      <c r="D3" s="85"/>
      <c r="E3" s="86"/>
      <c r="F3" s="8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ht="7.5" customHeight="1"/>
    <row r="5" spans="1:23" ht="12.75">
      <c r="A5" s="81" t="s">
        <v>0</v>
      </c>
      <c r="B5" s="81"/>
      <c r="C5" s="81" t="s">
        <v>1</v>
      </c>
      <c r="D5" s="81" t="s">
        <v>2</v>
      </c>
      <c r="E5" s="81"/>
      <c r="F5" s="81"/>
      <c r="G5" s="81" t="s">
        <v>3</v>
      </c>
      <c r="H5" s="81"/>
      <c r="I5" s="81" t="s">
        <v>4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7.5" customHeight="1">
      <c r="A6" s="81"/>
      <c r="B6" s="81"/>
      <c r="C6" s="81"/>
      <c r="D6" s="81"/>
      <c r="E6" s="81"/>
      <c r="F6" s="81"/>
      <c r="G6" s="81"/>
      <c r="H6" s="81"/>
      <c r="I6" s="81" t="s">
        <v>5</v>
      </c>
      <c r="J6" s="81" t="s">
        <v>6</v>
      </c>
      <c r="K6" s="81"/>
      <c r="L6" s="81"/>
      <c r="M6" s="81"/>
      <c r="N6" s="81"/>
      <c r="O6" s="81"/>
      <c r="P6" s="81"/>
      <c r="Q6" s="81"/>
      <c r="R6" s="81" t="s">
        <v>7</v>
      </c>
      <c r="S6" s="81" t="s">
        <v>6</v>
      </c>
      <c r="T6" s="81"/>
      <c r="U6" s="81"/>
      <c r="V6" s="81"/>
      <c r="W6" s="81"/>
    </row>
    <row r="7" spans="1:23" ht="4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 t="s">
        <v>8</v>
      </c>
      <c r="T7" s="81" t="s">
        <v>9</v>
      </c>
      <c r="U7" s="81"/>
      <c r="V7" s="81" t="s">
        <v>23</v>
      </c>
      <c r="W7" s="81"/>
    </row>
    <row r="8" spans="1:23" ht="8.25" customHeight="1">
      <c r="A8" s="81"/>
      <c r="B8" s="81"/>
      <c r="C8" s="81"/>
      <c r="D8" s="81"/>
      <c r="E8" s="81"/>
      <c r="F8" s="81"/>
      <c r="G8" s="81"/>
      <c r="H8" s="81"/>
      <c r="I8" s="81"/>
      <c r="J8" s="81" t="s">
        <v>10</v>
      </c>
      <c r="K8" s="81" t="s">
        <v>6</v>
      </c>
      <c r="L8" s="81"/>
      <c r="M8" s="81" t="s">
        <v>11</v>
      </c>
      <c r="N8" s="81" t="s">
        <v>12</v>
      </c>
      <c r="O8" s="81" t="s">
        <v>13</v>
      </c>
      <c r="P8" s="81" t="s">
        <v>14</v>
      </c>
      <c r="Q8" s="81" t="s">
        <v>15</v>
      </c>
      <c r="R8" s="81"/>
      <c r="S8" s="81"/>
      <c r="T8" s="81"/>
      <c r="U8" s="81"/>
      <c r="V8" s="81"/>
      <c r="W8" s="81"/>
    </row>
    <row r="9" spans="1:23" ht="9.7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 t="s">
        <v>24</v>
      </c>
      <c r="U9" s="81"/>
      <c r="V9" s="81"/>
      <c r="W9" s="81"/>
    </row>
    <row r="10" spans="1:23" ht="61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43" t="s">
        <v>16</v>
      </c>
      <c r="L10" s="43" t="s">
        <v>17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2.75">
      <c r="A11" s="81">
        <v>1</v>
      </c>
      <c r="B11" s="81"/>
      <c r="C11" s="43">
        <v>2</v>
      </c>
      <c r="D11" s="81">
        <v>4</v>
      </c>
      <c r="E11" s="81"/>
      <c r="F11" s="81"/>
      <c r="G11" s="81">
        <v>5</v>
      </c>
      <c r="H11" s="81"/>
      <c r="I11" s="43">
        <v>6</v>
      </c>
      <c r="J11" s="43">
        <v>7</v>
      </c>
      <c r="K11" s="43">
        <v>8</v>
      </c>
      <c r="L11" s="43">
        <v>9</v>
      </c>
      <c r="M11" s="43">
        <v>10</v>
      </c>
      <c r="N11" s="43">
        <v>11</v>
      </c>
      <c r="O11" s="43">
        <v>12</v>
      </c>
      <c r="P11" s="43">
        <v>13</v>
      </c>
      <c r="Q11" s="43">
        <v>14</v>
      </c>
      <c r="R11" s="43">
        <v>15</v>
      </c>
      <c r="S11" s="43">
        <v>16</v>
      </c>
      <c r="T11" s="81">
        <v>17</v>
      </c>
      <c r="U11" s="81"/>
      <c r="V11" s="81">
        <v>18</v>
      </c>
      <c r="W11" s="81"/>
    </row>
    <row r="12" spans="1:23" ht="20.25" customHeight="1">
      <c r="A12" s="81">
        <v>600</v>
      </c>
      <c r="B12" s="81"/>
      <c r="C12" s="81"/>
      <c r="D12" s="82" t="s">
        <v>68</v>
      </c>
      <c r="E12" s="82"/>
      <c r="F12" s="44" t="s">
        <v>18</v>
      </c>
      <c r="G12" s="79">
        <v>8348610</v>
      </c>
      <c r="H12" s="79"/>
      <c r="I12" s="2">
        <v>6868772</v>
      </c>
      <c r="J12" s="2">
        <v>6826532</v>
      </c>
      <c r="K12" s="2">
        <v>1016118</v>
      </c>
      <c r="L12" s="2">
        <v>5810414</v>
      </c>
      <c r="M12" s="2">
        <v>0</v>
      </c>
      <c r="N12" s="2">
        <v>42240</v>
      </c>
      <c r="O12" s="2">
        <v>0</v>
      </c>
      <c r="P12" s="2">
        <v>0</v>
      </c>
      <c r="Q12" s="2">
        <v>0</v>
      </c>
      <c r="R12" s="2">
        <v>1479838</v>
      </c>
      <c r="S12" s="2">
        <v>1479838</v>
      </c>
      <c r="T12" s="79">
        <v>0</v>
      </c>
      <c r="U12" s="79"/>
      <c r="V12" s="79">
        <v>0</v>
      </c>
      <c r="W12" s="79"/>
    </row>
    <row r="13" spans="1:23" ht="18.75" customHeight="1">
      <c r="A13" s="81"/>
      <c r="B13" s="81"/>
      <c r="C13" s="81"/>
      <c r="D13" s="82"/>
      <c r="E13" s="82"/>
      <c r="F13" s="44" t="s">
        <v>19</v>
      </c>
      <c r="G13" s="79">
        <v>-10242</v>
      </c>
      <c r="H13" s="79"/>
      <c r="I13" s="2">
        <v>-10242</v>
      </c>
      <c r="J13" s="2">
        <v>-10242</v>
      </c>
      <c r="K13" s="2">
        <v>0</v>
      </c>
      <c r="L13" s="2">
        <v>-10242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79">
        <v>0</v>
      </c>
      <c r="U13" s="79"/>
      <c r="V13" s="79">
        <v>0</v>
      </c>
      <c r="W13" s="79"/>
    </row>
    <row r="14" spans="1:23" ht="18.75" customHeight="1">
      <c r="A14" s="81"/>
      <c r="B14" s="81"/>
      <c r="C14" s="81"/>
      <c r="D14" s="82"/>
      <c r="E14" s="82"/>
      <c r="F14" s="44" t="s">
        <v>20</v>
      </c>
      <c r="G14" s="79">
        <v>0</v>
      </c>
      <c r="H14" s="79"/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79">
        <v>0</v>
      </c>
      <c r="U14" s="79"/>
      <c r="V14" s="79">
        <v>0</v>
      </c>
      <c r="W14" s="79"/>
    </row>
    <row r="15" spans="1:23" ht="21.75" customHeight="1" thickBot="1">
      <c r="A15" s="81"/>
      <c r="B15" s="81"/>
      <c r="C15" s="81"/>
      <c r="D15" s="82"/>
      <c r="E15" s="82"/>
      <c r="F15" s="44" t="s">
        <v>21</v>
      </c>
      <c r="G15" s="79">
        <v>8338368</v>
      </c>
      <c r="H15" s="79"/>
      <c r="I15" s="2">
        <v>6858530</v>
      </c>
      <c r="J15" s="2">
        <v>6816290</v>
      </c>
      <c r="K15" s="2">
        <v>1016118</v>
      </c>
      <c r="L15" s="2">
        <v>5800172</v>
      </c>
      <c r="M15" s="2">
        <v>0</v>
      </c>
      <c r="N15" s="2">
        <v>42240</v>
      </c>
      <c r="O15" s="2">
        <v>0</v>
      </c>
      <c r="P15" s="2">
        <v>0</v>
      </c>
      <c r="Q15" s="2">
        <v>0</v>
      </c>
      <c r="R15" s="2">
        <v>1479838</v>
      </c>
      <c r="S15" s="2">
        <v>1479838</v>
      </c>
      <c r="T15" s="79">
        <v>0</v>
      </c>
      <c r="U15" s="79"/>
      <c r="V15" s="79">
        <v>0</v>
      </c>
      <c r="W15" s="79"/>
    </row>
    <row r="16" spans="1:23" ht="21.75" customHeight="1" thickBot="1">
      <c r="A16" s="83"/>
      <c r="B16" s="83"/>
      <c r="C16" s="83">
        <v>60078</v>
      </c>
      <c r="D16" s="84" t="s">
        <v>66</v>
      </c>
      <c r="E16" s="84"/>
      <c r="F16" s="45" t="s">
        <v>18</v>
      </c>
      <c r="G16" s="80">
        <v>938025</v>
      </c>
      <c r="H16" s="80"/>
      <c r="I16" s="3">
        <v>938025</v>
      </c>
      <c r="J16" s="3">
        <v>938025</v>
      </c>
      <c r="K16" s="3">
        <v>0</v>
      </c>
      <c r="L16" s="3">
        <v>938025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80">
        <v>0</v>
      </c>
      <c r="U16" s="80"/>
      <c r="V16" s="80">
        <v>0</v>
      </c>
      <c r="W16" s="80"/>
    </row>
    <row r="17" spans="1:23" ht="21" customHeight="1" thickBot="1">
      <c r="A17" s="83"/>
      <c r="B17" s="83"/>
      <c r="C17" s="83"/>
      <c r="D17" s="84"/>
      <c r="E17" s="84"/>
      <c r="F17" s="44" t="s">
        <v>19</v>
      </c>
      <c r="G17" s="79">
        <v>-10242</v>
      </c>
      <c r="H17" s="79"/>
      <c r="I17" s="2">
        <v>-10242</v>
      </c>
      <c r="J17" s="2">
        <v>-10242</v>
      </c>
      <c r="K17" s="2">
        <v>0</v>
      </c>
      <c r="L17" s="2">
        <v>-10242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79">
        <v>0</v>
      </c>
      <c r="U17" s="79"/>
      <c r="V17" s="79">
        <v>0</v>
      </c>
      <c r="W17" s="79"/>
    </row>
    <row r="18" spans="1:23" ht="17.25" customHeight="1" thickBot="1">
      <c r="A18" s="83"/>
      <c r="B18" s="83"/>
      <c r="C18" s="83"/>
      <c r="D18" s="84"/>
      <c r="E18" s="84"/>
      <c r="F18" s="44" t="s">
        <v>20</v>
      </c>
      <c r="G18" s="79">
        <v>0</v>
      </c>
      <c r="H18" s="79"/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79">
        <v>0</v>
      </c>
      <c r="U18" s="79"/>
      <c r="V18" s="79">
        <v>0</v>
      </c>
      <c r="W18" s="79"/>
    </row>
    <row r="19" spans="1:23" ht="18.75" customHeight="1">
      <c r="A19" s="83"/>
      <c r="B19" s="83"/>
      <c r="C19" s="83"/>
      <c r="D19" s="84"/>
      <c r="E19" s="84"/>
      <c r="F19" s="44" t="s">
        <v>21</v>
      </c>
      <c r="G19" s="79">
        <v>927783</v>
      </c>
      <c r="H19" s="79"/>
      <c r="I19" s="2">
        <v>927783</v>
      </c>
      <c r="J19" s="2">
        <v>927783</v>
      </c>
      <c r="K19" s="2">
        <v>0</v>
      </c>
      <c r="L19" s="2">
        <v>927783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79">
        <v>0</v>
      </c>
      <c r="U19" s="79"/>
      <c r="V19" s="79">
        <v>0</v>
      </c>
      <c r="W19" s="79"/>
    </row>
    <row r="20" spans="1:23" ht="18" customHeight="1">
      <c r="A20" s="81">
        <v>710</v>
      </c>
      <c r="B20" s="81"/>
      <c r="C20" s="81"/>
      <c r="D20" s="82" t="s">
        <v>50</v>
      </c>
      <c r="E20" s="82"/>
      <c r="F20" s="44" t="s">
        <v>18</v>
      </c>
      <c r="G20" s="79">
        <v>1878133</v>
      </c>
      <c r="H20" s="79"/>
      <c r="I20" s="2">
        <v>544800</v>
      </c>
      <c r="J20" s="2">
        <v>544800</v>
      </c>
      <c r="K20" s="2">
        <v>351679</v>
      </c>
      <c r="L20" s="2">
        <v>193121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1333333</v>
      </c>
      <c r="S20" s="2">
        <v>1333333</v>
      </c>
      <c r="T20" s="79">
        <v>1333333</v>
      </c>
      <c r="U20" s="79"/>
      <c r="V20" s="79">
        <v>0</v>
      </c>
      <c r="W20" s="79"/>
    </row>
    <row r="21" spans="1:23" ht="17.25" customHeight="1">
      <c r="A21" s="81"/>
      <c r="B21" s="81"/>
      <c r="C21" s="81"/>
      <c r="D21" s="82"/>
      <c r="E21" s="82"/>
      <c r="F21" s="44" t="s">
        <v>19</v>
      </c>
      <c r="G21" s="79">
        <v>-50</v>
      </c>
      <c r="H21" s="79"/>
      <c r="I21" s="2">
        <v>-50</v>
      </c>
      <c r="J21" s="2">
        <v>-50</v>
      </c>
      <c r="K21" s="2">
        <v>-50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79">
        <v>0</v>
      </c>
      <c r="U21" s="79"/>
      <c r="V21" s="79">
        <v>0</v>
      </c>
      <c r="W21" s="79"/>
    </row>
    <row r="22" spans="1:23" ht="19.5" customHeight="1">
      <c r="A22" s="81"/>
      <c r="B22" s="81"/>
      <c r="C22" s="81"/>
      <c r="D22" s="82"/>
      <c r="E22" s="82"/>
      <c r="F22" s="44" t="s">
        <v>20</v>
      </c>
      <c r="G22" s="79">
        <v>50</v>
      </c>
      <c r="H22" s="79"/>
      <c r="I22" s="2">
        <v>50</v>
      </c>
      <c r="J22" s="2">
        <v>50</v>
      </c>
      <c r="K22" s="2">
        <v>0</v>
      </c>
      <c r="L22" s="2">
        <v>50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79">
        <v>0</v>
      </c>
      <c r="U22" s="79"/>
      <c r="V22" s="79">
        <v>0</v>
      </c>
      <c r="W22" s="79"/>
    </row>
    <row r="23" spans="1:23" ht="17.25" customHeight="1" thickBot="1">
      <c r="A23" s="81"/>
      <c r="B23" s="81"/>
      <c r="C23" s="81"/>
      <c r="D23" s="82"/>
      <c r="E23" s="82"/>
      <c r="F23" s="44" t="s">
        <v>21</v>
      </c>
      <c r="G23" s="79">
        <v>1878133</v>
      </c>
      <c r="H23" s="79"/>
      <c r="I23" s="2">
        <v>544800</v>
      </c>
      <c r="J23" s="2">
        <v>544800</v>
      </c>
      <c r="K23" s="2">
        <v>351629</v>
      </c>
      <c r="L23" s="2">
        <v>193171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1333333</v>
      </c>
      <c r="S23" s="2">
        <v>1333333</v>
      </c>
      <c r="T23" s="79">
        <v>1333333</v>
      </c>
      <c r="U23" s="79"/>
      <c r="V23" s="79">
        <v>0</v>
      </c>
      <c r="W23" s="79"/>
    </row>
    <row r="24" spans="1:23" ht="18" customHeight="1" thickBot="1">
      <c r="A24" s="83"/>
      <c r="B24" s="83"/>
      <c r="C24" s="83">
        <v>71015</v>
      </c>
      <c r="D24" s="84" t="s">
        <v>51</v>
      </c>
      <c r="E24" s="84"/>
      <c r="F24" s="45" t="s">
        <v>18</v>
      </c>
      <c r="G24" s="80">
        <v>280800</v>
      </c>
      <c r="H24" s="80"/>
      <c r="I24" s="3">
        <v>280800</v>
      </c>
      <c r="J24" s="3">
        <v>280800</v>
      </c>
      <c r="K24" s="3">
        <v>237679</v>
      </c>
      <c r="L24" s="3">
        <v>43121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80">
        <v>0</v>
      </c>
      <c r="U24" s="80"/>
      <c r="V24" s="80">
        <v>0</v>
      </c>
      <c r="W24" s="80"/>
    </row>
    <row r="25" spans="1:23" ht="16.5" customHeight="1" thickBot="1">
      <c r="A25" s="83"/>
      <c r="B25" s="83"/>
      <c r="C25" s="83"/>
      <c r="D25" s="84"/>
      <c r="E25" s="84"/>
      <c r="F25" s="44" t="s">
        <v>19</v>
      </c>
      <c r="G25" s="79">
        <v>-50</v>
      </c>
      <c r="H25" s="79"/>
      <c r="I25" s="2">
        <v>-50</v>
      </c>
      <c r="J25" s="2">
        <v>-50</v>
      </c>
      <c r="K25" s="2">
        <v>-50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79">
        <v>0</v>
      </c>
      <c r="U25" s="79"/>
      <c r="V25" s="79">
        <v>0</v>
      </c>
      <c r="W25" s="79"/>
    </row>
    <row r="26" spans="1:23" ht="16.5" customHeight="1" thickBot="1">
      <c r="A26" s="83"/>
      <c r="B26" s="83"/>
      <c r="C26" s="83"/>
      <c r="D26" s="84"/>
      <c r="E26" s="84"/>
      <c r="F26" s="44" t="s">
        <v>20</v>
      </c>
      <c r="G26" s="79">
        <v>50</v>
      </c>
      <c r="H26" s="79"/>
      <c r="I26" s="2">
        <v>50</v>
      </c>
      <c r="J26" s="2">
        <v>50</v>
      </c>
      <c r="K26" s="2">
        <v>0</v>
      </c>
      <c r="L26" s="2">
        <v>50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79">
        <v>0</v>
      </c>
      <c r="U26" s="79"/>
      <c r="V26" s="79">
        <v>0</v>
      </c>
      <c r="W26" s="79"/>
    </row>
    <row r="27" spans="1:23" ht="20.25" customHeight="1">
      <c r="A27" s="83"/>
      <c r="B27" s="83"/>
      <c r="C27" s="83"/>
      <c r="D27" s="84"/>
      <c r="E27" s="84"/>
      <c r="F27" s="44" t="s">
        <v>21</v>
      </c>
      <c r="G27" s="79">
        <v>280800</v>
      </c>
      <c r="H27" s="79"/>
      <c r="I27" s="2">
        <v>280800</v>
      </c>
      <c r="J27" s="2">
        <v>280800</v>
      </c>
      <c r="K27" s="2">
        <v>237629</v>
      </c>
      <c r="L27" s="2">
        <v>43171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79">
        <v>0</v>
      </c>
      <c r="U27" s="79"/>
      <c r="V27" s="79">
        <v>0</v>
      </c>
      <c r="W27" s="79"/>
    </row>
    <row r="28" spans="1:23" ht="18" customHeight="1">
      <c r="A28" s="81">
        <v>801</v>
      </c>
      <c r="B28" s="81"/>
      <c r="C28" s="81"/>
      <c r="D28" s="82" t="s">
        <v>44</v>
      </c>
      <c r="E28" s="82"/>
      <c r="F28" s="44" t="s">
        <v>18</v>
      </c>
      <c r="G28" s="79">
        <v>19162245</v>
      </c>
      <c r="H28" s="79"/>
      <c r="I28" s="2">
        <v>17148237</v>
      </c>
      <c r="J28" s="2">
        <v>15788718</v>
      </c>
      <c r="K28" s="2">
        <v>13556557</v>
      </c>
      <c r="L28" s="2">
        <v>2232161</v>
      </c>
      <c r="M28" s="2">
        <v>851000</v>
      </c>
      <c r="N28" s="2">
        <v>307876</v>
      </c>
      <c r="O28" s="2">
        <v>200643</v>
      </c>
      <c r="P28" s="2">
        <v>0</v>
      </c>
      <c r="Q28" s="2">
        <v>0</v>
      </c>
      <c r="R28" s="2">
        <v>2014008</v>
      </c>
      <c r="S28" s="2">
        <v>2014008</v>
      </c>
      <c r="T28" s="79">
        <v>1578544</v>
      </c>
      <c r="U28" s="79"/>
      <c r="V28" s="79">
        <v>0</v>
      </c>
      <c r="W28" s="79"/>
    </row>
    <row r="29" spans="1:23" ht="17.25" customHeight="1">
      <c r="A29" s="81"/>
      <c r="B29" s="81"/>
      <c r="C29" s="81"/>
      <c r="D29" s="82"/>
      <c r="E29" s="82"/>
      <c r="F29" s="44" t="s">
        <v>19</v>
      </c>
      <c r="G29" s="79">
        <v>-39060</v>
      </c>
      <c r="H29" s="79"/>
      <c r="I29" s="2">
        <v>-39060</v>
      </c>
      <c r="J29" s="2">
        <v>-39060</v>
      </c>
      <c r="K29" s="2">
        <v>-900</v>
      </c>
      <c r="L29" s="2">
        <v>-38160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79">
        <v>0</v>
      </c>
      <c r="U29" s="79"/>
      <c r="V29" s="79">
        <v>0</v>
      </c>
      <c r="W29" s="79"/>
    </row>
    <row r="30" spans="1:23" ht="19.5" customHeight="1">
      <c r="A30" s="81"/>
      <c r="B30" s="81"/>
      <c r="C30" s="81"/>
      <c r="D30" s="82"/>
      <c r="E30" s="82"/>
      <c r="F30" s="44" t="s">
        <v>20</v>
      </c>
      <c r="G30" s="79">
        <v>39060</v>
      </c>
      <c r="H30" s="79"/>
      <c r="I30" s="2">
        <v>39060</v>
      </c>
      <c r="J30" s="2">
        <v>39060</v>
      </c>
      <c r="K30" s="2">
        <v>39060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79">
        <v>0</v>
      </c>
      <c r="U30" s="79"/>
      <c r="V30" s="79">
        <v>0</v>
      </c>
      <c r="W30" s="79"/>
    </row>
    <row r="31" spans="1:23" ht="17.25" customHeight="1" thickBot="1">
      <c r="A31" s="81"/>
      <c r="B31" s="81"/>
      <c r="C31" s="81"/>
      <c r="D31" s="82"/>
      <c r="E31" s="82"/>
      <c r="F31" s="44" t="s">
        <v>21</v>
      </c>
      <c r="G31" s="79">
        <v>19162245</v>
      </c>
      <c r="H31" s="79"/>
      <c r="I31" s="2">
        <v>17148237</v>
      </c>
      <c r="J31" s="2">
        <v>15788718</v>
      </c>
      <c r="K31" s="2">
        <v>13594717</v>
      </c>
      <c r="L31" s="2">
        <v>2194001</v>
      </c>
      <c r="M31" s="2">
        <v>851000</v>
      </c>
      <c r="N31" s="2">
        <v>307876</v>
      </c>
      <c r="O31" s="2">
        <v>200643</v>
      </c>
      <c r="P31" s="2">
        <v>0</v>
      </c>
      <c r="Q31" s="2">
        <v>0</v>
      </c>
      <c r="R31" s="2">
        <v>2014008</v>
      </c>
      <c r="S31" s="2">
        <v>2014008</v>
      </c>
      <c r="T31" s="79">
        <v>1578544</v>
      </c>
      <c r="U31" s="79"/>
      <c r="V31" s="79">
        <v>0</v>
      </c>
      <c r="W31" s="79"/>
    </row>
    <row r="32" spans="1:23" ht="17.25" customHeight="1" thickBot="1">
      <c r="A32" s="83"/>
      <c r="B32" s="83"/>
      <c r="C32" s="83">
        <v>80130</v>
      </c>
      <c r="D32" s="84" t="s">
        <v>45</v>
      </c>
      <c r="E32" s="84"/>
      <c r="F32" s="45" t="s">
        <v>18</v>
      </c>
      <c r="G32" s="80">
        <v>7746465</v>
      </c>
      <c r="H32" s="80"/>
      <c r="I32" s="3">
        <v>7746465</v>
      </c>
      <c r="J32" s="3">
        <v>6716461</v>
      </c>
      <c r="K32" s="3">
        <v>5726404</v>
      </c>
      <c r="L32" s="3">
        <v>990057</v>
      </c>
      <c r="M32" s="3">
        <v>756000</v>
      </c>
      <c r="N32" s="3">
        <v>73361</v>
      </c>
      <c r="O32" s="3">
        <v>200643</v>
      </c>
      <c r="P32" s="3">
        <v>0</v>
      </c>
      <c r="Q32" s="3">
        <v>0</v>
      </c>
      <c r="R32" s="3">
        <v>0</v>
      </c>
      <c r="S32" s="3">
        <v>0</v>
      </c>
      <c r="T32" s="80">
        <v>0</v>
      </c>
      <c r="U32" s="80"/>
      <c r="V32" s="80">
        <v>0</v>
      </c>
      <c r="W32" s="80"/>
    </row>
    <row r="33" spans="1:23" ht="17.25" customHeight="1" thickBot="1">
      <c r="A33" s="83"/>
      <c r="B33" s="83"/>
      <c r="C33" s="83"/>
      <c r="D33" s="84"/>
      <c r="E33" s="84"/>
      <c r="F33" s="44" t="s">
        <v>19</v>
      </c>
      <c r="G33" s="79">
        <v>0</v>
      </c>
      <c r="H33" s="79"/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79">
        <v>0</v>
      </c>
      <c r="U33" s="79"/>
      <c r="V33" s="79">
        <v>0</v>
      </c>
      <c r="W33" s="79"/>
    </row>
    <row r="34" spans="1:23" ht="19.5" customHeight="1" thickBot="1">
      <c r="A34" s="83"/>
      <c r="B34" s="83"/>
      <c r="C34" s="83"/>
      <c r="D34" s="84"/>
      <c r="E34" s="84"/>
      <c r="F34" s="44" t="s">
        <v>20</v>
      </c>
      <c r="G34" s="79">
        <v>38860</v>
      </c>
      <c r="H34" s="79"/>
      <c r="I34" s="2">
        <v>38860</v>
      </c>
      <c r="J34" s="2">
        <v>38860</v>
      </c>
      <c r="K34" s="2">
        <v>38860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79">
        <v>0</v>
      </c>
      <c r="U34" s="79"/>
      <c r="V34" s="79">
        <v>0</v>
      </c>
      <c r="W34" s="79"/>
    </row>
    <row r="35" spans="1:23" ht="20.25" customHeight="1" thickBot="1">
      <c r="A35" s="83"/>
      <c r="B35" s="83"/>
      <c r="C35" s="83"/>
      <c r="D35" s="84"/>
      <c r="E35" s="84"/>
      <c r="F35" s="44" t="s">
        <v>21</v>
      </c>
      <c r="G35" s="79">
        <v>7785325</v>
      </c>
      <c r="H35" s="79"/>
      <c r="I35" s="2">
        <v>7785325</v>
      </c>
      <c r="J35" s="2">
        <v>6755321</v>
      </c>
      <c r="K35" s="2">
        <v>5765264</v>
      </c>
      <c r="L35" s="2">
        <v>990057</v>
      </c>
      <c r="M35" s="2">
        <v>756000</v>
      </c>
      <c r="N35" s="2">
        <v>73361</v>
      </c>
      <c r="O35" s="2">
        <v>200643</v>
      </c>
      <c r="P35" s="2">
        <v>0</v>
      </c>
      <c r="Q35" s="2">
        <v>0</v>
      </c>
      <c r="R35" s="2">
        <v>0</v>
      </c>
      <c r="S35" s="2">
        <v>0</v>
      </c>
      <c r="T35" s="79">
        <v>0</v>
      </c>
      <c r="U35" s="79"/>
      <c r="V35" s="79">
        <v>0</v>
      </c>
      <c r="W35" s="79"/>
    </row>
    <row r="36" spans="1:23" ht="17.25" customHeight="1" thickBot="1">
      <c r="A36" s="83"/>
      <c r="B36" s="83"/>
      <c r="C36" s="83">
        <v>80150</v>
      </c>
      <c r="D36" s="89" t="s">
        <v>52</v>
      </c>
      <c r="E36" s="89"/>
      <c r="F36" s="45" t="s">
        <v>18</v>
      </c>
      <c r="G36" s="80">
        <v>91596</v>
      </c>
      <c r="H36" s="80"/>
      <c r="I36" s="3">
        <v>91596</v>
      </c>
      <c r="J36" s="3">
        <v>91496</v>
      </c>
      <c r="K36" s="3">
        <v>73809</v>
      </c>
      <c r="L36" s="3">
        <v>17687</v>
      </c>
      <c r="M36" s="3">
        <v>0</v>
      </c>
      <c r="N36" s="3">
        <v>100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80">
        <v>0</v>
      </c>
      <c r="U36" s="80"/>
      <c r="V36" s="80">
        <v>0</v>
      </c>
      <c r="W36" s="80"/>
    </row>
    <row r="37" spans="1:23" ht="19.5" customHeight="1" thickBot="1">
      <c r="A37" s="83"/>
      <c r="B37" s="83"/>
      <c r="C37" s="83"/>
      <c r="D37" s="89"/>
      <c r="E37" s="89"/>
      <c r="F37" s="44" t="s">
        <v>19</v>
      </c>
      <c r="G37" s="79">
        <v>-200</v>
      </c>
      <c r="H37" s="79"/>
      <c r="I37" s="2">
        <v>-200</v>
      </c>
      <c r="J37" s="2">
        <v>-200</v>
      </c>
      <c r="K37" s="2">
        <v>-200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79">
        <v>0</v>
      </c>
      <c r="U37" s="79"/>
      <c r="V37" s="79">
        <v>0</v>
      </c>
      <c r="W37" s="79"/>
    </row>
    <row r="38" spans="1:23" ht="18" customHeight="1" thickBot="1">
      <c r="A38" s="83"/>
      <c r="B38" s="83"/>
      <c r="C38" s="83"/>
      <c r="D38" s="89"/>
      <c r="E38" s="89"/>
      <c r="F38" s="44" t="s">
        <v>20</v>
      </c>
      <c r="G38" s="79">
        <v>200</v>
      </c>
      <c r="H38" s="79"/>
      <c r="I38" s="2">
        <v>200</v>
      </c>
      <c r="J38" s="2">
        <v>200</v>
      </c>
      <c r="K38" s="2">
        <v>200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79">
        <v>0</v>
      </c>
      <c r="U38" s="79"/>
      <c r="V38" s="79">
        <v>0</v>
      </c>
      <c r="W38" s="79"/>
    </row>
    <row r="39" spans="1:23" ht="19.5" customHeight="1" thickBot="1">
      <c r="A39" s="83"/>
      <c r="B39" s="83"/>
      <c r="C39" s="83"/>
      <c r="D39" s="89"/>
      <c r="E39" s="89"/>
      <c r="F39" s="44" t="s">
        <v>21</v>
      </c>
      <c r="G39" s="79">
        <v>91596</v>
      </c>
      <c r="H39" s="79"/>
      <c r="I39" s="2">
        <v>91596</v>
      </c>
      <c r="J39" s="2">
        <v>91496</v>
      </c>
      <c r="K39" s="2">
        <v>73809</v>
      </c>
      <c r="L39" s="2">
        <v>17687</v>
      </c>
      <c r="M39" s="2">
        <v>0</v>
      </c>
      <c r="N39" s="2">
        <v>100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79">
        <v>0</v>
      </c>
      <c r="U39" s="79"/>
      <c r="V39" s="79">
        <v>0</v>
      </c>
      <c r="W39" s="79"/>
    </row>
    <row r="40" spans="1:23" ht="18" customHeight="1" thickBot="1">
      <c r="A40" s="83"/>
      <c r="B40" s="83"/>
      <c r="C40" s="83">
        <v>80195</v>
      </c>
      <c r="D40" s="84" t="s">
        <v>47</v>
      </c>
      <c r="E40" s="84"/>
      <c r="F40" s="45" t="s">
        <v>18</v>
      </c>
      <c r="G40" s="80">
        <v>2140293</v>
      </c>
      <c r="H40" s="80"/>
      <c r="I40" s="3">
        <v>126285</v>
      </c>
      <c r="J40" s="3">
        <v>126285</v>
      </c>
      <c r="K40" s="3">
        <v>2000</v>
      </c>
      <c r="L40" s="3">
        <v>124285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2014008</v>
      </c>
      <c r="S40" s="3">
        <v>2014008</v>
      </c>
      <c r="T40" s="80">
        <v>1578544</v>
      </c>
      <c r="U40" s="80"/>
      <c r="V40" s="80">
        <v>0</v>
      </c>
      <c r="W40" s="80"/>
    </row>
    <row r="41" spans="1:23" ht="18" customHeight="1" thickBot="1">
      <c r="A41" s="83"/>
      <c r="B41" s="83"/>
      <c r="C41" s="83"/>
      <c r="D41" s="84"/>
      <c r="E41" s="84"/>
      <c r="F41" s="44" t="s">
        <v>19</v>
      </c>
      <c r="G41" s="79">
        <v>-38860</v>
      </c>
      <c r="H41" s="79"/>
      <c r="I41" s="2">
        <v>-38860</v>
      </c>
      <c r="J41" s="2">
        <v>-38860</v>
      </c>
      <c r="K41" s="2">
        <v>-700</v>
      </c>
      <c r="L41" s="2">
        <v>-38160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79">
        <v>0</v>
      </c>
      <c r="U41" s="79"/>
      <c r="V41" s="79">
        <v>0</v>
      </c>
      <c r="W41" s="79"/>
    </row>
    <row r="42" spans="1:23" ht="18.75" customHeight="1" thickBot="1">
      <c r="A42" s="83"/>
      <c r="B42" s="83"/>
      <c r="C42" s="83"/>
      <c r="D42" s="84"/>
      <c r="E42" s="84"/>
      <c r="F42" s="44" t="s">
        <v>20</v>
      </c>
      <c r="G42" s="79">
        <v>0</v>
      </c>
      <c r="H42" s="79"/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79">
        <v>0</v>
      </c>
      <c r="U42" s="79"/>
      <c r="V42" s="79">
        <v>0</v>
      </c>
      <c r="W42" s="79"/>
    </row>
    <row r="43" spans="1:23" ht="18.75" customHeight="1">
      <c r="A43" s="83"/>
      <c r="B43" s="83"/>
      <c r="C43" s="83"/>
      <c r="D43" s="84"/>
      <c r="E43" s="84"/>
      <c r="F43" s="44" t="s">
        <v>21</v>
      </c>
      <c r="G43" s="79">
        <v>2101433</v>
      </c>
      <c r="H43" s="79"/>
      <c r="I43" s="2">
        <v>87425</v>
      </c>
      <c r="J43" s="2">
        <v>87425</v>
      </c>
      <c r="K43" s="2">
        <v>1300</v>
      </c>
      <c r="L43" s="2">
        <v>86125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2014008</v>
      </c>
      <c r="S43" s="2">
        <v>2014008</v>
      </c>
      <c r="T43" s="79">
        <v>1578544</v>
      </c>
      <c r="U43" s="79"/>
      <c r="V43" s="79">
        <v>0</v>
      </c>
      <c r="W43" s="79"/>
    </row>
    <row r="44" spans="1:23" ht="17.25" customHeight="1">
      <c r="A44" s="81">
        <v>853</v>
      </c>
      <c r="B44" s="81"/>
      <c r="C44" s="81"/>
      <c r="D44" s="82" t="s">
        <v>46</v>
      </c>
      <c r="E44" s="82"/>
      <c r="F44" s="44" t="s">
        <v>18</v>
      </c>
      <c r="G44" s="79">
        <v>2732574</v>
      </c>
      <c r="H44" s="79"/>
      <c r="I44" s="2">
        <v>2692649</v>
      </c>
      <c r="J44" s="2">
        <v>2311508</v>
      </c>
      <c r="K44" s="2">
        <v>1998389</v>
      </c>
      <c r="L44" s="2">
        <v>313119</v>
      </c>
      <c r="M44" s="2">
        <v>231060</v>
      </c>
      <c r="N44" s="2">
        <v>1898</v>
      </c>
      <c r="O44" s="2">
        <v>148183</v>
      </c>
      <c r="P44" s="2">
        <v>0</v>
      </c>
      <c r="Q44" s="2">
        <v>0</v>
      </c>
      <c r="R44" s="2">
        <v>39925</v>
      </c>
      <c r="S44" s="2">
        <v>39925</v>
      </c>
      <c r="T44" s="79">
        <v>0</v>
      </c>
      <c r="U44" s="79"/>
      <c r="V44" s="79">
        <v>0</v>
      </c>
      <c r="W44" s="79"/>
    </row>
    <row r="45" spans="1:23" ht="12.75">
      <c r="A45" s="81"/>
      <c r="B45" s="81"/>
      <c r="C45" s="81"/>
      <c r="D45" s="82"/>
      <c r="E45" s="82"/>
      <c r="F45" s="44" t="s">
        <v>19</v>
      </c>
      <c r="G45" s="79">
        <v>-280</v>
      </c>
      <c r="H45" s="79"/>
      <c r="I45" s="2">
        <v>-280</v>
      </c>
      <c r="J45" s="2">
        <v>-280</v>
      </c>
      <c r="K45" s="2">
        <v>-230</v>
      </c>
      <c r="L45" s="2">
        <v>-50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79">
        <v>0</v>
      </c>
      <c r="U45" s="79"/>
      <c r="V45" s="79">
        <v>0</v>
      </c>
      <c r="W45" s="79"/>
    </row>
    <row r="46" spans="1:23" ht="20.25" customHeight="1">
      <c r="A46" s="81"/>
      <c r="B46" s="81"/>
      <c r="C46" s="81"/>
      <c r="D46" s="82"/>
      <c r="E46" s="82"/>
      <c r="F46" s="44" t="s">
        <v>20</v>
      </c>
      <c r="G46" s="79">
        <v>280</v>
      </c>
      <c r="H46" s="79"/>
      <c r="I46" s="2">
        <v>280</v>
      </c>
      <c r="J46" s="2">
        <v>280</v>
      </c>
      <c r="K46" s="2">
        <v>264</v>
      </c>
      <c r="L46" s="2">
        <v>16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79">
        <v>0</v>
      </c>
      <c r="U46" s="79"/>
      <c r="V46" s="79">
        <v>0</v>
      </c>
      <c r="W46" s="79"/>
    </row>
    <row r="47" spans="1:23" ht="20.25" customHeight="1" thickBot="1">
      <c r="A47" s="81"/>
      <c r="B47" s="81"/>
      <c r="C47" s="81"/>
      <c r="D47" s="82"/>
      <c r="E47" s="82"/>
      <c r="F47" s="44" t="s">
        <v>21</v>
      </c>
      <c r="G47" s="79">
        <v>2732574</v>
      </c>
      <c r="H47" s="79"/>
      <c r="I47" s="2">
        <v>2692649</v>
      </c>
      <c r="J47" s="2">
        <v>2311508</v>
      </c>
      <c r="K47" s="2">
        <v>1998423</v>
      </c>
      <c r="L47" s="2">
        <v>313085</v>
      </c>
      <c r="M47" s="2">
        <v>231060</v>
      </c>
      <c r="N47" s="2">
        <v>1898</v>
      </c>
      <c r="O47" s="2">
        <v>148183</v>
      </c>
      <c r="P47" s="2">
        <v>0</v>
      </c>
      <c r="Q47" s="2">
        <v>0</v>
      </c>
      <c r="R47" s="2">
        <v>39925</v>
      </c>
      <c r="S47" s="2">
        <v>39925</v>
      </c>
      <c r="T47" s="79">
        <v>0</v>
      </c>
      <c r="U47" s="79"/>
      <c r="V47" s="79">
        <v>0</v>
      </c>
      <c r="W47" s="79"/>
    </row>
    <row r="48" spans="1:23" ht="20.25" customHeight="1" thickBot="1">
      <c r="A48" s="83"/>
      <c r="B48" s="83"/>
      <c r="C48" s="83">
        <v>85321</v>
      </c>
      <c r="D48" s="84" t="s">
        <v>53</v>
      </c>
      <c r="E48" s="84"/>
      <c r="F48" s="45" t="s">
        <v>18</v>
      </c>
      <c r="G48" s="80">
        <v>466725</v>
      </c>
      <c r="H48" s="80"/>
      <c r="I48" s="3">
        <v>466725</v>
      </c>
      <c r="J48" s="3">
        <v>466725</v>
      </c>
      <c r="K48" s="3">
        <v>397139</v>
      </c>
      <c r="L48" s="3">
        <v>69586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80">
        <v>0</v>
      </c>
      <c r="U48" s="80"/>
      <c r="V48" s="80">
        <v>0</v>
      </c>
      <c r="W48" s="80"/>
    </row>
    <row r="49" spans="1:23" ht="18.75" customHeight="1" thickBot="1">
      <c r="A49" s="83"/>
      <c r="B49" s="83"/>
      <c r="C49" s="83"/>
      <c r="D49" s="84"/>
      <c r="E49" s="84"/>
      <c r="F49" s="44" t="s">
        <v>19</v>
      </c>
      <c r="G49" s="79">
        <v>-280</v>
      </c>
      <c r="H49" s="79"/>
      <c r="I49" s="2">
        <v>-280</v>
      </c>
      <c r="J49" s="2">
        <v>-280</v>
      </c>
      <c r="K49" s="2">
        <v>-230</v>
      </c>
      <c r="L49" s="2">
        <v>-50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79">
        <v>0</v>
      </c>
      <c r="U49" s="79"/>
      <c r="V49" s="79">
        <v>0</v>
      </c>
      <c r="W49" s="79"/>
    </row>
    <row r="50" spans="1:23" ht="17.25" customHeight="1" thickBot="1">
      <c r="A50" s="83"/>
      <c r="B50" s="83"/>
      <c r="C50" s="83"/>
      <c r="D50" s="84"/>
      <c r="E50" s="84"/>
      <c r="F50" s="44" t="s">
        <v>20</v>
      </c>
      <c r="G50" s="79">
        <v>280</v>
      </c>
      <c r="H50" s="79"/>
      <c r="I50" s="2">
        <v>280</v>
      </c>
      <c r="J50" s="2">
        <v>280</v>
      </c>
      <c r="K50" s="2">
        <v>264</v>
      </c>
      <c r="L50" s="2">
        <v>16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79">
        <v>0</v>
      </c>
      <c r="U50" s="79"/>
      <c r="V50" s="79">
        <v>0</v>
      </c>
      <c r="W50" s="79"/>
    </row>
    <row r="51" spans="1:23" ht="19.5" customHeight="1">
      <c r="A51" s="83"/>
      <c r="B51" s="83"/>
      <c r="C51" s="83"/>
      <c r="D51" s="84"/>
      <c r="E51" s="84"/>
      <c r="F51" s="44" t="s">
        <v>21</v>
      </c>
      <c r="G51" s="79">
        <v>466725</v>
      </c>
      <c r="H51" s="79"/>
      <c r="I51" s="2">
        <v>466725</v>
      </c>
      <c r="J51" s="2">
        <v>466725</v>
      </c>
      <c r="K51" s="2">
        <v>397173</v>
      </c>
      <c r="L51" s="2">
        <v>69552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79">
        <v>0</v>
      </c>
      <c r="U51" s="79"/>
      <c r="V51" s="79">
        <v>0</v>
      </c>
      <c r="W51" s="79"/>
    </row>
    <row r="52" spans="1:23" ht="18.75" customHeight="1">
      <c r="A52" s="81">
        <v>855</v>
      </c>
      <c r="B52" s="81"/>
      <c r="C52" s="81"/>
      <c r="D52" s="82" t="s">
        <v>48</v>
      </c>
      <c r="E52" s="82"/>
      <c r="F52" s="44" t="s">
        <v>18</v>
      </c>
      <c r="G52" s="79">
        <v>6300572</v>
      </c>
      <c r="H52" s="79"/>
      <c r="I52" s="2">
        <v>6275572</v>
      </c>
      <c r="J52" s="2">
        <v>4579513</v>
      </c>
      <c r="K52" s="2">
        <v>3163645</v>
      </c>
      <c r="L52" s="2">
        <v>1415868</v>
      </c>
      <c r="M52" s="2">
        <v>257200</v>
      </c>
      <c r="N52" s="2">
        <v>1438859</v>
      </c>
      <c r="O52" s="2">
        <v>0</v>
      </c>
      <c r="P52" s="2">
        <v>0</v>
      </c>
      <c r="Q52" s="2">
        <v>0</v>
      </c>
      <c r="R52" s="2">
        <v>25000</v>
      </c>
      <c r="S52" s="2">
        <v>25000</v>
      </c>
      <c r="T52" s="79">
        <v>0</v>
      </c>
      <c r="U52" s="79"/>
      <c r="V52" s="79">
        <v>0</v>
      </c>
      <c r="W52" s="79"/>
    </row>
    <row r="53" spans="1:23" ht="18.75" customHeight="1">
      <c r="A53" s="81"/>
      <c r="B53" s="81"/>
      <c r="C53" s="81"/>
      <c r="D53" s="82"/>
      <c r="E53" s="82"/>
      <c r="F53" s="44" t="s">
        <v>19</v>
      </c>
      <c r="G53" s="79">
        <v>-4550</v>
      </c>
      <c r="H53" s="79"/>
      <c r="I53" s="2">
        <v>-4550</v>
      </c>
      <c r="J53" s="2">
        <v>-4550</v>
      </c>
      <c r="K53" s="2">
        <v>0</v>
      </c>
      <c r="L53" s="2">
        <v>-4550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79">
        <v>0</v>
      </c>
      <c r="U53" s="79"/>
      <c r="V53" s="79">
        <v>0</v>
      </c>
      <c r="W53" s="79"/>
    </row>
    <row r="54" spans="1:23" ht="19.5" customHeight="1">
      <c r="A54" s="81"/>
      <c r="B54" s="81"/>
      <c r="C54" s="81"/>
      <c r="D54" s="82"/>
      <c r="E54" s="82"/>
      <c r="F54" s="44" t="s">
        <v>20</v>
      </c>
      <c r="G54" s="79">
        <v>4550</v>
      </c>
      <c r="H54" s="79"/>
      <c r="I54" s="2">
        <v>4550</v>
      </c>
      <c r="J54" s="2">
        <v>4550</v>
      </c>
      <c r="K54" s="2">
        <v>550</v>
      </c>
      <c r="L54" s="2">
        <v>4000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79">
        <v>0</v>
      </c>
      <c r="U54" s="79"/>
      <c r="V54" s="79">
        <v>0</v>
      </c>
      <c r="W54" s="79"/>
    </row>
    <row r="55" spans="1:23" ht="21.75" customHeight="1" thickBot="1">
      <c r="A55" s="81"/>
      <c r="B55" s="81"/>
      <c r="C55" s="81"/>
      <c r="D55" s="82"/>
      <c r="E55" s="82"/>
      <c r="F55" s="44" t="s">
        <v>21</v>
      </c>
      <c r="G55" s="79">
        <v>6300572</v>
      </c>
      <c r="H55" s="79"/>
      <c r="I55" s="2">
        <v>6275572</v>
      </c>
      <c r="J55" s="2">
        <v>4579513</v>
      </c>
      <c r="K55" s="2">
        <v>3164195</v>
      </c>
      <c r="L55" s="2">
        <v>1415318</v>
      </c>
      <c r="M55" s="2">
        <v>257200</v>
      </c>
      <c r="N55" s="2">
        <v>1438859</v>
      </c>
      <c r="O55" s="2">
        <v>0</v>
      </c>
      <c r="P55" s="2">
        <v>0</v>
      </c>
      <c r="Q55" s="2">
        <v>0</v>
      </c>
      <c r="R55" s="2">
        <v>25000</v>
      </c>
      <c r="S55" s="2">
        <v>25000</v>
      </c>
      <c r="T55" s="79">
        <v>0</v>
      </c>
      <c r="U55" s="79"/>
      <c r="V55" s="79">
        <v>0</v>
      </c>
      <c r="W55" s="79"/>
    </row>
    <row r="56" spans="1:23" ht="18" customHeight="1" thickBot="1">
      <c r="A56" s="83"/>
      <c r="B56" s="83"/>
      <c r="C56" s="83">
        <v>85510</v>
      </c>
      <c r="D56" s="84" t="s">
        <v>49</v>
      </c>
      <c r="E56" s="84"/>
      <c r="F56" s="45" t="s">
        <v>18</v>
      </c>
      <c r="G56" s="80">
        <v>4705672</v>
      </c>
      <c r="H56" s="80"/>
      <c r="I56" s="3">
        <v>4680672</v>
      </c>
      <c r="J56" s="3">
        <v>4473753</v>
      </c>
      <c r="K56" s="3">
        <v>3058914</v>
      </c>
      <c r="L56" s="3">
        <v>1414839</v>
      </c>
      <c r="M56" s="3">
        <v>93200</v>
      </c>
      <c r="N56" s="3">
        <v>113719</v>
      </c>
      <c r="O56" s="3">
        <v>0</v>
      </c>
      <c r="P56" s="3">
        <v>0</v>
      </c>
      <c r="Q56" s="3">
        <v>0</v>
      </c>
      <c r="R56" s="3">
        <v>25000</v>
      </c>
      <c r="S56" s="3">
        <v>25000</v>
      </c>
      <c r="T56" s="80">
        <v>0</v>
      </c>
      <c r="U56" s="80"/>
      <c r="V56" s="80">
        <v>0</v>
      </c>
      <c r="W56" s="80"/>
    </row>
    <row r="57" spans="1:23" ht="18.75" customHeight="1" thickBot="1">
      <c r="A57" s="83"/>
      <c r="B57" s="83"/>
      <c r="C57" s="83"/>
      <c r="D57" s="84"/>
      <c r="E57" s="84"/>
      <c r="F57" s="44" t="s">
        <v>19</v>
      </c>
      <c r="G57" s="79">
        <v>-4550</v>
      </c>
      <c r="H57" s="79"/>
      <c r="I57" s="2">
        <v>-4550</v>
      </c>
      <c r="J57" s="2">
        <v>-4550</v>
      </c>
      <c r="K57" s="2">
        <v>0</v>
      </c>
      <c r="L57" s="2">
        <v>-4550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79">
        <v>0</v>
      </c>
      <c r="U57" s="79"/>
      <c r="V57" s="79">
        <v>0</v>
      </c>
      <c r="W57" s="79"/>
    </row>
    <row r="58" spans="1:23" ht="17.25" customHeight="1" thickBot="1">
      <c r="A58" s="83"/>
      <c r="B58" s="83"/>
      <c r="C58" s="83"/>
      <c r="D58" s="84"/>
      <c r="E58" s="84"/>
      <c r="F58" s="44" t="s">
        <v>20</v>
      </c>
      <c r="G58" s="79">
        <v>4550</v>
      </c>
      <c r="H58" s="79"/>
      <c r="I58" s="2">
        <v>4550</v>
      </c>
      <c r="J58" s="2">
        <v>4550</v>
      </c>
      <c r="K58" s="2">
        <v>550</v>
      </c>
      <c r="L58" s="2">
        <v>4000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79">
        <v>0</v>
      </c>
      <c r="U58" s="79"/>
      <c r="V58" s="79">
        <v>0</v>
      </c>
      <c r="W58" s="79"/>
    </row>
    <row r="59" spans="1:23" ht="17.25" customHeight="1">
      <c r="A59" s="83"/>
      <c r="B59" s="83"/>
      <c r="C59" s="83"/>
      <c r="D59" s="84"/>
      <c r="E59" s="84"/>
      <c r="F59" s="44" t="s">
        <v>21</v>
      </c>
      <c r="G59" s="79">
        <v>4705672</v>
      </c>
      <c r="H59" s="79"/>
      <c r="I59" s="2">
        <v>4680672</v>
      </c>
      <c r="J59" s="2">
        <v>4473753</v>
      </c>
      <c r="K59" s="2">
        <v>3059464</v>
      </c>
      <c r="L59" s="2">
        <v>1414289</v>
      </c>
      <c r="M59" s="2">
        <v>93200</v>
      </c>
      <c r="N59" s="2">
        <v>113719</v>
      </c>
      <c r="O59" s="2">
        <v>0</v>
      </c>
      <c r="P59" s="2">
        <v>0</v>
      </c>
      <c r="Q59" s="2">
        <v>0</v>
      </c>
      <c r="R59" s="2">
        <v>25000</v>
      </c>
      <c r="S59" s="2">
        <v>25000</v>
      </c>
      <c r="T59" s="79">
        <v>0</v>
      </c>
      <c r="U59" s="79"/>
      <c r="V59" s="79">
        <v>0</v>
      </c>
      <c r="W59" s="79"/>
    </row>
    <row r="60" spans="1:23" ht="18" customHeight="1">
      <c r="A60" s="78" t="s">
        <v>22</v>
      </c>
      <c r="B60" s="78"/>
      <c r="C60" s="78"/>
      <c r="D60" s="78"/>
      <c r="E60" s="78"/>
      <c r="F60" s="44" t="s">
        <v>18</v>
      </c>
      <c r="G60" s="77">
        <v>96954974</v>
      </c>
      <c r="H60" s="77"/>
      <c r="I60" s="4">
        <v>77940103</v>
      </c>
      <c r="J60" s="4">
        <v>72560283</v>
      </c>
      <c r="K60" s="4">
        <v>48837208</v>
      </c>
      <c r="L60" s="4">
        <v>23723075</v>
      </c>
      <c r="M60" s="4">
        <v>1504986</v>
      </c>
      <c r="N60" s="4">
        <v>2741922</v>
      </c>
      <c r="O60" s="4">
        <v>825489</v>
      </c>
      <c r="P60" s="4">
        <v>282098</v>
      </c>
      <c r="Q60" s="4">
        <v>25325</v>
      </c>
      <c r="R60" s="4">
        <v>19014871</v>
      </c>
      <c r="S60" s="4">
        <v>16230371</v>
      </c>
      <c r="T60" s="77">
        <v>11560023</v>
      </c>
      <c r="U60" s="77"/>
      <c r="V60" s="77">
        <v>2784500</v>
      </c>
      <c r="W60" s="77"/>
    </row>
    <row r="61" spans="1:23" ht="20.25" customHeight="1">
      <c r="A61" s="78"/>
      <c r="B61" s="78"/>
      <c r="C61" s="78"/>
      <c r="D61" s="78"/>
      <c r="E61" s="78"/>
      <c r="F61" s="44" t="s">
        <v>19</v>
      </c>
      <c r="G61" s="77">
        <v>-54182</v>
      </c>
      <c r="H61" s="77"/>
      <c r="I61" s="4">
        <v>-54182</v>
      </c>
      <c r="J61" s="4">
        <v>-54182</v>
      </c>
      <c r="K61" s="4">
        <v>-1180</v>
      </c>
      <c r="L61" s="4">
        <v>-53002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77">
        <v>0</v>
      </c>
      <c r="U61" s="77"/>
      <c r="V61" s="77">
        <v>0</v>
      </c>
      <c r="W61" s="77"/>
    </row>
    <row r="62" spans="1:23" ht="18.75" customHeight="1">
      <c r="A62" s="78"/>
      <c r="B62" s="78"/>
      <c r="C62" s="78"/>
      <c r="D62" s="78"/>
      <c r="E62" s="78"/>
      <c r="F62" s="44" t="s">
        <v>20</v>
      </c>
      <c r="G62" s="77">
        <v>43940</v>
      </c>
      <c r="H62" s="77"/>
      <c r="I62" s="4">
        <v>43940</v>
      </c>
      <c r="J62" s="4">
        <v>43940</v>
      </c>
      <c r="K62" s="4">
        <v>39874</v>
      </c>
      <c r="L62" s="4">
        <v>4066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77">
        <v>0</v>
      </c>
      <c r="U62" s="77"/>
      <c r="V62" s="77">
        <v>0</v>
      </c>
      <c r="W62" s="77"/>
    </row>
    <row r="63" spans="1:23" ht="20.25" customHeight="1">
      <c r="A63" s="78"/>
      <c r="B63" s="78"/>
      <c r="C63" s="78"/>
      <c r="D63" s="78"/>
      <c r="E63" s="78"/>
      <c r="F63" s="44" t="s">
        <v>21</v>
      </c>
      <c r="G63" s="77">
        <v>96944732</v>
      </c>
      <c r="H63" s="77"/>
      <c r="I63" s="4">
        <v>77929861</v>
      </c>
      <c r="J63" s="4">
        <v>72550041</v>
      </c>
      <c r="K63" s="4">
        <v>48875902</v>
      </c>
      <c r="L63" s="4">
        <v>23674139</v>
      </c>
      <c r="M63" s="4">
        <v>1504986</v>
      </c>
      <c r="N63" s="4">
        <v>2741922</v>
      </c>
      <c r="O63" s="4">
        <v>825489</v>
      </c>
      <c r="P63" s="4">
        <v>282098</v>
      </c>
      <c r="Q63" s="4">
        <v>25325</v>
      </c>
      <c r="R63" s="4">
        <v>19014871</v>
      </c>
      <c r="S63" s="4">
        <v>16230371</v>
      </c>
      <c r="T63" s="77">
        <v>11560023</v>
      </c>
      <c r="U63" s="77"/>
      <c r="V63" s="77">
        <v>2784500</v>
      </c>
      <c r="W63" s="77"/>
    </row>
  </sheetData>
  <sheetProtection/>
  <mergeCells count="222">
    <mergeCell ref="T54:U54"/>
    <mergeCell ref="V54:W54"/>
    <mergeCell ref="G55:H55"/>
    <mergeCell ref="T55:U55"/>
    <mergeCell ref="V55:W55"/>
    <mergeCell ref="G52:H52"/>
    <mergeCell ref="T52:U52"/>
    <mergeCell ref="V52:W52"/>
    <mergeCell ref="G53:H53"/>
    <mergeCell ref="T53:U53"/>
    <mergeCell ref="V53:W53"/>
    <mergeCell ref="G54:H54"/>
    <mergeCell ref="T49:U49"/>
    <mergeCell ref="V49:W49"/>
    <mergeCell ref="G50:H50"/>
    <mergeCell ref="T50:U50"/>
    <mergeCell ref="V50:W50"/>
    <mergeCell ref="G51:H51"/>
    <mergeCell ref="T51:U51"/>
    <mergeCell ref="V51:W51"/>
    <mergeCell ref="G47:H47"/>
    <mergeCell ref="T47:U47"/>
    <mergeCell ref="V47:W47"/>
    <mergeCell ref="A48:B51"/>
    <mergeCell ref="C48:C51"/>
    <mergeCell ref="D48:E51"/>
    <mergeCell ref="G48:H48"/>
    <mergeCell ref="T48:U48"/>
    <mergeCell ref="V48:W48"/>
    <mergeCell ref="G49:H49"/>
    <mergeCell ref="V44:W44"/>
    <mergeCell ref="G45:H45"/>
    <mergeCell ref="T45:U45"/>
    <mergeCell ref="V45:W45"/>
    <mergeCell ref="G46:H46"/>
    <mergeCell ref="T46:U46"/>
    <mergeCell ref="V46:W46"/>
    <mergeCell ref="T42:U42"/>
    <mergeCell ref="V42:W42"/>
    <mergeCell ref="G43:H43"/>
    <mergeCell ref="T43:U43"/>
    <mergeCell ref="V43:W43"/>
    <mergeCell ref="A44:B47"/>
    <mergeCell ref="C44:C47"/>
    <mergeCell ref="D44:E47"/>
    <mergeCell ref="G44:H44"/>
    <mergeCell ref="T44:U44"/>
    <mergeCell ref="A40:B43"/>
    <mergeCell ref="C40:C43"/>
    <mergeCell ref="D40:E43"/>
    <mergeCell ref="G40:H40"/>
    <mergeCell ref="T40:U40"/>
    <mergeCell ref="V40:W40"/>
    <mergeCell ref="G41:H41"/>
    <mergeCell ref="T41:U41"/>
    <mergeCell ref="V41:W41"/>
    <mergeCell ref="G42:H42"/>
    <mergeCell ref="T37:U37"/>
    <mergeCell ref="V37:W37"/>
    <mergeCell ref="G38:H38"/>
    <mergeCell ref="T38:U38"/>
    <mergeCell ref="V38:W38"/>
    <mergeCell ref="G39:H39"/>
    <mergeCell ref="T39:U39"/>
    <mergeCell ref="V39:W39"/>
    <mergeCell ref="G35:H35"/>
    <mergeCell ref="T35:U35"/>
    <mergeCell ref="V35:W35"/>
    <mergeCell ref="A36:B39"/>
    <mergeCell ref="C36:C39"/>
    <mergeCell ref="D36:E39"/>
    <mergeCell ref="G36:H36"/>
    <mergeCell ref="T36:U36"/>
    <mergeCell ref="V36:W36"/>
    <mergeCell ref="G37:H37"/>
    <mergeCell ref="V32:W32"/>
    <mergeCell ref="G33:H33"/>
    <mergeCell ref="T33:U33"/>
    <mergeCell ref="V33:W33"/>
    <mergeCell ref="G34:H34"/>
    <mergeCell ref="T34:U34"/>
    <mergeCell ref="V34:W34"/>
    <mergeCell ref="T30:U30"/>
    <mergeCell ref="V30:W30"/>
    <mergeCell ref="G31:H31"/>
    <mergeCell ref="T31:U31"/>
    <mergeCell ref="V31:W31"/>
    <mergeCell ref="A32:B35"/>
    <mergeCell ref="C32:C35"/>
    <mergeCell ref="D32:E35"/>
    <mergeCell ref="G32:H32"/>
    <mergeCell ref="T32:U32"/>
    <mergeCell ref="A28:B31"/>
    <mergeCell ref="C28:C31"/>
    <mergeCell ref="D28:E31"/>
    <mergeCell ref="G28:H28"/>
    <mergeCell ref="T28:U28"/>
    <mergeCell ref="V28:W28"/>
    <mergeCell ref="G29:H29"/>
    <mergeCell ref="T29:U29"/>
    <mergeCell ref="V29:W29"/>
    <mergeCell ref="G30:H30"/>
    <mergeCell ref="G26:H26"/>
    <mergeCell ref="T26:U26"/>
    <mergeCell ref="V26:W26"/>
    <mergeCell ref="G27:H27"/>
    <mergeCell ref="T27:U27"/>
    <mergeCell ref="V27:W27"/>
    <mergeCell ref="G24:H24"/>
    <mergeCell ref="T24:U24"/>
    <mergeCell ref="V24:W24"/>
    <mergeCell ref="G25:H25"/>
    <mergeCell ref="T25:U25"/>
    <mergeCell ref="V25:W25"/>
    <mergeCell ref="A20:B23"/>
    <mergeCell ref="C20:C23"/>
    <mergeCell ref="D20:E23"/>
    <mergeCell ref="A24:B27"/>
    <mergeCell ref="C24:C27"/>
    <mergeCell ref="D24:E27"/>
    <mergeCell ref="G23:H23"/>
    <mergeCell ref="T23:U23"/>
    <mergeCell ref="T22:U22"/>
    <mergeCell ref="T17:U17"/>
    <mergeCell ref="V17:W17"/>
    <mergeCell ref="V19:W19"/>
    <mergeCell ref="V18:W18"/>
    <mergeCell ref="G18:H18"/>
    <mergeCell ref="V23:W23"/>
    <mergeCell ref="G17:H17"/>
    <mergeCell ref="A1:X2"/>
    <mergeCell ref="G21:H21"/>
    <mergeCell ref="T21:U21"/>
    <mergeCell ref="V21:W21"/>
    <mergeCell ref="V13:W13"/>
    <mergeCell ref="T13:U13"/>
    <mergeCell ref="T14:U14"/>
    <mergeCell ref="V14:W14"/>
    <mergeCell ref="V12:W12"/>
    <mergeCell ref="T16:U16"/>
    <mergeCell ref="I5:W5"/>
    <mergeCell ref="I6:I10"/>
    <mergeCell ref="J6:Q7"/>
    <mergeCell ref="O8:O10"/>
    <mergeCell ref="V11:W11"/>
    <mergeCell ref="T9:U10"/>
    <mergeCell ref="K8:L9"/>
    <mergeCell ref="M8:M10"/>
    <mergeCell ref="S7:S10"/>
    <mergeCell ref="T11:U11"/>
    <mergeCell ref="V16:W16"/>
    <mergeCell ref="V15:W15"/>
    <mergeCell ref="T12:U12"/>
    <mergeCell ref="T15:U15"/>
    <mergeCell ref="A11:B11"/>
    <mergeCell ref="D11:F11"/>
    <mergeCell ref="Q8:Q10"/>
    <mergeCell ref="R6:R10"/>
    <mergeCell ref="S6:W6"/>
    <mergeCell ref="V7:W10"/>
    <mergeCell ref="P8:P10"/>
    <mergeCell ref="N8:N10"/>
    <mergeCell ref="T7:U8"/>
    <mergeCell ref="J8:J10"/>
    <mergeCell ref="A12:B15"/>
    <mergeCell ref="A16:B19"/>
    <mergeCell ref="C16:C19"/>
    <mergeCell ref="D16:E19"/>
    <mergeCell ref="C12:C15"/>
    <mergeCell ref="G16:H16"/>
    <mergeCell ref="G13:H13"/>
    <mergeCell ref="G14:H14"/>
    <mergeCell ref="G15:H15"/>
    <mergeCell ref="B3:D3"/>
    <mergeCell ref="E3:G3"/>
    <mergeCell ref="D5:F10"/>
    <mergeCell ref="G12:H12"/>
    <mergeCell ref="G11:H11"/>
    <mergeCell ref="D12:E15"/>
    <mergeCell ref="G5:H10"/>
    <mergeCell ref="A5:B10"/>
    <mergeCell ref="C5:C10"/>
    <mergeCell ref="H3:X3"/>
    <mergeCell ref="V20:W20"/>
    <mergeCell ref="T20:U20"/>
    <mergeCell ref="T18:U18"/>
    <mergeCell ref="V22:W22"/>
    <mergeCell ref="G19:H19"/>
    <mergeCell ref="T19:U19"/>
    <mergeCell ref="G22:H22"/>
    <mergeCell ref="G20:H20"/>
    <mergeCell ref="A52:B55"/>
    <mergeCell ref="C52:C55"/>
    <mergeCell ref="D52:E55"/>
    <mergeCell ref="A56:B59"/>
    <mergeCell ref="C56:C59"/>
    <mergeCell ref="D56:E59"/>
    <mergeCell ref="G56:H56"/>
    <mergeCell ref="T56:U56"/>
    <mergeCell ref="V56:W56"/>
    <mergeCell ref="G57:H57"/>
    <mergeCell ref="T57:U57"/>
    <mergeCell ref="V57:W57"/>
    <mergeCell ref="G62:H62"/>
    <mergeCell ref="T62:U62"/>
    <mergeCell ref="V62:W62"/>
    <mergeCell ref="G58:H58"/>
    <mergeCell ref="T58:U58"/>
    <mergeCell ref="V58:W58"/>
    <mergeCell ref="G59:H59"/>
    <mergeCell ref="T59:U59"/>
    <mergeCell ref="V59:W59"/>
    <mergeCell ref="G63:H63"/>
    <mergeCell ref="T63:U63"/>
    <mergeCell ref="V63:W63"/>
    <mergeCell ref="A60:E63"/>
    <mergeCell ref="G60:H60"/>
    <mergeCell ref="T60:U60"/>
    <mergeCell ref="V60:W60"/>
    <mergeCell ref="G61:H61"/>
    <mergeCell ref="T61:U61"/>
    <mergeCell ref="V61:W61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108.118.2017
z dnia 27 grudnia 2017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7"/>
  <sheetViews>
    <sheetView view="pageLayout" workbookViewId="0" topLeftCell="A1">
      <selection activeCell="Q6" sqref="Q6"/>
    </sheetView>
  </sheetViews>
  <sheetFormatPr defaultColWidth="9.33203125" defaultRowHeight="12.75"/>
  <cols>
    <col min="1" max="1" width="5.66015625" style="7" customWidth="1"/>
    <col min="2" max="2" width="11" style="7" customWidth="1"/>
    <col min="3" max="3" width="8.66015625" style="7" customWidth="1"/>
    <col min="4" max="4" width="15" style="7" customWidth="1"/>
    <col min="5" max="5" width="16.83203125" style="7" customWidth="1"/>
    <col min="6" max="6" width="14.16015625" style="7" customWidth="1"/>
    <col min="7" max="7" width="14.33203125" style="7" customWidth="1"/>
    <col min="8" max="8" width="14.5" style="7" customWidth="1"/>
    <col min="9" max="9" width="10.66015625" style="7" customWidth="1"/>
    <col min="10" max="10" width="12.66015625" style="7" customWidth="1"/>
    <col min="11" max="11" width="10.83203125" style="6" customWidth="1"/>
    <col min="12" max="12" width="15" style="6" customWidth="1"/>
    <col min="13" max="14" width="12.33203125" style="6" bestFit="1" customWidth="1"/>
    <col min="15" max="15" width="12.16015625" style="6" customWidth="1"/>
    <col min="16" max="16384" width="9.33203125" style="6" customWidth="1"/>
  </cols>
  <sheetData>
    <row r="1" spans="1:17" ht="36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42"/>
    </row>
    <row r="2" spans="1:16" s="27" customFormat="1" ht="9.75" customHeight="1">
      <c r="A2" s="41"/>
      <c r="B2" s="41"/>
      <c r="C2" s="41"/>
      <c r="D2" s="41"/>
      <c r="E2" s="41"/>
      <c r="F2" s="41"/>
      <c r="G2" s="40"/>
      <c r="H2" s="40"/>
      <c r="I2" s="40"/>
      <c r="J2" s="40"/>
      <c r="K2" s="40"/>
      <c r="L2" s="39"/>
      <c r="M2" s="39"/>
      <c r="N2" s="39"/>
      <c r="O2" s="39"/>
      <c r="P2" s="38" t="s">
        <v>42</v>
      </c>
    </row>
    <row r="3" spans="1:16" s="27" customFormat="1" ht="12.75">
      <c r="A3" s="92" t="s">
        <v>0</v>
      </c>
      <c r="B3" s="92" t="s">
        <v>1</v>
      </c>
      <c r="C3" s="92" t="s">
        <v>26</v>
      </c>
      <c r="D3" s="92" t="s">
        <v>41</v>
      </c>
      <c r="E3" s="95" t="s">
        <v>40</v>
      </c>
      <c r="F3" s="98" t="s">
        <v>6</v>
      </c>
      <c r="G3" s="99"/>
      <c r="H3" s="99"/>
      <c r="I3" s="99"/>
      <c r="J3" s="99"/>
      <c r="K3" s="99"/>
      <c r="L3" s="99"/>
      <c r="M3" s="99"/>
      <c r="N3" s="99"/>
      <c r="O3" s="99"/>
      <c r="P3" s="100"/>
    </row>
    <row r="4" spans="1:16" s="27" customFormat="1" ht="12.75">
      <c r="A4" s="93"/>
      <c r="B4" s="93"/>
      <c r="C4" s="93"/>
      <c r="D4" s="93"/>
      <c r="E4" s="96"/>
      <c r="F4" s="95" t="s">
        <v>39</v>
      </c>
      <c r="G4" s="101" t="s">
        <v>6</v>
      </c>
      <c r="H4" s="101"/>
      <c r="I4" s="101"/>
      <c r="J4" s="101"/>
      <c r="K4" s="101"/>
      <c r="L4" s="95" t="s">
        <v>38</v>
      </c>
      <c r="M4" s="102" t="s">
        <v>6</v>
      </c>
      <c r="N4" s="103"/>
      <c r="O4" s="103"/>
      <c r="P4" s="104"/>
    </row>
    <row r="5" spans="1:16" s="27" customFormat="1" ht="12" customHeight="1">
      <c r="A5" s="93"/>
      <c r="B5" s="93"/>
      <c r="C5" s="93"/>
      <c r="D5" s="93"/>
      <c r="E5" s="96"/>
      <c r="F5" s="96"/>
      <c r="G5" s="98" t="s">
        <v>37</v>
      </c>
      <c r="H5" s="100"/>
      <c r="I5" s="95" t="s">
        <v>36</v>
      </c>
      <c r="J5" s="95" t="s">
        <v>35</v>
      </c>
      <c r="K5" s="95" t="s">
        <v>34</v>
      </c>
      <c r="L5" s="96"/>
      <c r="M5" s="98" t="s">
        <v>8</v>
      </c>
      <c r="N5" s="37" t="s">
        <v>9</v>
      </c>
      <c r="O5" s="101" t="s">
        <v>33</v>
      </c>
      <c r="P5" s="101" t="s">
        <v>32</v>
      </c>
    </row>
    <row r="6" spans="1:16" s="27" customFormat="1" ht="84">
      <c r="A6" s="94"/>
      <c r="B6" s="94"/>
      <c r="C6" s="94"/>
      <c r="D6" s="94"/>
      <c r="E6" s="97"/>
      <c r="F6" s="97"/>
      <c r="G6" s="36" t="s">
        <v>16</v>
      </c>
      <c r="H6" s="36" t="s">
        <v>31</v>
      </c>
      <c r="I6" s="97"/>
      <c r="J6" s="97"/>
      <c r="K6" s="97"/>
      <c r="L6" s="97"/>
      <c r="M6" s="101"/>
      <c r="N6" s="35" t="s">
        <v>13</v>
      </c>
      <c r="O6" s="101"/>
      <c r="P6" s="101"/>
    </row>
    <row r="7" spans="1:16" s="27" customFormat="1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</row>
    <row r="8" spans="1:16" s="27" customFormat="1" ht="13.5">
      <c r="A8" s="30" t="s">
        <v>30</v>
      </c>
      <c r="B8" s="33"/>
      <c r="C8" s="21"/>
      <c r="D8" s="24">
        <f>SUM(D9:D9)</f>
        <v>6000</v>
      </c>
      <c r="E8" s="24">
        <f>SUM(E9:E9)</f>
        <v>6000</v>
      </c>
      <c r="F8" s="24">
        <f>SUM(F9:F9)</f>
        <v>6000</v>
      </c>
      <c r="G8" s="24">
        <f>SUM(G9:G9)</f>
        <v>0</v>
      </c>
      <c r="H8" s="24">
        <f>SUM(H9:H9)</f>
        <v>6000</v>
      </c>
      <c r="I8" s="24">
        <v>0</v>
      </c>
      <c r="J8" s="24">
        <v>0</v>
      </c>
      <c r="K8" s="24">
        <v>0</v>
      </c>
      <c r="L8" s="24">
        <f>SUM(L9:L9)</f>
        <v>0</v>
      </c>
      <c r="M8" s="24">
        <f>SUM(M9:M9)</f>
        <v>0</v>
      </c>
      <c r="N8" s="24">
        <f>SUM(N9:N9)</f>
        <v>0</v>
      </c>
      <c r="O8" s="24">
        <v>0</v>
      </c>
      <c r="P8" s="24">
        <v>0</v>
      </c>
    </row>
    <row r="9" spans="1:16" s="27" customFormat="1" ht="12.75">
      <c r="A9" s="32" t="s">
        <v>30</v>
      </c>
      <c r="B9" s="31" t="s">
        <v>29</v>
      </c>
      <c r="C9" s="18">
        <v>2110</v>
      </c>
      <c r="D9" s="17">
        <v>6000</v>
      </c>
      <c r="E9" s="17">
        <f>F9+L9</f>
        <v>6000</v>
      </c>
      <c r="F9" s="17">
        <f>H9</f>
        <v>6000</v>
      </c>
      <c r="G9" s="16">
        <v>0</v>
      </c>
      <c r="H9" s="16">
        <v>6000</v>
      </c>
      <c r="I9" s="16">
        <v>0</v>
      </c>
      <c r="J9" s="16">
        <v>0</v>
      </c>
      <c r="K9" s="16">
        <f>-T9</f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s="27" customFormat="1" ht="13.5">
      <c r="A10" s="22">
        <v>600</v>
      </c>
      <c r="B10" s="25"/>
      <c r="C10" s="21"/>
      <c r="D10" s="24">
        <f aca="true" t="shared" si="0" ref="D10:N10">SUM(D11:D11)</f>
        <v>825</v>
      </c>
      <c r="E10" s="24">
        <f t="shared" si="0"/>
        <v>825</v>
      </c>
      <c r="F10" s="24">
        <f t="shared" si="0"/>
        <v>825</v>
      </c>
      <c r="G10" s="24">
        <f t="shared" si="0"/>
        <v>825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>O12+O14</f>
        <v>0</v>
      </c>
      <c r="P10" s="24">
        <f>P12+P14</f>
        <v>0</v>
      </c>
    </row>
    <row r="11" spans="1:16" s="27" customFormat="1" ht="12.75">
      <c r="A11" s="20">
        <v>600</v>
      </c>
      <c r="B11" s="19">
        <v>60095</v>
      </c>
      <c r="C11" s="18">
        <v>2110</v>
      </c>
      <c r="D11" s="17">
        <v>825</v>
      </c>
      <c r="E11" s="17">
        <f>SUM(F11)</f>
        <v>825</v>
      </c>
      <c r="F11" s="17">
        <f>SUM(G11:H11)</f>
        <v>825</v>
      </c>
      <c r="G11" s="16">
        <v>825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f>SUM(O11+Q11+R11)</f>
        <v>0</v>
      </c>
      <c r="O11" s="16">
        <v>0</v>
      </c>
      <c r="P11" s="16">
        <v>0</v>
      </c>
    </row>
    <row r="12" spans="1:16" s="27" customFormat="1" ht="13.5">
      <c r="A12" s="30" t="s">
        <v>28</v>
      </c>
      <c r="B12" s="29"/>
      <c r="C12" s="21"/>
      <c r="D12" s="24">
        <f aca="true" t="shared" si="1" ref="D12:M12">SUM(D13)</f>
        <v>68000</v>
      </c>
      <c r="E12" s="24">
        <f t="shared" si="1"/>
        <v>68000</v>
      </c>
      <c r="F12" s="24">
        <f t="shared" si="1"/>
        <v>68000</v>
      </c>
      <c r="G12" s="24">
        <f t="shared" si="1"/>
        <v>40920</v>
      </c>
      <c r="H12" s="24">
        <f t="shared" si="1"/>
        <v>27080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v>0</v>
      </c>
      <c r="O12" s="24">
        <f>SUM(O13)</f>
        <v>0</v>
      </c>
      <c r="P12" s="24">
        <f>SUM(P13)</f>
        <v>0</v>
      </c>
    </row>
    <row r="13" spans="1:18" s="27" customFormat="1" ht="12.75">
      <c r="A13" s="20">
        <v>700</v>
      </c>
      <c r="B13" s="19">
        <v>70005</v>
      </c>
      <c r="C13" s="18">
        <v>2110</v>
      </c>
      <c r="D13" s="17">
        <v>68000</v>
      </c>
      <c r="E13" s="17">
        <f>SUM(F13)</f>
        <v>68000</v>
      </c>
      <c r="F13" s="17">
        <f>SUM(G13:H13)</f>
        <v>68000</v>
      </c>
      <c r="G13" s="16">
        <v>40920</v>
      </c>
      <c r="H13" s="16">
        <v>27080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f>SUM(O13+Q13+R13)</f>
        <v>0</v>
      </c>
      <c r="O13" s="16">
        <v>0</v>
      </c>
      <c r="P13" s="16">
        <v>0</v>
      </c>
      <c r="Q13" s="23"/>
      <c r="R13" s="23"/>
    </row>
    <row r="14" spans="1:18" s="27" customFormat="1" ht="13.5">
      <c r="A14" s="22">
        <v>710</v>
      </c>
      <c r="B14" s="25"/>
      <c r="C14" s="21"/>
      <c r="D14" s="24">
        <f aca="true" t="shared" si="2" ref="D14:P14">SUM(D15:D16)</f>
        <v>394800</v>
      </c>
      <c r="E14" s="24">
        <f t="shared" si="2"/>
        <v>394800</v>
      </c>
      <c r="F14" s="24">
        <f t="shared" si="2"/>
        <v>394800</v>
      </c>
      <c r="G14" s="24">
        <f t="shared" si="2"/>
        <v>351629</v>
      </c>
      <c r="H14" s="24">
        <f t="shared" si="2"/>
        <v>43171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 t="shared" si="2"/>
        <v>0</v>
      </c>
      <c r="Q14" s="28"/>
      <c r="R14" s="28"/>
    </row>
    <row r="15" spans="1:18" s="27" customFormat="1" ht="12.75">
      <c r="A15" s="20">
        <v>710</v>
      </c>
      <c r="B15" s="19">
        <v>71012</v>
      </c>
      <c r="C15" s="18">
        <v>2110</v>
      </c>
      <c r="D15" s="17">
        <v>114000</v>
      </c>
      <c r="E15" s="17">
        <f>SUM(N15+F15)</f>
        <v>114000</v>
      </c>
      <c r="F15" s="17">
        <f>SUM(G15:K15)</f>
        <v>114000</v>
      </c>
      <c r="G15" s="16">
        <v>114000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>SUM(O15+Q15+R15)</f>
        <v>0</v>
      </c>
      <c r="O15" s="16">
        <v>0</v>
      </c>
      <c r="P15" s="16">
        <v>0</v>
      </c>
      <c r="Q15" s="23"/>
      <c r="R15" s="23"/>
    </row>
    <row r="16" spans="1:16" s="27" customFormat="1" ht="12.75">
      <c r="A16" s="20">
        <v>710</v>
      </c>
      <c r="B16" s="19">
        <v>71015</v>
      </c>
      <c r="C16" s="18">
        <v>2110</v>
      </c>
      <c r="D16" s="17">
        <v>280800</v>
      </c>
      <c r="E16" s="17">
        <f>SUM(F16)</f>
        <v>280800</v>
      </c>
      <c r="F16" s="17">
        <f>SUM(G16:H16)</f>
        <v>280800</v>
      </c>
      <c r="G16" s="16">
        <v>237629</v>
      </c>
      <c r="H16" s="16">
        <v>43171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>SUM(O16+Q16+R16)</f>
        <v>0</v>
      </c>
      <c r="O16" s="16">
        <v>0</v>
      </c>
      <c r="P16" s="16">
        <v>0</v>
      </c>
    </row>
    <row r="17" spans="1:16" s="27" customFormat="1" ht="13.5">
      <c r="A17" s="22">
        <v>750</v>
      </c>
      <c r="B17" s="25"/>
      <c r="C17" s="21"/>
      <c r="D17" s="24">
        <f aca="true" t="shared" si="3" ref="D17:P17">SUM(D18:D19)</f>
        <v>21624</v>
      </c>
      <c r="E17" s="24">
        <f t="shared" si="3"/>
        <v>21624</v>
      </c>
      <c r="F17" s="24">
        <f t="shared" si="3"/>
        <v>21624</v>
      </c>
      <c r="G17" s="24">
        <f t="shared" si="3"/>
        <v>12187</v>
      </c>
      <c r="H17" s="24">
        <f t="shared" si="3"/>
        <v>9437</v>
      </c>
      <c r="I17" s="24">
        <f t="shared" si="3"/>
        <v>0</v>
      </c>
      <c r="J17" s="24">
        <f t="shared" si="3"/>
        <v>0</v>
      </c>
      <c r="K17" s="24">
        <f t="shared" si="3"/>
        <v>0</v>
      </c>
      <c r="L17" s="24">
        <f t="shared" si="3"/>
        <v>0</v>
      </c>
      <c r="M17" s="24">
        <f t="shared" si="3"/>
        <v>0</v>
      </c>
      <c r="N17" s="24">
        <f t="shared" si="3"/>
        <v>0</v>
      </c>
      <c r="O17" s="24">
        <f t="shared" si="3"/>
        <v>0</v>
      </c>
      <c r="P17" s="24">
        <f t="shared" si="3"/>
        <v>0</v>
      </c>
    </row>
    <row r="18" spans="1:16" s="27" customFormat="1" ht="12.75">
      <c r="A18" s="20">
        <v>750</v>
      </c>
      <c r="B18" s="19">
        <v>75011</v>
      </c>
      <c r="C18" s="18">
        <v>2110</v>
      </c>
      <c r="D18" s="17">
        <v>3100</v>
      </c>
      <c r="E18" s="17">
        <f>SUM(N18+F18)</f>
        <v>3100</v>
      </c>
      <c r="F18" s="17">
        <f>SUM(G18:K18)</f>
        <v>3100</v>
      </c>
      <c r="G18" s="16">
        <v>3100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>SUM(O18+Q18+R18)</f>
        <v>0</v>
      </c>
      <c r="O18" s="16">
        <v>0</v>
      </c>
      <c r="P18" s="16">
        <v>0</v>
      </c>
    </row>
    <row r="19" spans="1:16" s="27" customFormat="1" ht="12.75">
      <c r="A19" s="20">
        <v>750</v>
      </c>
      <c r="B19" s="19">
        <v>75045</v>
      </c>
      <c r="C19" s="18">
        <v>2110</v>
      </c>
      <c r="D19" s="17">
        <v>18524</v>
      </c>
      <c r="E19" s="17">
        <f>SUM(F19)</f>
        <v>18524</v>
      </c>
      <c r="F19" s="17">
        <f>SUM(G19:H19)</f>
        <v>18524</v>
      </c>
      <c r="G19" s="16">
        <v>9087</v>
      </c>
      <c r="H19" s="16">
        <v>9437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f>SUM(O19+Q19+R19)</f>
        <v>0</v>
      </c>
      <c r="O19" s="16">
        <v>0</v>
      </c>
      <c r="P19" s="16">
        <v>0</v>
      </c>
    </row>
    <row r="20" spans="1:16" s="26" customFormat="1" ht="14.25" customHeight="1">
      <c r="A20" s="22">
        <v>754</v>
      </c>
      <c r="B20" s="25"/>
      <c r="C20" s="21"/>
      <c r="D20" s="24">
        <f aca="true" t="shared" si="4" ref="D20:P20">SUM(D21:D23)</f>
        <v>3845988</v>
      </c>
      <c r="E20" s="24">
        <f t="shared" si="4"/>
        <v>3845988</v>
      </c>
      <c r="F20" s="24">
        <f t="shared" si="4"/>
        <v>3727908</v>
      </c>
      <c r="G20" s="24">
        <f t="shared" si="4"/>
        <v>3208616</v>
      </c>
      <c r="H20" s="24">
        <f t="shared" si="4"/>
        <v>348151</v>
      </c>
      <c r="I20" s="24">
        <f t="shared" si="4"/>
        <v>0</v>
      </c>
      <c r="J20" s="24">
        <f t="shared" si="4"/>
        <v>171141</v>
      </c>
      <c r="K20" s="24">
        <f t="shared" si="4"/>
        <v>0</v>
      </c>
      <c r="L20" s="24">
        <f t="shared" si="4"/>
        <v>118080</v>
      </c>
      <c r="M20" s="24">
        <f t="shared" si="4"/>
        <v>118080</v>
      </c>
      <c r="N20" s="24">
        <f t="shared" si="4"/>
        <v>0</v>
      </c>
      <c r="O20" s="24">
        <f t="shared" si="4"/>
        <v>0</v>
      </c>
      <c r="P20" s="24">
        <f t="shared" si="4"/>
        <v>0</v>
      </c>
    </row>
    <row r="21" spans="1:16" ht="12.75" customHeight="1">
      <c r="A21" s="20">
        <v>754</v>
      </c>
      <c r="B21" s="19">
        <v>75411</v>
      </c>
      <c r="C21" s="18">
        <v>2110</v>
      </c>
      <c r="D21" s="17">
        <v>3721138</v>
      </c>
      <c r="E21" s="17">
        <f>SUM(F21+L21)</f>
        <v>3721138</v>
      </c>
      <c r="F21" s="17">
        <f>SUM(G21:J21)</f>
        <v>3721138</v>
      </c>
      <c r="G21" s="16">
        <v>3208616</v>
      </c>
      <c r="H21" s="16">
        <v>341381</v>
      </c>
      <c r="I21" s="16">
        <v>0</v>
      </c>
      <c r="J21" s="16">
        <v>171141</v>
      </c>
      <c r="K21" s="16">
        <v>0</v>
      </c>
      <c r="L21" s="16">
        <v>0</v>
      </c>
      <c r="M21" s="16">
        <v>0</v>
      </c>
      <c r="N21" s="16">
        <f>SUM(O21+Q21+R21)</f>
        <v>0</v>
      </c>
      <c r="O21" s="16">
        <v>0</v>
      </c>
      <c r="P21" s="16"/>
    </row>
    <row r="22" spans="1:16" ht="12.75" customHeight="1">
      <c r="A22" s="20"/>
      <c r="B22" s="19"/>
      <c r="C22" s="18">
        <v>6410</v>
      </c>
      <c r="D22" s="17">
        <v>118080</v>
      </c>
      <c r="E22" s="17">
        <f>SUM(F22+L22)</f>
        <v>118080</v>
      </c>
      <c r="F22" s="17">
        <f>SUM(G22:J22)</f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118080</v>
      </c>
      <c r="M22" s="16">
        <v>118080</v>
      </c>
      <c r="N22" s="16">
        <f>SUM(O22+Q22+R22)</f>
        <v>0</v>
      </c>
      <c r="O22" s="16">
        <v>0</v>
      </c>
      <c r="P22" s="16"/>
    </row>
    <row r="23" spans="1:16" ht="12.75" customHeight="1">
      <c r="A23" s="20"/>
      <c r="B23" s="19">
        <v>75478</v>
      </c>
      <c r="C23" s="18">
        <v>2110</v>
      </c>
      <c r="D23" s="17">
        <v>6770</v>
      </c>
      <c r="E23" s="17">
        <f>SUM(F23)</f>
        <v>6770</v>
      </c>
      <c r="F23" s="17">
        <f>SUM(G23:J23)</f>
        <v>6770</v>
      </c>
      <c r="G23" s="16">
        <v>0</v>
      </c>
      <c r="H23" s="16">
        <v>6770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f>SUM(O23+Q23+R23)</f>
        <v>0</v>
      </c>
      <c r="O23" s="16">
        <v>0</v>
      </c>
      <c r="P23" s="16"/>
    </row>
    <row r="24" spans="1:16" ht="12.75" customHeight="1">
      <c r="A24" s="22">
        <v>755</v>
      </c>
      <c r="B24" s="25"/>
      <c r="C24" s="21"/>
      <c r="D24" s="24">
        <f>SUM(D25:D25)</f>
        <v>125208</v>
      </c>
      <c r="E24" s="24">
        <f>E25</f>
        <v>125208</v>
      </c>
      <c r="F24" s="24">
        <f aca="true" t="shared" si="5" ref="F24:K24">SUM(F25)</f>
        <v>125208</v>
      </c>
      <c r="G24" s="24">
        <f t="shared" si="5"/>
        <v>0</v>
      </c>
      <c r="H24" s="24">
        <f t="shared" si="5"/>
        <v>64482</v>
      </c>
      <c r="I24" s="24">
        <f t="shared" si="5"/>
        <v>60726</v>
      </c>
      <c r="J24" s="24">
        <f t="shared" si="5"/>
        <v>0</v>
      </c>
      <c r="K24" s="24">
        <f t="shared" si="5"/>
        <v>0</v>
      </c>
      <c r="L24" s="24">
        <f>SUM(L25:L25)</f>
        <v>0</v>
      </c>
      <c r="M24" s="24">
        <f>SUM(M25:M25)</f>
        <v>0</v>
      </c>
      <c r="N24" s="24">
        <f>SUM(N25)</f>
        <v>0</v>
      </c>
      <c r="O24" s="24">
        <f>SUM(O25)</f>
        <v>0</v>
      </c>
      <c r="P24" s="24">
        <f>SUM(P25)</f>
        <v>0</v>
      </c>
    </row>
    <row r="25" spans="1:16" ht="12.75" customHeight="1">
      <c r="A25" s="20">
        <v>755</v>
      </c>
      <c r="B25" s="19">
        <v>75515</v>
      </c>
      <c r="C25" s="18">
        <v>2110</v>
      </c>
      <c r="D25" s="17">
        <v>125208</v>
      </c>
      <c r="E25" s="17">
        <f>SUM(F25)</f>
        <v>125208</v>
      </c>
      <c r="F25" s="17">
        <f>SUM(G25:J25)</f>
        <v>125208</v>
      </c>
      <c r="G25" s="16">
        <v>0</v>
      </c>
      <c r="H25" s="16">
        <v>64482</v>
      </c>
      <c r="I25" s="16">
        <v>60726</v>
      </c>
      <c r="J25" s="16">
        <v>0</v>
      </c>
      <c r="K25" s="16">
        <v>0</v>
      </c>
      <c r="L25" s="16">
        <v>0</v>
      </c>
      <c r="M25" s="16">
        <v>0</v>
      </c>
      <c r="N25" s="16">
        <f>SUM(O25+Q25+R25)</f>
        <v>0</v>
      </c>
      <c r="O25" s="16">
        <v>0</v>
      </c>
      <c r="P25" s="16"/>
    </row>
    <row r="26" spans="1:16" ht="12.75" customHeight="1">
      <c r="A26" s="22">
        <v>801</v>
      </c>
      <c r="B26" s="25"/>
      <c r="C26" s="21"/>
      <c r="D26" s="24">
        <f aca="true" t="shared" si="6" ref="D26:P26">SUM(D27:D28)</f>
        <v>29732</v>
      </c>
      <c r="E26" s="24">
        <f t="shared" si="6"/>
        <v>29732</v>
      </c>
      <c r="F26" s="24">
        <f t="shared" si="6"/>
        <v>29732</v>
      </c>
      <c r="G26" s="24">
        <f t="shared" si="6"/>
        <v>0</v>
      </c>
      <c r="H26" s="24">
        <f t="shared" si="6"/>
        <v>29732</v>
      </c>
      <c r="I26" s="24">
        <f t="shared" si="6"/>
        <v>0</v>
      </c>
      <c r="J26" s="24">
        <f t="shared" si="6"/>
        <v>0</v>
      </c>
      <c r="K26" s="24">
        <f t="shared" si="6"/>
        <v>0</v>
      </c>
      <c r="L26" s="24">
        <f t="shared" si="6"/>
        <v>0</v>
      </c>
      <c r="M26" s="24">
        <f t="shared" si="6"/>
        <v>0</v>
      </c>
      <c r="N26" s="24">
        <f t="shared" si="6"/>
        <v>0</v>
      </c>
      <c r="O26" s="24">
        <f t="shared" si="6"/>
        <v>0</v>
      </c>
      <c r="P26" s="24">
        <f t="shared" si="6"/>
        <v>0</v>
      </c>
    </row>
    <row r="27" spans="1:16" ht="12.75" customHeight="1">
      <c r="A27" s="20">
        <v>801</v>
      </c>
      <c r="B27" s="19">
        <v>80102</v>
      </c>
      <c r="C27" s="18">
        <v>2110</v>
      </c>
      <c r="D27" s="17">
        <v>14469</v>
      </c>
      <c r="E27" s="17">
        <f>SUM(N27+F27)</f>
        <v>14469</v>
      </c>
      <c r="F27" s="17">
        <f>SUM(G27:K27)</f>
        <v>14469</v>
      </c>
      <c r="G27" s="16">
        <v>0</v>
      </c>
      <c r="H27" s="16">
        <v>14469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>SUM(O27+Q27+R27)</f>
        <v>0</v>
      </c>
      <c r="O27" s="16">
        <v>0</v>
      </c>
      <c r="P27" s="16">
        <v>0</v>
      </c>
    </row>
    <row r="28" spans="1:16" ht="12.75" customHeight="1">
      <c r="A28" s="20">
        <v>801</v>
      </c>
      <c r="B28" s="19">
        <v>80111</v>
      </c>
      <c r="C28" s="18">
        <v>2110</v>
      </c>
      <c r="D28" s="17">
        <v>15263</v>
      </c>
      <c r="E28" s="17">
        <f>SUM(F28)</f>
        <v>15263</v>
      </c>
      <c r="F28" s="17">
        <f>SUM(G28:H28)</f>
        <v>15263</v>
      </c>
      <c r="G28" s="16">
        <v>0</v>
      </c>
      <c r="H28" s="16">
        <v>15263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>SUM(O28+Q28+R28)</f>
        <v>0</v>
      </c>
      <c r="O28" s="16">
        <v>0</v>
      </c>
      <c r="P28" s="16">
        <v>0</v>
      </c>
    </row>
    <row r="29" spans="1:16" ht="13.5">
      <c r="A29" s="22">
        <v>851</v>
      </c>
      <c r="B29" s="46"/>
      <c r="C29" s="21"/>
      <c r="D29" s="15">
        <f>D30</f>
        <v>2184265</v>
      </c>
      <c r="E29" s="15">
        <f aca="true" t="shared" si="7" ref="E29:P29">SUM(E30)</f>
        <v>2184265</v>
      </c>
      <c r="F29" s="15">
        <f t="shared" si="7"/>
        <v>2184265</v>
      </c>
      <c r="G29" s="15">
        <f t="shared" si="7"/>
        <v>0</v>
      </c>
      <c r="H29" s="15">
        <f t="shared" si="7"/>
        <v>2184265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</row>
    <row r="30" spans="1:17" ht="12.75">
      <c r="A30" s="20">
        <v>851</v>
      </c>
      <c r="B30" s="19">
        <v>85156</v>
      </c>
      <c r="C30" s="18">
        <v>2110</v>
      </c>
      <c r="D30" s="16">
        <v>2184265</v>
      </c>
      <c r="E30" s="17">
        <f>SUM(H30)</f>
        <v>2184265</v>
      </c>
      <c r="F30" s="17">
        <f>SUM(H30)</f>
        <v>2184265</v>
      </c>
      <c r="G30" s="16">
        <v>0</v>
      </c>
      <c r="H30" s="16">
        <v>2184265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>SUM(O30+Q30+R30)</f>
        <v>0</v>
      </c>
      <c r="O30" s="16">
        <v>0</v>
      </c>
      <c r="P30" s="16">
        <v>0</v>
      </c>
      <c r="Q30" s="23"/>
    </row>
    <row r="31" spans="1:16" ht="13.5">
      <c r="A31" s="22">
        <v>853</v>
      </c>
      <c r="B31" s="46"/>
      <c r="C31" s="21"/>
      <c r="D31" s="15">
        <f>SUM(D32)</f>
        <v>458325</v>
      </c>
      <c r="E31" s="15">
        <f>E32</f>
        <v>458325</v>
      </c>
      <c r="F31" s="15">
        <f>F32</f>
        <v>458325</v>
      </c>
      <c r="G31" s="15">
        <f>G32</f>
        <v>388773</v>
      </c>
      <c r="H31" s="15">
        <f>H32</f>
        <v>69552</v>
      </c>
      <c r="I31" s="15">
        <f aca="true" t="shared" si="8" ref="I31:P31">SUM(I32)</f>
        <v>0</v>
      </c>
      <c r="J31" s="15">
        <f t="shared" si="8"/>
        <v>0</v>
      </c>
      <c r="K31" s="15">
        <f t="shared" si="8"/>
        <v>0</v>
      </c>
      <c r="L31" s="15">
        <f t="shared" si="8"/>
        <v>0</v>
      </c>
      <c r="M31" s="15">
        <f t="shared" si="8"/>
        <v>0</v>
      </c>
      <c r="N31" s="15">
        <f t="shared" si="8"/>
        <v>0</v>
      </c>
      <c r="O31" s="15">
        <f t="shared" si="8"/>
        <v>0</v>
      </c>
      <c r="P31" s="15">
        <f t="shared" si="8"/>
        <v>0</v>
      </c>
    </row>
    <row r="32" spans="1:16" ht="12.75">
      <c r="A32" s="20">
        <v>853</v>
      </c>
      <c r="B32" s="19">
        <v>85321</v>
      </c>
      <c r="C32" s="18">
        <v>2110</v>
      </c>
      <c r="D32" s="16">
        <v>458325</v>
      </c>
      <c r="E32" s="17">
        <f>SUM(H32+G32+E41)</f>
        <v>458325</v>
      </c>
      <c r="F32" s="16">
        <f>SUM(G32:K32)</f>
        <v>458325</v>
      </c>
      <c r="G32" s="16">
        <v>388773</v>
      </c>
      <c r="H32" s="16">
        <v>69552</v>
      </c>
      <c r="I32" s="16">
        <v>0</v>
      </c>
      <c r="J32" s="16">
        <v>0</v>
      </c>
      <c r="K32" s="16">
        <v>0</v>
      </c>
      <c r="L32" s="16">
        <v>0</v>
      </c>
      <c r="M32" s="16">
        <f>SUM(N32+P32+Q32)</f>
        <v>0</v>
      </c>
      <c r="N32" s="16">
        <v>0</v>
      </c>
      <c r="O32" s="16">
        <v>0</v>
      </c>
      <c r="P32" s="16">
        <v>0</v>
      </c>
    </row>
    <row r="33" spans="1:16" ht="13.5">
      <c r="A33" s="22">
        <v>853</v>
      </c>
      <c r="B33" s="46"/>
      <c r="C33" s="21"/>
      <c r="D33" s="15">
        <f>SUM(D34)</f>
        <v>1378</v>
      </c>
      <c r="E33" s="15">
        <f>E34</f>
        <v>1378</v>
      </c>
      <c r="F33" s="15">
        <f>F34</f>
        <v>1378</v>
      </c>
      <c r="G33" s="15">
        <f>G34</f>
        <v>0</v>
      </c>
      <c r="H33" s="15">
        <f>H34</f>
        <v>0</v>
      </c>
      <c r="I33" s="15">
        <f aca="true" t="shared" si="9" ref="I33:P33">SUM(I34)</f>
        <v>0</v>
      </c>
      <c r="J33" s="15">
        <f t="shared" si="9"/>
        <v>1378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15">
        <f t="shared" si="9"/>
        <v>0</v>
      </c>
    </row>
    <row r="34" spans="1:16" ht="12.75">
      <c r="A34" s="20">
        <v>853</v>
      </c>
      <c r="B34" s="19">
        <v>85334</v>
      </c>
      <c r="C34" s="18">
        <v>2110</v>
      </c>
      <c r="D34" s="16">
        <v>1378</v>
      </c>
      <c r="E34" s="17">
        <f>SUM(F34)</f>
        <v>1378</v>
      </c>
      <c r="F34" s="16">
        <f>SUM(G34:K34)</f>
        <v>1378</v>
      </c>
      <c r="G34" s="16">
        <v>0</v>
      </c>
      <c r="H34" s="16">
        <v>0</v>
      </c>
      <c r="I34" s="16">
        <v>0</v>
      </c>
      <c r="J34" s="16">
        <v>1378</v>
      </c>
      <c r="K34" s="16">
        <v>0</v>
      </c>
      <c r="L34" s="16">
        <v>0</v>
      </c>
      <c r="M34" s="16">
        <f>SUM(N34+P34+Q34)</f>
        <v>0</v>
      </c>
      <c r="N34" s="16">
        <v>0</v>
      </c>
      <c r="O34" s="16">
        <v>0</v>
      </c>
      <c r="P34" s="16">
        <v>0</v>
      </c>
    </row>
    <row r="35" spans="1:16" ht="13.5">
      <c r="A35" s="22">
        <v>855</v>
      </c>
      <c r="B35" s="46"/>
      <c r="C35" s="21"/>
      <c r="D35" s="15">
        <f>SUM(D36)</f>
        <v>305924</v>
      </c>
      <c r="E35" s="15">
        <f>E36</f>
        <v>305924</v>
      </c>
      <c r="F35" s="15">
        <f>F36</f>
        <v>305924</v>
      </c>
      <c r="G35" s="15">
        <f>G36</f>
        <v>2000</v>
      </c>
      <c r="H35" s="15">
        <f>H36</f>
        <v>1029</v>
      </c>
      <c r="I35" s="15">
        <f aca="true" t="shared" si="10" ref="I35:P35">SUM(I36)</f>
        <v>0</v>
      </c>
      <c r="J35" s="15">
        <f t="shared" si="10"/>
        <v>302895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10"/>
        <v>0</v>
      </c>
      <c r="P35" s="15">
        <f t="shared" si="10"/>
        <v>0</v>
      </c>
    </row>
    <row r="36" spans="1:16" ht="12.75">
      <c r="A36" s="20">
        <v>855</v>
      </c>
      <c r="B36" s="19">
        <v>85508</v>
      </c>
      <c r="C36" s="18">
        <v>2160</v>
      </c>
      <c r="D36" s="16">
        <v>305924</v>
      </c>
      <c r="E36" s="17">
        <f>SUM(H36+G36+J36)</f>
        <v>305924</v>
      </c>
      <c r="F36" s="16">
        <f>SUM(G36:K36)</f>
        <v>305924</v>
      </c>
      <c r="G36" s="16">
        <v>2000</v>
      </c>
      <c r="H36" s="16">
        <v>1029</v>
      </c>
      <c r="I36" s="16">
        <v>0</v>
      </c>
      <c r="J36" s="16">
        <v>302895</v>
      </c>
      <c r="K36" s="16">
        <v>0</v>
      </c>
      <c r="L36" s="16">
        <v>0</v>
      </c>
      <c r="M36" s="16">
        <f>SUM(N36+P36+Q36)</f>
        <v>0</v>
      </c>
      <c r="N36" s="16">
        <v>0</v>
      </c>
      <c r="O36" s="16">
        <v>0</v>
      </c>
      <c r="P36" s="16">
        <v>0</v>
      </c>
    </row>
    <row r="37" spans="1:16" ht="14.25">
      <c r="A37" s="90" t="s">
        <v>27</v>
      </c>
      <c r="B37" s="90"/>
      <c r="C37" s="90"/>
      <c r="D37" s="15">
        <f aca="true" t="shared" si="11" ref="D37:P37">SUM(D8+D10+D12+D14+D17+D20+D24+D26+D29+D31+D33+D35)</f>
        <v>7442069</v>
      </c>
      <c r="E37" s="15">
        <f t="shared" si="11"/>
        <v>7442069</v>
      </c>
      <c r="F37" s="15">
        <f t="shared" si="11"/>
        <v>7323989</v>
      </c>
      <c r="G37" s="15">
        <f t="shared" si="11"/>
        <v>4004950</v>
      </c>
      <c r="H37" s="15">
        <f t="shared" si="11"/>
        <v>2782899</v>
      </c>
      <c r="I37" s="15">
        <f t="shared" si="11"/>
        <v>60726</v>
      </c>
      <c r="J37" s="15">
        <f t="shared" si="11"/>
        <v>475414</v>
      </c>
      <c r="K37" s="15">
        <f t="shared" si="11"/>
        <v>0</v>
      </c>
      <c r="L37" s="15">
        <f t="shared" si="11"/>
        <v>118080</v>
      </c>
      <c r="M37" s="15">
        <f t="shared" si="11"/>
        <v>118080</v>
      </c>
      <c r="N37" s="15">
        <f t="shared" si="11"/>
        <v>0</v>
      </c>
      <c r="O37" s="15">
        <f t="shared" si="11"/>
        <v>0</v>
      </c>
      <c r="P37" s="15">
        <f t="shared" si="11"/>
        <v>0</v>
      </c>
    </row>
    <row r="38" spans="1:16" ht="12.75">
      <c r="A38" s="13"/>
      <c r="B38" s="13"/>
      <c r="C38" s="13"/>
      <c r="D38" s="13"/>
      <c r="E38" s="14"/>
      <c r="F38" s="13"/>
      <c r="G38" s="13"/>
      <c r="H38" s="13"/>
      <c r="I38" s="13"/>
      <c r="J38" s="13"/>
      <c r="K38" s="12"/>
      <c r="L38" s="12"/>
      <c r="M38" s="9"/>
      <c r="N38" s="9"/>
      <c r="O38" s="9"/>
      <c r="P38" s="9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9"/>
      <c r="L39" s="9"/>
      <c r="M39" s="9"/>
      <c r="N39" s="9"/>
      <c r="O39" s="9"/>
      <c r="P39" s="9"/>
    </row>
    <row r="40" spans="1:16" ht="12.75">
      <c r="A40" s="10"/>
      <c r="B40" s="10"/>
      <c r="C40" s="10"/>
      <c r="D40" s="10"/>
      <c r="E40" s="10"/>
      <c r="F40" s="10"/>
      <c r="G40" s="11"/>
      <c r="H40" s="11"/>
      <c r="I40" s="10"/>
      <c r="J40" s="10"/>
      <c r="K40" s="9"/>
      <c r="L40" s="9"/>
      <c r="M40" s="9"/>
      <c r="N40" s="9"/>
      <c r="O40" s="9"/>
      <c r="P40" s="9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8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37:C37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
Załącznik nr &amp;A
do uchwały Zarządu Powiatu w Opatowie Nr 108.118.2017
z dnia 27 grudnia 2017 r.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2017-12-28T12:07:27Z</cp:lastPrinted>
  <dcterms:modified xsi:type="dcterms:W3CDTF">2018-02-09T11:51:34Z</dcterms:modified>
  <cp:category/>
  <cp:version/>
  <cp:contentType/>
  <cp:contentStatus/>
</cp:coreProperties>
</file>