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2315" windowHeight="774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<sst xmlns="http://schemas.openxmlformats.org/spreadsheetml/2006/main" count="228" uniqueCount="101">
  <si>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</si>
  <si>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</si>
  <si>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</si>
  <si>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</si>
  <si>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</si>
  <si>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</si>
  <si>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</si>
  <si>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</si>
  <si>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</si>
  <si>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</si>
  <si>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</si>
  <si>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</si>
  <si>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</si>
  <si>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</si>
  <si>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</si>
  <si>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</si>
  <si>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</si>
  <si>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</si>
  <si>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</si>
  <si>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</si>
  <si>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</si>
  <si>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</si>
  <si>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</si>
  <si>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zakup i objęcie akcji i udziałów oraz wniesienie wkładów do spółek prawa handlowego.</t>
  </si>
  <si>
    <t>na programy finansowane z udziałem środków, o których mowa w art. 5 ust. 1 pkt 2 i 3,</t>
  </si>
  <si>
    <t>Zmiany w planie wydatków budżetowych w 2017 roku</t>
  </si>
  <si>
    <t>w złotych</t>
  </si>
  <si>
    <t>§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</si>
  <si>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</si>
  <si>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</si>
  <si>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</si>
  <si>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</si>
  <si>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</si>
  <si>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</si>
  <si>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</si>
  <si>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</si>
  <si>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</si>
  <si>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</si>
  <si>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</si>
  <si>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</si>
  <si>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</si>
  <si>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</si>
  <si>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</si>
  <si>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</si>
  <si>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</si>
  <si>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</si>
  <si>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</si>
  <si>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720 793,00</t>
  </si>
  <si>
    <t>Dochody budżetu powiatu na 2017 rok</t>
  </si>
  <si>
    <t>9 476 307,00</t>
  </si>
  <si>
    <t>10 197 100,00</t>
  </si>
  <si>
    <t>600</t>
  </si>
  <si>
    <t>Transport i łączność</t>
  </si>
  <si>
    <t>619 000,00</t>
  </si>
  <si>
    <t>60078</t>
  </si>
  <si>
    <t>Usuwanie skutków klęsk żywiołowych</t>
  </si>
  <si>
    <t>2130</t>
  </si>
  <si>
    <t>Dotacje celowe otrzymane z budżetu państwa na realizację bieżących zadań własnych powiatu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</si>
  <si>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</si>
  <si>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</si>
  <si>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</si>
  <si>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</si>
  <si>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</si>
  <si>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</si>
  <si>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</si>
  <si>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</si>
  <si>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</si>
  <si>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</si>
  <si>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</si>
  <si>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</si>
  <si>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</si>
  <si>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2017 r.</t>
  </si>
  <si>
    <t>Dotacje ogółem</t>
  </si>
  <si>
    <t>w  złotych</t>
  </si>
  <si>
    <t>Dochody i wydatki związane z realizacją zadań z zakresu administracji rządowej i innych zadań zleconych odrębnymi ustawami w  2017 r.</t>
  </si>
  <si>
    <t>2 105 930,00</t>
  </si>
  <si>
    <t>111 901,00</t>
  </si>
  <si>
    <t>2 217 831,00</t>
  </si>
  <si>
    <t>730 901,00</t>
  </si>
  <si>
    <t>80 876 225,00</t>
  </si>
  <si>
    <t>80 988 126,00</t>
  </si>
  <si>
    <t>10 412 039,00</t>
  </si>
  <si>
    <t>91 288 264,00</t>
  </si>
  <si>
    <t>91 400 165,00</t>
  </si>
  <si>
    <t>Drogi publiczne powiatowe</t>
  </si>
  <si>
    <t>Gospodarka mieszkaniowa</t>
  </si>
  <si>
    <t>Gospodarka gruntami i nieruchomościami</t>
  </si>
  <si>
    <t>Bezpieczeństwo publiczne i ochrona przeciwpożarowa</t>
  </si>
  <si>
    <t>Komendy powiatowe Państwowej Straży Pożarnej</t>
  </si>
  <si>
    <t>Oświata i wychowanie</t>
  </si>
  <si>
    <t>Licea ogólnokształcące</t>
  </si>
  <si>
    <t>Szkoły zawodowe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</si>
  <si>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</si>
  <si>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Pozostałe zadania w zakresie polityki społecznej</t>
  </si>
  <si>
    <t>Zespoły do spraw orzekania o niepełnosprawności</t>
  </si>
  <si>
    <t>Edukacyjna opieka wychowawcza</t>
  </si>
  <si>
    <t>Specjalne ośrodki szkolno-wychowawcze</t>
  </si>
  <si>
    <t>Internaty i bursy szkolne</t>
  </si>
  <si>
    <t>Szkolne schroniska młodzieżowe</t>
  </si>
  <si>
    <t>Kwalifikacyjne kursy zawodowe</t>
  </si>
  <si>
    <t>Załącznik Nr 1                                                                                                          do uchwały Zarządu Powiatu w Opatowie Nr 106.105.2017                                                     z dnia 8 grudnia 2017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</si>
</sst>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6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8"/>
      <color indexed="8"/>
      <name val="Arial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5" fillId="27" borderId="1" applyNumberFormat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0" fillId="32" borderId="0" applyNumberFormat="0" applyBorder="0" applyAlignment="0" applyProtection="0"/>
  </cellStyleXfs>
  <cellXfs count="10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 horizontal="left"/>
      <protection locked="0"/>
    </xf>
    <xf numFmtId="49" fontId="12" fillId="34" borderId="0" xfId="49" applyNumberFormat="1" applyFont="1" applyFill="1" applyAlignment="1" applyProtection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/>
      <protection locked="0"/>
    </xf>
    <xf numFmtId="49" fontId="13" fillId="34" borderId="0" xfId="49" applyNumberFormat="1" applyFon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9" fillId="35" borderId="0" xfId="50" applyFont="1" applyFill="1">
      <alignment/>
      <protection/>
    </xf>
    <xf numFmtId="0" fontId="9" fillId="35" borderId="0" xfId="50" applyFont="1" applyFill="1" applyAlignment="1">
      <alignment vertical="center"/>
      <protection/>
    </xf>
    <xf numFmtId="0" fontId="9" fillId="35" borderId="0" xfId="50" applyFont="1" applyFill="1" applyAlignment="1">
      <alignment horizontal="center" vertical="center"/>
      <protection/>
    </xf>
    <xf numFmtId="41" fontId="16" fillId="35" borderId="13" xfId="50" applyNumberFormat="1" applyFont="1" applyFill="1" applyBorder="1" applyAlignment="1">
      <alignment vertical="center"/>
      <protection/>
    </xf>
    <xf numFmtId="41" fontId="10" fillId="35" borderId="13" xfId="50" applyNumberFormat="1" applyFont="1" applyFill="1" applyBorder="1" applyAlignment="1">
      <alignment vertical="center"/>
      <protection/>
    </xf>
    <xf numFmtId="41" fontId="10" fillId="35" borderId="13" xfId="50" applyNumberFormat="1" applyFont="1" applyFill="1" applyBorder="1" applyAlignment="1">
      <alignment vertical="center" wrapText="1"/>
      <protection/>
    </xf>
    <xf numFmtId="0" fontId="10" fillId="35" borderId="13" xfId="50" applyFont="1" applyFill="1" applyBorder="1" applyAlignment="1">
      <alignment horizontal="center" vertical="center"/>
      <protection/>
    </xf>
    <xf numFmtId="0" fontId="10" fillId="35" borderId="13" xfId="50" applyFont="1" applyFill="1" applyBorder="1" applyAlignment="1">
      <alignment horizontal="center" vertical="center" wrapText="1"/>
      <protection/>
    </xf>
    <xf numFmtId="0" fontId="18" fillId="35" borderId="13" xfId="50" applyFont="1" applyFill="1" applyBorder="1" applyAlignment="1">
      <alignment horizontal="center" vertical="center" wrapText="1"/>
      <protection/>
    </xf>
    <xf numFmtId="0" fontId="16" fillId="35" borderId="13" xfId="50" applyFont="1" applyFill="1" applyBorder="1" applyAlignment="1">
      <alignment horizontal="center" vertical="center"/>
      <protection/>
    </xf>
    <xf numFmtId="0" fontId="16" fillId="35" borderId="13" xfId="50" applyFont="1" applyFill="1" applyBorder="1" applyAlignment="1">
      <alignment horizontal="center" vertical="center" wrapText="1"/>
      <protection/>
    </xf>
    <xf numFmtId="0" fontId="19" fillId="35" borderId="13" xfId="50" applyFont="1" applyFill="1" applyBorder="1" applyAlignment="1">
      <alignment horizontal="center" vertical="center" wrapText="1"/>
      <protection/>
    </xf>
    <xf numFmtId="41" fontId="20" fillId="0" borderId="0" xfId="50" applyNumberFormat="1" applyFont="1" applyBorder="1">
      <alignment/>
      <protection/>
    </xf>
    <xf numFmtId="41" fontId="16" fillId="35" borderId="13" xfId="50" applyNumberFormat="1" applyFont="1" applyFill="1" applyBorder="1" applyAlignment="1">
      <alignment vertical="center" wrapText="1"/>
      <protection/>
    </xf>
    <xf numFmtId="0" fontId="21" fillId="35" borderId="13" xfId="50" applyFont="1" applyFill="1" applyBorder="1" applyAlignment="1">
      <alignment horizontal="center" vertical="center" wrapText="1"/>
      <protection/>
    </xf>
    <xf numFmtId="0" fontId="11" fillId="0" borderId="0" xfId="50" applyFont="1" applyAlignment="1">
      <alignment horizontal="center" vertical="center"/>
      <protection/>
    </xf>
    <xf numFmtId="0" fontId="11" fillId="0" borderId="0" xfId="50" applyFont="1">
      <alignment/>
      <protection/>
    </xf>
    <xf numFmtId="0" fontId="11" fillId="0" borderId="0" xfId="50" applyFont="1" applyBorder="1">
      <alignment/>
      <protection/>
    </xf>
    <xf numFmtId="49" fontId="16" fillId="35" borderId="13" xfId="50" applyNumberFormat="1" applyFont="1" applyFill="1" applyBorder="1" applyAlignment="1">
      <alignment horizontal="center" vertical="center" wrapText="1"/>
      <protection/>
    </xf>
    <xf numFmtId="49" fontId="19" fillId="35" borderId="13" xfId="50" applyNumberFormat="1" applyFont="1" applyFill="1" applyBorder="1" applyAlignment="1">
      <alignment horizontal="center" vertical="center" wrapText="1"/>
      <protection/>
    </xf>
    <xf numFmtId="49" fontId="10" fillId="35" borderId="13" xfId="50" applyNumberFormat="1" applyFont="1" applyFill="1" applyBorder="1" applyAlignment="1">
      <alignment horizontal="center" vertical="center" wrapText="1"/>
      <protection/>
    </xf>
    <xf numFmtId="49" fontId="18" fillId="35" borderId="13" xfId="50" applyNumberFormat="1" applyFont="1" applyFill="1" applyBorder="1" applyAlignment="1">
      <alignment horizontal="center" vertical="center" wrapText="1"/>
      <protection/>
    </xf>
    <xf numFmtId="49" fontId="21" fillId="35" borderId="13" xfId="50" applyNumberFormat="1" applyFont="1" applyFill="1" applyBorder="1" applyAlignment="1">
      <alignment horizontal="center" vertical="center" wrapText="1"/>
      <protection/>
    </xf>
    <xf numFmtId="0" fontId="22" fillId="0" borderId="14" xfId="50" applyFont="1" applyFill="1" applyBorder="1" applyAlignment="1">
      <alignment horizontal="center" vertical="center" wrapText="1"/>
      <protection/>
    </xf>
    <xf numFmtId="0" fontId="23" fillId="0" borderId="13" xfId="50" applyFont="1" applyFill="1" applyBorder="1" applyAlignment="1">
      <alignment horizontal="center" vertical="center" wrapText="1"/>
      <protection/>
    </xf>
    <xf numFmtId="0" fontId="23" fillId="0" borderId="15" xfId="50" applyFont="1" applyFill="1" applyBorder="1" applyAlignment="1">
      <alignment horizontal="center" vertical="center" wrapText="1"/>
      <protection/>
    </xf>
    <xf numFmtId="0" fontId="23" fillId="0" borderId="16" xfId="50" applyFont="1" applyFill="1" applyBorder="1" applyAlignment="1">
      <alignment horizontal="center" vertical="center" wrapText="1"/>
      <protection/>
    </xf>
    <xf numFmtId="0" fontId="25" fillId="0" borderId="0" xfId="50" applyFont="1" applyAlignment="1">
      <alignment horizontal="center"/>
      <protection/>
    </xf>
    <xf numFmtId="0" fontId="18" fillId="0" borderId="0" xfId="50" applyFont="1">
      <alignment/>
      <protection/>
    </xf>
    <xf numFmtId="0" fontId="18" fillId="0" borderId="0" xfId="50" applyFont="1" applyAlignment="1">
      <alignment vertical="center"/>
      <protection/>
    </xf>
    <xf numFmtId="0" fontId="18" fillId="0" borderId="0" xfId="50" applyFont="1" applyAlignment="1">
      <alignment horizontal="center" vertical="center"/>
      <protection/>
    </xf>
    <xf numFmtId="0" fontId="26" fillId="0" borderId="0" xfId="50" applyFont="1" applyAlignment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49" applyNumberFormat="1" applyFont="1" applyFill="1" applyBorder="1" applyAlignment="1" applyProtection="1">
      <alignment horizontal="right" wrapText="1"/>
      <protection locked="0"/>
    </xf>
    <xf numFmtId="0" fontId="14" fillId="0" borderId="0" xfId="49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 horizontal="left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5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4" borderId="0" xfId="49" applyFont="1" applyFill="1" applyAlignment="1" applyProtection="1">
      <alignment horizontal="center" vertical="center" wrapText="1" shrinkToFit="1"/>
      <protection locked="0"/>
    </xf>
    <xf numFmtId="0" fontId="5" fillId="34" borderId="0" xfId="49" applyFont="1" applyFill="1" applyAlignment="1" applyProtection="1">
      <alignment horizontal="lef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23" fillId="0" borderId="18" xfId="50" applyFont="1" applyFill="1" applyBorder="1" applyAlignment="1">
      <alignment horizontal="center" vertical="center" wrapText="1"/>
      <protection/>
    </xf>
    <xf numFmtId="0" fontId="23" fillId="0" borderId="14" xfId="50" applyFont="1" applyFill="1" applyBorder="1" applyAlignment="1">
      <alignment horizontal="center" vertical="center" wrapText="1"/>
      <protection/>
    </xf>
    <xf numFmtId="0" fontId="23" fillId="0" borderId="15" xfId="50" applyFont="1" applyFill="1" applyBorder="1" applyAlignment="1">
      <alignment horizontal="center" vertical="center" wrapText="1"/>
      <protection/>
    </xf>
    <xf numFmtId="0" fontId="24" fillId="0" borderId="19" xfId="50" applyFont="1" applyFill="1" applyBorder="1" applyAlignment="1">
      <alignment horizontal="center" vertical="center"/>
      <protection/>
    </xf>
    <xf numFmtId="0" fontId="24" fillId="0" borderId="20" xfId="50" applyFont="1" applyFill="1" applyBorder="1" applyAlignment="1">
      <alignment horizontal="center" vertical="center"/>
      <protection/>
    </xf>
    <xf numFmtId="0" fontId="24" fillId="0" borderId="16" xfId="50" applyFont="1" applyFill="1" applyBorder="1" applyAlignment="1">
      <alignment horizontal="center" vertical="center"/>
      <protection/>
    </xf>
    <xf numFmtId="0" fontId="23" fillId="0" borderId="19" xfId="50" applyFont="1" applyFill="1" applyBorder="1" applyAlignment="1">
      <alignment horizontal="center" vertical="center" wrapText="1"/>
      <protection/>
    </xf>
    <xf numFmtId="0" fontId="23" fillId="0" borderId="16" xfId="50" applyFont="1" applyFill="1" applyBorder="1" applyAlignment="1">
      <alignment horizontal="center" vertical="center" wrapText="1"/>
      <protection/>
    </xf>
    <xf numFmtId="0" fontId="23" fillId="0" borderId="13" xfId="50" applyFont="1" applyFill="1" applyBorder="1" applyAlignment="1">
      <alignment horizontal="center" vertical="center" wrapText="1"/>
      <protection/>
    </xf>
    <xf numFmtId="0" fontId="17" fillId="35" borderId="13" xfId="50" applyFont="1" applyFill="1" applyBorder="1" applyAlignment="1">
      <alignment horizontal="center" vertical="center"/>
      <protection/>
    </xf>
    <xf numFmtId="0" fontId="26" fillId="0" borderId="0" xfId="50" applyFont="1" applyAlignment="1">
      <alignment horizontal="center" vertical="center" wrapText="1"/>
      <protection/>
    </xf>
    <xf numFmtId="0" fontId="16" fillId="0" borderId="18" xfId="50" applyFont="1" applyFill="1" applyBorder="1" applyAlignment="1">
      <alignment horizontal="center" vertical="center" wrapText="1"/>
      <protection/>
    </xf>
    <xf numFmtId="0" fontId="16" fillId="0" borderId="14" xfId="50" applyFont="1" applyFill="1" applyBorder="1" applyAlignment="1">
      <alignment horizontal="center" vertical="center" wrapText="1"/>
      <protection/>
    </xf>
    <xf numFmtId="0" fontId="16" fillId="0" borderId="15" xfId="50" applyFont="1" applyFill="1" applyBorder="1" applyAlignment="1">
      <alignment horizontal="center" vertical="center" wrapText="1"/>
      <protection/>
    </xf>
    <xf numFmtId="0" fontId="23" fillId="0" borderId="20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showGridLines="0" tabSelected="1" zoomScalePageLayoutView="0" workbookViewId="0" topLeftCell="A1">
      <selection activeCell="T12" sqref="T12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68" t="s">
        <v>100</v>
      </c>
      <c r="L1" s="68"/>
      <c r="M1" s="68"/>
      <c r="N1" s="68"/>
      <c r="O1" s="68"/>
      <c r="P1" s="68"/>
      <c r="Q1" s="9"/>
    </row>
    <row r="2" spans="1:17" ht="25.5" customHeight="1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9"/>
    </row>
    <row r="3" spans="1:17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 t="s">
        <v>26</v>
      </c>
      <c r="O3" s="71"/>
      <c r="P3" s="71"/>
      <c r="Q3" s="9"/>
    </row>
    <row r="4" spans="1:17" ht="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/>
    </row>
    <row r="5" spans="1:17" ht="34.5" customHeight="1">
      <c r="A5" s="8"/>
      <c r="B5" s="7" t="s">
        <v>0</v>
      </c>
      <c r="C5" s="7" t="s">
        <v>1</v>
      </c>
      <c r="D5" s="70" t="s">
        <v>27</v>
      </c>
      <c r="E5" s="70"/>
      <c r="F5" s="70" t="s">
        <v>2</v>
      </c>
      <c r="G5" s="70"/>
      <c r="H5" s="70"/>
      <c r="I5" s="70" t="s">
        <v>46</v>
      </c>
      <c r="J5" s="70"/>
      <c r="K5" s="7" t="s">
        <v>45</v>
      </c>
      <c r="L5" s="7" t="s">
        <v>44</v>
      </c>
      <c r="M5" s="70" t="s">
        <v>43</v>
      </c>
      <c r="N5" s="70"/>
      <c r="O5" s="70"/>
      <c r="P5" s="70"/>
      <c r="Q5" s="70"/>
    </row>
    <row r="6" spans="1:17" ht="11.25" customHeight="1">
      <c r="A6" s="8"/>
      <c r="B6" s="12" t="s">
        <v>42</v>
      </c>
      <c r="C6" s="12" t="s">
        <v>41</v>
      </c>
      <c r="D6" s="66" t="s">
        <v>40</v>
      </c>
      <c r="E6" s="66"/>
      <c r="F6" s="66" t="s">
        <v>39</v>
      </c>
      <c r="G6" s="66"/>
      <c r="H6" s="66"/>
      <c r="I6" s="66" t="s">
        <v>38</v>
      </c>
      <c r="J6" s="66"/>
      <c r="K6" s="12" t="s">
        <v>37</v>
      </c>
      <c r="L6" s="12" t="s">
        <v>36</v>
      </c>
      <c r="M6" s="66" t="s">
        <v>35</v>
      </c>
      <c r="N6" s="66"/>
      <c r="O6" s="66"/>
      <c r="P6" s="66"/>
      <c r="Q6" s="66"/>
    </row>
    <row r="7" spans="1:17" ht="18.75" customHeight="1">
      <c r="A7" s="8"/>
      <c r="B7" s="67" t="s">
        <v>34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21.75" customHeight="1">
      <c r="A8" s="8"/>
      <c r="B8" s="12" t="s">
        <v>51</v>
      </c>
      <c r="C8" s="6"/>
      <c r="D8" s="63"/>
      <c r="E8" s="63"/>
      <c r="F8" s="65" t="s">
        <v>52</v>
      </c>
      <c r="G8" s="65"/>
      <c r="H8" s="65"/>
      <c r="I8" s="59" t="s">
        <v>75</v>
      </c>
      <c r="J8" s="59"/>
      <c r="K8" s="13" t="s">
        <v>29</v>
      </c>
      <c r="L8" s="13" t="s">
        <v>76</v>
      </c>
      <c r="M8" s="59" t="s">
        <v>77</v>
      </c>
      <c r="N8" s="59"/>
      <c r="O8" s="59"/>
      <c r="P8" s="59"/>
      <c r="Q8" s="59"/>
    </row>
    <row r="9" spans="1:17" ht="29.25" customHeight="1">
      <c r="A9" s="8"/>
      <c r="B9" s="7"/>
      <c r="C9" s="6"/>
      <c r="D9" s="63"/>
      <c r="E9" s="63"/>
      <c r="F9" s="65" t="s">
        <v>30</v>
      </c>
      <c r="G9" s="65"/>
      <c r="H9" s="65"/>
      <c r="I9" s="59" t="s">
        <v>29</v>
      </c>
      <c r="J9" s="59"/>
      <c r="K9" s="13" t="s">
        <v>29</v>
      </c>
      <c r="L9" s="13" t="s">
        <v>29</v>
      </c>
      <c r="M9" s="59" t="s">
        <v>29</v>
      </c>
      <c r="N9" s="59"/>
      <c r="O9" s="59"/>
      <c r="P9" s="59"/>
      <c r="Q9" s="59"/>
    </row>
    <row r="10" spans="1:17" ht="18.75" customHeight="1">
      <c r="A10" s="8"/>
      <c r="B10" s="6"/>
      <c r="C10" s="12" t="s">
        <v>54</v>
      </c>
      <c r="D10" s="63"/>
      <c r="E10" s="63"/>
      <c r="F10" s="65" t="s">
        <v>55</v>
      </c>
      <c r="G10" s="65"/>
      <c r="H10" s="65"/>
      <c r="I10" s="59" t="s">
        <v>53</v>
      </c>
      <c r="J10" s="59"/>
      <c r="K10" s="13" t="s">
        <v>29</v>
      </c>
      <c r="L10" s="13" t="s">
        <v>76</v>
      </c>
      <c r="M10" s="59" t="s">
        <v>78</v>
      </c>
      <c r="N10" s="59"/>
      <c r="O10" s="59"/>
      <c r="P10" s="59"/>
      <c r="Q10" s="59"/>
    </row>
    <row r="11" spans="1:17" ht="29.25" customHeight="1">
      <c r="A11" s="8"/>
      <c r="B11" s="6"/>
      <c r="C11" s="7"/>
      <c r="D11" s="63"/>
      <c r="E11" s="63"/>
      <c r="F11" s="65" t="s">
        <v>30</v>
      </c>
      <c r="G11" s="65"/>
      <c r="H11" s="65"/>
      <c r="I11" s="59" t="s">
        <v>29</v>
      </c>
      <c r="J11" s="59"/>
      <c r="K11" s="13" t="s">
        <v>29</v>
      </c>
      <c r="L11" s="13" t="s">
        <v>29</v>
      </c>
      <c r="M11" s="59" t="s">
        <v>29</v>
      </c>
      <c r="N11" s="59"/>
      <c r="O11" s="59"/>
      <c r="P11" s="59"/>
      <c r="Q11" s="59"/>
    </row>
    <row r="12" spans="1:17" ht="33.75" customHeight="1">
      <c r="A12" s="8"/>
      <c r="B12" s="6"/>
      <c r="C12" s="6"/>
      <c r="D12" s="66" t="s">
        <v>56</v>
      </c>
      <c r="E12" s="66"/>
      <c r="F12" s="65" t="s">
        <v>57</v>
      </c>
      <c r="G12" s="65"/>
      <c r="H12" s="65"/>
      <c r="I12" s="59" t="s">
        <v>53</v>
      </c>
      <c r="J12" s="59"/>
      <c r="K12" s="13" t="s">
        <v>29</v>
      </c>
      <c r="L12" s="13" t="s">
        <v>76</v>
      </c>
      <c r="M12" s="59" t="s">
        <v>78</v>
      </c>
      <c r="N12" s="59"/>
      <c r="O12" s="59"/>
      <c r="P12" s="59"/>
      <c r="Q12" s="59"/>
    </row>
    <row r="13" spans="1:17" ht="22.5" customHeight="1">
      <c r="A13" s="8"/>
      <c r="B13" s="74" t="s">
        <v>34</v>
      </c>
      <c r="C13" s="74"/>
      <c r="D13" s="74"/>
      <c r="E13" s="74"/>
      <c r="F13" s="74"/>
      <c r="G13" s="74"/>
      <c r="H13" s="14" t="s">
        <v>32</v>
      </c>
      <c r="I13" s="61" t="s">
        <v>79</v>
      </c>
      <c r="J13" s="61"/>
      <c r="K13" s="15" t="s">
        <v>29</v>
      </c>
      <c r="L13" s="15" t="s">
        <v>76</v>
      </c>
      <c r="M13" s="61" t="s">
        <v>80</v>
      </c>
      <c r="N13" s="61"/>
      <c r="O13" s="61"/>
      <c r="P13" s="61"/>
      <c r="Q13" s="61"/>
    </row>
    <row r="14" spans="1:17" ht="29.25" customHeight="1">
      <c r="A14" s="8"/>
      <c r="B14" s="75"/>
      <c r="C14" s="75"/>
      <c r="D14" s="75"/>
      <c r="E14" s="75"/>
      <c r="F14" s="64" t="s">
        <v>30</v>
      </c>
      <c r="G14" s="64"/>
      <c r="H14" s="64"/>
      <c r="I14" s="60" t="s">
        <v>47</v>
      </c>
      <c r="J14" s="60"/>
      <c r="K14" s="16" t="s">
        <v>29</v>
      </c>
      <c r="L14" s="16" t="s">
        <v>29</v>
      </c>
      <c r="M14" s="60" t="s">
        <v>47</v>
      </c>
      <c r="N14" s="60"/>
      <c r="O14" s="60"/>
      <c r="P14" s="60"/>
      <c r="Q14" s="60"/>
    </row>
    <row r="15" spans="1:17" ht="24.75" customHeight="1">
      <c r="A15" s="8"/>
      <c r="B15" s="67" t="s">
        <v>33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7" ht="19.5" customHeight="1">
      <c r="A16" s="8"/>
      <c r="B16" s="74" t="s">
        <v>33</v>
      </c>
      <c r="C16" s="74"/>
      <c r="D16" s="74"/>
      <c r="E16" s="74"/>
      <c r="F16" s="74"/>
      <c r="G16" s="74"/>
      <c r="H16" s="14" t="s">
        <v>32</v>
      </c>
      <c r="I16" s="61" t="s">
        <v>81</v>
      </c>
      <c r="J16" s="61"/>
      <c r="K16" s="15" t="s">
        <v>29</v>
      </c>
      <c r="L16" s="15" t="s">
        <v>29</v>
      </c>
      <c r="M16" s="61" t="s">
        <v>81</v>
      </c>
      <c r="N16" s="61"/>
      <c r="O16" s="61"/>
      <c r="P16" s="61"/>
      <c r="Q16" s="61"/>
    </row>
    <row r="17" spans="1:17" ht="27.75" customHeight="1">
      <c r="A17" s="8"/>
      <c r="B17" s="75"/>
      <c r="C17" s="75"/>
      <c r="D17" s="75"/>
      <c r="E17" s="75"/>
      <c r="F17" s="64" t="s">
        <v>30</v>
      </c>
      <c r="G17" s="64"/>
      <c r="H17" s="64"/>
      <c r="I17" s="60" t="s">
        <v>49</v>
      </c>
      <c r="J17" s="60"/>
      <c r="K17" s="16" t="s">
        <v>29</v>
      </c>
      <c r="L17" s="16" t="s">
        <v>29</v>
      </c>
      <c r="M17" s="60" t="s">
        <v>49</v>
      </c>
      <c r="N17" s="60"/>
      <c r="O17" s="60"/>
      <c r="P17" s="60"/>
      <c r="Q17" s="60"/>
    </row>
    <row r="18" spans="1:17" ht="23.25" customHeight="1">
      <c r="A18" s="8"/>
      <c r="B18" s="67" t="s">
        <v>31</v>
      </c>
      <c r="C18" s="67"/>
      <c r="D18" s="67"/>
      <c r="E18" s="67"/>
      <c r="F18" s="67"/>
      <c r="G18" s="67"/>
      <c r="H18" s="67"/>
      <c r="I18" s="61" t="s">
        <v>82</v>
      </c>
      <c r="J18" s="61"/>
      <c r="K18" s="15" t="s">
        <v>29</v>
      </c>
      <c r="L18" s="15" t="s">
        <v>76</v>
      </c>
      <c r="M18" s="61" t="s">
        <v>83</v>
      </c>
      <c r="N18" s="61"/>
      <c r="O18" s="61"/>
      <c r="P18" s="61"/>
      <c r="Q18" s="61"/>
    </row>
    <row r="19" spans="1:17" ht="36.75" customHeight="1">
      <c r="A19" s="8"/>
      <c r="B19" s="67"/>
      <c r="C19" s="67"/>
      <c r="D19" s="67"/>
      <c r="E19" s="67"/>
      <c r="F19" s="76" t="s">
        <v>30</v>
      </c>
      <c r="G19" s="76"/>
      <c r="H19" s="76"/>
      <c r="I19" s="62" t="s">
        <v>50</v>
      </c>
      <c r="J19" s="62"/>
      <c r="K19" s="17" t="s">
        <v>29</v>
      </c>
      <c r="L19" s="17" t="s">
        <v>29</v>
      </c>
      <c r="M19" s="62" t="s">
        <v>50</v>
      </c>
      <c r="N19" s="62"/>
      <c r="O19" s="62"/>
      <c r="P19" s="62"/>
      <c r="Q19" s="62"/>
    </row>
    <row r="20" spans="1:17" ht="36.75" customHeight="1">
      <c r="A20" s="8"/>
      <c r="B20" s="72" t="s">
        <v>28</v>
      </c>
      <c r="C20" s="72"/>
      <c r="D20" s="72"/>
      <c r="E20" s="72"/>
      <c r="F20" s="72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</sheetData>
  <sheetProtection/>
  <mergeCells count="56">
    <mergeCell ref="G20:Q20"/>
    <mergeCell ref="B13:G13"/>
    <mergeCell ref="B14:E14"/>
    <mergeCell ref="B15:Q15"/>
    <mergeCell ref="B16:G16"/>
    <mergeCell ref="B17:E17"/>
    <mergeCell ref="B18:H18"/>
    <mergeCell ref="F19:H19"/>
    <mergeCell ref="M18:Q18"/>
    <mergeCell ref="B19:E19"/>
    <mergeCell ref="B20:F20"/>
    <mergeCell ref="F17:H17"/>
    <mergeCell ref="I19:J19"/>
    <mergeCell ref="D9:E9"/>
    <mergeCell ref="D12:E12"/>
    <mergeCell ref="F12:H12"/>
    <mergeCell ref="I14:J14"/>
    <mergeCell ref="I18:J18"/>
    <mergeCell ref="D11:E11"/>
    <mergeCell ref="F11:H11"/>
    <mergeCell ref="K1:P1"/>
    <mergeCell ref="A2:P2"/>
    <mergeCell ref="I8:J8"/>
    <mergeCell ref="D5:E5"/>
    <mergeCell ref="M5:Q5"/>
    <mergeCell ref="O3:P3"/>
    <mergeCell ref="I5:J5"/>
    <mergeCell ref="M8:Q8"/>
    <mergeCell ref="F8:H8"/>
    <mergeCell ref="F5:H5"/>
    <mergeCell ref="F6:H6"/>
    <mergeCell ref="B7:Q7"/>
    <mergeCell ref="M6:Q6"/>
    <mergeCell ref="M10:Q10"/>
    <mergeCell ref="M9:Q9"/>
    <mergeCell ref="I6:J6"/>
    <mergeCell ref="I9:J9"/>
    <mergeCell ref="D6:E6"/>
    <mergeCell ref="F9:H9"/>
    <mergeCell ref="D8:E8"/>
    <mergeCell ref="I11:J11"/>
    <mergeCell ref="I10:J10"/>
    <mergeCell ref="D10:E10"/>
    <mergeCell ref="I12:J12"/>
    <mergeCell ref="M14:Q14"/>
    <mergeCell ref="F14:H14"/>
    <mergeCell ref="F10:H10"/>
    <mergeCell ref="M11:Q11"/>
    <mergeCell ref="I13:J13"/>
    <mergeCell ref="M13:Q13"/>
    <mergeCell ref="M12:Q12"/>
    <mergeCell ref="M17:Q17"/>
    <mergeCell ref="I17:J17"/>
    <mergeCell ref="M16:Q16"/>
    <mergeCell ref="I16:J16"/>
    <mergeCell ref="M19:Q19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87"/>
  <sheetViews>
    <sheetView view="pageLayout" zoomScale="70" zoomScaleSheetLayoutView="89" zoomScalePageLayoutView="70" workbookViewId="0" topLeftCell="A1">
      <selection activeCell="X10" sqref="X10"/>
    </sheetView>
  </sheetViews>
  <sheetFormatPr defaultColWidth="9.33203125" defaultRowHeight="12.75"/>
  <cols>
    <col min="1" max="1" width="4.5" style="1" customWidth="1"/>
    <col min="2" max="2" width="0.65625" style="1" customWidth="1"/>
    <col min="3" max="3" width="7" style="1" customWidth="1"/>
    <col min="4" max="4" width="9.16015625" style="1" customWidth="1"/>
    <col min="5" max="5" width="8.83203125" style="1" customWidth="1"/>
    <col min="6" max="6" width="10.832031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2.5" style="1" customWidth="1"/>
    <col min="20" max="20" width="6.83203125" style="1" customWidth="1"/>
    <col min="21" max="21" width="6.16015625" style="1" customWidth="1"/>
    <col min="22" max="22" width="7" style="1" customWidth="1"/>
    <col min="23" max="23" width="4.33203125" style="1" customWidth="1"/>
    <col min="24" max="16384" width="9.33203125" style="1" customWidth="1"/>
  </cols>
  <sheetData>
    <row r="1" spans="1:24" ht="12.7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6.75" customHeight="1">
      <c r="A3" s="5"/>
      <c r="B3" s="83"/>
      <c r="C3" s="83"/>
      <c r="D3" s="83"/>
      <c r="E3" s="84"/>
      <c r="F3" s="84"/>
      <c r="G3" s="84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ht="7.5" customHeight="1"/>
    <row r="5" spans="1:23" ht="12.75">
      <c r="A5" s="85" t="s">
        <v>0</v>
      </c>
      <c r="B5" s="85"/>
      <c r="C5" s="85" t="s">
        <v>1</v>
      </c>
      <c r="D5" s="85" t="s">
        <v>2</v>
      </c>
      <c r="E5" s="85"/>
      <c r="F5" s="85"/>
      <c r="G5" s="85" t="s">
        <v>3</v>
      </c>
      <c r="H5" s="85"/>
      <c r="I5" s="85" t="s">
        <v>4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ht="7.5" customHeight="1">
      <c r="A6" s="85"/>
      <c r="B6" s="85"/>
      <c r="C6" s="85"/>
      <c r="D6" s="85"/>
      <c r="E6" s="85"/>
      <c r="F6" s="85"/>
      <c r="G6" s="85"/>
      <c r="H6" s="85"/>
      <c r="I6" s="85" t="s">
        <v>5</v>
      </c>
      <c r="J6" s="85" t="s">
        <v>6</v>
      </c>
      <c r="K6" s="85"/>
      <c r="L6" s="85"/>
      <c r="M6" s="85"/>
      <c r="N6" s="85"/>
      <c r="O6" s="85"/>
      <c r="P6" s="85"/>
      <c r="Q6" s="85"/>
      <c r="R6" s="85" t="s">
        <v>7</v>
      </c>
      <c r="S6" s="85" t="s">
        <v>6</v>
      </c>
      <c r="T6" s="85"/>
      <c r="U6" s="85"/>
      <c r="V6" s="85"/>
      <c r="W6" s="85"/>
    </row>
    <row r="7" spans="1:23" ht="4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 t="s">
        <v>8</v>
      </c>
      <c r="T7" s="85" t="s">
        <v>9</v>
      </c>
      <c r="U7" s="85"/>
      <c r="V7" s="85" t="s">
        <v>23</v>
      </c>
      <c r="W7" s="85"/>
    </row>
    <row r="8" spans="1:23" ht="8.25" customHeight="1">
      <c r="A8" s="85"/>
      <c r="B8" s="85"/>
      <c r="C8" s="85"/>
      <c r="D8" s="85"/>
      <c r="E8" s="85"/>
      <c r="F8" s="85"/>
      <c r="G8" s="85"/>
      <c r="H8" s="85"/>
      <c r="I8" s="85"/>
      <c r="J8" s="85" t="s">
        <v>10</v>
      </c>
      <c r="K8" s="85" t="s">
        <v>6</v>
      </c>
      <c r="L8" s="85"/>
      <c r="M8" s="85" t="s">
        <v>11</v>
      </c>
      <c r="N8" s="85" t="s">
        <v>12</v>
      </c>
      <c r="O8" s="85" t="s">
        <v>13</v>
      </c>
      <c r="P8" s="85" t="s">
        <v>14</v>
      </c>
      <c r="Q8" s="85" t="s">
        <v>15</v>
      </c>
      <c r="R8" s="85"/>
      <c r="S8" s="85"/>
      <c r="T8" s="85"/>
      <c r="U8" s="85"/>
      <c r="V8" s="85"/>
      <c r="W8" s="85"/>
    </row>
    <row r="9" spans="1:23" ht="9.7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 t="s">
        <v>24</v>
      </c>
      <c r="U9" s="85"/>
      <c r="V9" s="85"/>
      <c r="W9" s="85"/>
    </row>
    <row r="10" spans="1:23" ht="61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56" t="s">
        <v>16</v>
      </c>
      <c r="L10" s="56" t="s">
        <v>17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</row>
    <row r="11" spans="1:23" ht="12.75">
      <c r="A11" s="85">
        <v>1</v>
      </c>
      <c r="B11" s="85"/>
      <c r="C11" s="56">
        <v>2</v>
      </c>
      <c r="D11" s="85">
        <v>4</v>
      </c>
      <c r="E11" s="85"/>
      <c r="F11" s="85"/>
      <c r="G11" s="85">
        <v>5</v>
      </c>
      <c r="H11" s="85"/>
      <c r="I11" s="56">
        <v>6</v>
      </c>
      <c r="J11" s="56">
        <v>7</v>
      </c>
      <c r="K11" s="56">
        <v>8</v>
      </c>
      <c r="L11" s="56">
        <v>9</v>
      </c>
      <c r="M11" s="56">
        <v>10</v>
      </c>
      <c r="N11" s="56">
        <v>11</v>
      </c>
      <c r="O11" s="56">
        <v>12</v>
      </c>
      <c r="P11" s="56">
        <v>13</v>
      </c>
      <c r="Q11" s="56">
        <v>14</v>
      </c>
      <c r="R11" s="56">
        <v>15</v>
      </c>
      <c r="S11" s="56">
        <v>16</v>
      </c>
      <c r="T11" s="85">
        <v>17</v>
      </c>
      <c r="U11" s="85"/>
      <c r="V11" s="85">
        <v>18</v>
      </c>
      <c r="W11" s="85"/>
    </row>
    <row r="12" spans="1:23" ht="20.25" customHeight="1">
      <c r="A12" s="85">
        <v>600</v>
      </c>
      <c r="B12" s="85"/>
      <c r="C12" s="85"/>
      <c r="D12" s="86" t="s">
        <v>52</v>
      </c>
      <c r="E12" s="86"/>
      <c r="F12" s="57" t="s">
        <v>18</v>
      </c>
      <c r="G12" s="81">
        <v>8236709</v>
      </c>
      <c r="H12" s="81"/>
      <c r="I12" s="2">
        <v>6756871</v>
      </c>
      <c r="J12" s="2">
        <v>6715871</v>
      </c>
      <c r="K12" s="2">
        <v>1016118</v>
      </c>
      <c r="L12" s="2">
        <v>5699753</v>
      </c>
      <c r="M12" s="2">
        <v>0</v>
      </c>
      <c r="N12" s="2">
        <v>41000</v>
      </c>
      <c r="O12" s="2">
        <v>0</v>
      </c>
      <c r="P12" s="2">
        <v>0</v>
      </c>
      <c r="Q12" s="2">
        <v>0</v>
      </c>
      <c r="R12" s="2">
        <v>1479838</v>
      </c>
      <c r="S12" s="2">
        <v>1479838</v>
      </c>
      <c r="T12" s="81">
        <v>0</v>
      </c>
      <c r="U12" s="81"/>
      <c r="V12" s="81">
        <v>0</v>
      </c>
      <c r="W12" s="81"/>
    </row>
    <row r="13" spans="1:23" ht="18.75" customHeight="1">
      <c r="A13" s="85"/>
      <c r="B13" s="85"/>
      <c r="C13" s="85"/>
      <c r="D13" s="86"/>
      <c r="E13" s="86"/>
      <c r="F13" s="57" t="s">
        <v>19</v>
      </c>
      <c r="G13" s="81">
        <v>-7124</v>
      </c>
      <c r="H13" s="81"/>
      <c r="I13" s="2">
        <v>-7124</v>
      </c>
      <c r="J13" s="2">
        <v>-7124</v>
      </c>
      <c r="K13" s="2">
        <v>0</v>
      </c>
      <c r="L13" s="2">
        <v>-7124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81">
        <v>0</v>
      </c>
      <c r="U13" s="81"/>
      <c r="V13" s="81">
        <v>0</v>
      </c>
      <c r="W13" s="81"/>
    </row>
    <row r="14" spans="1:23" ht="18.75" customHeight="1">
      <c r="A14" s="85"/>
      <c r="B14" s="85"/>
      <c r="C14" s="85"/>
      <c r="D14" s="86"/>
      <c r="E14" s="86"/>
      <c r="F14" s="57" t="s">
        <v>20</v>
      </c>
      <c r="G14" s="81">
        <v>119025</v>
      </c>
      <c r="H14" s="81"/>
      <c r="I14" s="2">
        <v>119025</v>
      </c>
      <c r="J14" s="2">
        <v>119025</v>
      </c>
      <c r="K14" s="2">
        <v>0</v>
      </c>
      <c r="L14" s="2">
        <v>119025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81">
        <v>0</v>
      </c>
      <c r="U14" s="81"/>
      <c r="V14" s="81">
        <v>0</v>
      </c>
      <c r="W14" s="81"/>
    </row>
    <row r="15" spans="1:23" ht="21.75" customHeight="1" thickBot="1">
      <c r="A15" s="85"/>
      <c r="B15" s="85"/>
      <c r="C15" s="85"/>
      <c r="D15" s="86"/>
      <c r="E15" s="86"/>
      <c r="F15" s="57" t="s">
        <v>21</v>
      </c>
      <c r="G15" s="81">
        <v>8348610</v>
      </c>
      <c r="H15" s="81"/>
      <c r="I15" s="2">
        <v>6868772</v>
      </c>
      <c r="J15" s="2">
        <v>6827772</v>
      </c>
      <c r="K15" s="2">
        <v>1016118</v>
      </c>
      <c r="L15" s="2">
        <v>5811654</v>
      </c>
      <c r="M15" s="2">
        <v>0</v>
      </c>
      <c r="N15" s="2">
        <v>41000</v>
      </c>
      <c r="O15" s="2">
        <v>0</v>
      </c>
      <c r="P15" s="2">
        <v>0</v>
      </c>
      <c r="Q15" s="2">
        <v>0</v>
      </c>
      <c r="R15" s="2">
        <v>1479838</v>
      </c>
      <c r="S15" s="2">
        <v>1479838</v>
      </c>
      <c r="T15" s="81">
        <v>0</v>
      </c>
      <c r="U15" s="81"/>
      <c r="V15" s="81">
        <v>0</v>
      </c>
      <c r="W15" s="81"/>
    </row>
    <row r="16" spans="1:23" ht="21.75" customHeight="1" thickBot="1">
      <c r="A16" s="78"/>
      <c r="B16" s="78"/>
      <c r="C16" s="78">
        <v>60014</v>
      </c>
      <c r="D16" s="79" t="s">
        <v>84</v>
      </c>
      <c r="E16" s="79"/>
      <c r="F16" s="58" t="s">
        <v>18</v>
      </c>
      <c r="G16" s="82">
        <v>7416884</v>
      </c>
      <c r="H16" s="82"/>
      <c r="I16" s="3">
        <v>5937046</v>
      </c>
      <c r="J16" s="3">
        <v>5896046</v>
      </c>
      <c r="K16" s="3">
        <v>1015293</v>
      </c>
      <c r="L16" s="3">
        <v>4880753</v>
      </c>
      <c r="M16" s="3">
        <v>0</v>
      </c>
      <c r="N16" s="3">
        <v>41000</v>
      </c>
      <c r="O16" s="3">
        <v>0</v>
      </c>
      <c r="P16" s="3">
        <v>0</v>
      </c>
      <c r="Q16" s="3">
        <v>0</v>
      </c>
      <c r="R16" s="3">
        <v>1479838</v>
      </c>
      <c r="S16" s="3">
        <v>1479838</v>
      </c>
      <c r="T16" s="82">
        <v>0</v>
      </c>
      <c r="U16" s="82"/>
      <c r="V16" s="82">
        <v>0</v>
      </c>
      <c r="W16" s="82"/>
    </row>
    <row r="17" spans="1:23" ht="21" customHeight="1" thickBot="1">
      <c r="A17" s="78"/>
      <c r="B17" s="78"/>
      <c r="C17" s="78"/>
      <c r="D17" s="79"/>
      <c r="E17" s="79"/>
      <c r="F17" s="57" t="s">
        <v>19</v>
      </c>
      <c r="G17" s="81">
        <v>-7124</v>
      </c>
      <c r="H17" s="81"/>
      <c r="I17" s="2">
        <v>-7124</v>
      </c>
      <c r="J17" s="2">
        <v>-7124</v>
      </c>
      <c r="K17" s="2">
        <v>0</v>
      </c>
      <c r="L17" s="2">
        <v>-7124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81">
        <v>0</v>
      </c>
      <c r="U17" s="81"/>
      <c r="V17" s="81">
        <v>0</v>
      </c>
      <c r="W17" s="81"/>
    </row>
    <row r="18" spans="1:23" ht="17.25" customHeight="1" thickBot="1">
      <c r="A18" s="78"/>
      <c r="B18" s="78"/>
      <c r="C18" s="78"/>
      <c r="D18" s="79"/>
      <c r="E18" s="79"/>
      <c r="F18" s="57" t="s">
        <v>20</v>
      </c>
      <c r="G18" s="81">
        <v>0</v>
      </c>
      <c r="H18" s="81"/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81">
        <v>0</v>
      </c>
      <c r="U18" s="81"/>
      <c r="V18" s="81">
        <v>0</v>
      </c>
      <c r="W18" s="81"/>
    </row>
    <row r="19" spans="1:23" ht="18.75" customHeight="1" thickBot="1">
      <c r="A19" s="78"/>
      <c r="B19" s="78"/>
      <c r="C19" s="78"/>
      <c r="D19" s="79"/>
      <c r="E19" s="79"/>
      <c r="F19" s="57" t="s">
        <v>21</v>
      </c>
      <c r="G19" s="81">
        <v>7409760</v>
      </c>
      <c r="H19" s="81"/>
      <c r="I19" s="2">
        <v>5929922</v>
      </c>
      <c r="J19" s="2">
        <v>5888922</v>
      </c>
      <c r="K19" s="2">
        <v>1015293</v>
      </c>
      <c r="L19" s="2">
        <v>4873629</v>
      </c>
      <c r="M19" s="2">
        <v>0</v>
      </c>
      <c r="N19" s="2">
        <v>41000</v>
      </c>
      <c r="O19" s="2">
        <v>0</v>
      </c>
      <c r="P19" s="2">
        <v>0</v>
      </c>
      <c r="Q19" s="2">
        <v>0</v>
      </c>
      <c r="R19" s="2">
        <v>1479838</v>
      </c>
      <c r="S19" s="2">
        <v>1479838</v>
      </c>
      <c r="T19" s="81">
        <v>0</v>
      </c>
      <c r="U19" s="81"/>
      <c r="V19" s="81">
        <v>0</v>
      </c>
      <c r="W19" s="81"/>
    </row>
    <row r="20" spans="1:23" ht="18" customHeight="1" thickBot="1">
      <c r="A20" s="78"/>
      <c r="B20" s="78"/>
      <c r="C20" s="78">
        <v>60078</v>
      </c>
      <c r="D20" s="79" t="s">
        <v>55</v>
      </c>
      <c r="E20" s="79"/>
      <c r="F20" s="58" t="s">
        <v>18</v>
      </c>
      <c r="G20" s="82">
        <v>819000</v>
      </c>
      <c r="H20" s="82"/>
      <c r="I20" s="3">
        <v>819000</v>
      </c>
      <c r="J20" s="3">
        <v>819000</v>
      </c>
      <c r="K20" s="3">
        <v>0</v>
      </c>
      <c r="L20" s="3">
        <v>819000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82">
        <v>0</v>
      </c>
      <c r="U20" s="82"/>
      <c r="V20" s="82">
        <v>0</v>
      </c>
      <c r="W20" s="82"/>
    </row>
    <row r="21" spans="1:23" ht="17.25" customHeight="1" thickBot="1">
      <c r="A21" s="78"/>
      <c r="B21" s="78"/>
      <c r="C21" s="78"/>
      <c r="D21" s="79"/>
      <c r="E21" s="79"/>
      <c r="F21" s="57" t="s">
        <v>19</v>
      </c>
      <c r="G21" s="81">
        <v>0</v>
      </c>
      <c r="H21" s="81"/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81">
        <v>0</v>
      </c>
      <c r="U21" s="81"/>
      <c r="V21" s="81">
        <v>0</v>
      </c>
      <c r="W21" s="81"/>
    </row>
    <row r="22" spans="1:23" ht="19.5" customHeight="1" thickBot="1">
      <c r="A22" s="78"/>
      <c r="B22" s="78"/>
      <c r="C22" s="78"/>
      <c r="D22" s="79"/>
      <c r="E22" s="79"/>
      <c r="F22" s="57" t="s">
        <v>20</v>
      </c>
      <c r="G22" s="81">
        <v>119025</v>
      </c>
      <c r="H22" s="81"/>
      <c r="I22" s="2">
        <v>119025</v>
      </c>
      <c r="J22" s="2">
        <v>119025</v>
      </c>
      <c r="K22" s="2">
        <v>0</v>
      </c>
      <c r="L22" s="2">
        <v>119025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81">
        <v>0</v>
      </c>
      <c r="U22" s="81"/>
      <c r="V22" s="81">
        <v>0</v>
      </c>
      <c r="W22" s="81"/>
    </row>
    <row r="23" spans="1:23" ht="17.25" customHeight="1">
      <c r="A23" s="78"/>
      <c r="B23" s="78"/>
      <c r="C23" s="78"/>
      <c r="D23" s="79"/>
      <c r="E23" s="79"/>
      <c r="F23" s="57" t="s">
        <v>21</v>
      </c>
      <c r="G23" s="81">
        <v>938025</v>
      </c>
      <c r="H23" s="81"/>
      <c r="I23" s="2">
        <v>938025</v>
      </c>
      <c r="J23" s="2">
        <v>938025</v>
      </c>
      <c r="K23" s="2">
        <v>0</v>
      </c>
      <c r="L23" s="2">
        <v>938025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81">
        <v>0</v>
      </c>
      <c r="U23" s="81"/>
      <c r="V23" s="81">
        <v>0</v>
      </c>
      <c r="W23" s="81"/>
    </row>
    <row r="24" spans="1:23" ht="18" customHeight="1">
      <c r="A24" s="85">
        <v>700</v>
      </c>
      <c r="B24" s="85"/>
      <c r="C24" s="85"/>
      <c r="D24" s="86" t="s">
        <v>85</v>
      </c>
      <c r="E24" s="86"/>
      <c r="F24" s="57" t="s">
        <v>18</v>
      </c>
      <c r="G24" s="81">
        <v>5836275</v>
      </c>
      <c r="H24" s="81"/>
      <c r="I24" s="2">
        <v>212975</v>
      </c>
      <c r="J24" s="2">
        <v>212975</v>
      </c>
      <c r="K24" s="2">
        <v>49000</v>
      </c>
      <c r="L24" s="2">
        <v>163975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5623300</v>
      </c>
      <c r="S24" s="2">
        <v>5623300</v>
      </c>
      <c r="T24" s="81">
        <v>4946296</v>
      </c>
      <c r="U24" s="81"/>
      <c r="V24" s="81">
        <v>0</v>
      </c>
      <c r="W24" s="81"/>
    </row>
    <row r="25" spans="1:23" ht="16.5" customHeight="1">
      <c r="A25" s="85"/>
      <c r="B25" s="85"/>
      <c r="C25" s="85"/>
      <c r="D25" s="86"/>
      <c r="E25" s="86"/>
      <c r="F25" s="57" t="s">
        <v>19</v>
      </c>
      <c r="G25" s="81">
        <v>-80</v>
      </c>
      <c r="H25" s="81"/>
      <c r="I25" s="2">
        <v>-80</v>
      </c>
      <c r="J25" s="2">
        <v>-80</v>
      </c>
      <c r="K25" s="2">
        <v>-80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81">
        <v>0</v>
      </c>
      <c r="U25" s="81"/>
      <c r="V25" s="81">
        <v>0</v>
      </c>
      <c r="W25" s="81"/>
    </row>
    <row r="26" spans="1:23" ht="16.5" customHeight="1">
      <c r="A26" s="85"/>
      <c r="B26" s="85"/>
      <c r="C26" s="85"/>
      <c r="D26" s="86"/>
      <c r="E26" s="86"/>
      <c r="F26" s="57" t="s">
        <v>20</v>
      </c>
      <c r="G26" s="81">
        <v>80</v>
      </c>
      <c r="H26" s="81"/>
      <c r="I26" s="2">
        <v>80</v>
      </c>
      <c r="J26" s="2">
        <v>80</v>
      </c>
      <c r="K26" s="2">
        <v>0</v>
      </c>
      <c r="L26" s="2">
        <v>80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81">
        <v>0</v>
      </c>
      <c r="U26" s="81"/>
      <c r="V26" s="81">
        <v>0</v>
      </c>
      <c r="W26" s="81"/>
    </row>
    <row r="27" spans="1:23" ht="20.25" customHeight="1" thickBot="1">
      <c r="A27" s="85"/>
      <c r="B27" s="85"/>
      <c r="C27" s="85"/>
      <c r="D27" s="86"/>
      <c r="E27" s="86"/>
      <c r="F27" s="57" t="s">
        <v>21</v>
      </c>
      <c r="G27" s="81">
        <v>5836275</v>
      </c>
      <c r="H27" s="81"/>
      <c r="I27" s="2">
        <v>212975</v>
      </c>
      <c r="J27" s="2">
        <v>212975</v>
      </c>
      <c r="K27" s="2">
        <v>48920</v>
      </c>
      <c r="L27" s="2">
        <v>164055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5623300</v>
      </c>
      <c r="S27" s="2">
        <v>5623300</v>
      </c>
      <c r="T27" s="81">
        <v>4946296</v>
      </c>
      <c r="U27" s="81"/>
      <c r="V27" s="81">
        <v>0</v>
      </c>
      <c r="W27" s="81"/>
    </row>
    <row r="28" spans="1:23" ht="18" customHeight="1" thickBot="1">
      <c r="A28" s="78"/>
      <c r="B28" s="78"/>
      <c r="C28" s="78">
        <v>70005</v>
      </c>
      <c r="D28" s="79" t="s">
        <v>86</v>
      </c>
      <c r="E28" s="79"/>
      <c r="F28" s="58" t="s">
        <v>18</v>
      </c>
      <c r="G28" s="82">
        <v>5836275</v>
      </c>
      <c r="H28" s="82"/>
      <c r="I28" s="3">
        <v>212975</v>
      </c>
      <c r="J28" s="3">
        <v>212975</v>
      </c>
      <c r="K28" s="3">
        <v>49000</v>
      </c>
      <c r="L28" s="3">
        <v>163975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5623300</v>
      </c>
      <c r="S28" s="3">
        <v>5623300</v>
      </c>
      <c r="T28" s="82">
        <v>4946296</v>
      </c>
      <c r="U28" s="82"/>
      <c r="V28" s="82">
        <v>0</v>
      </c>
      <c r="W28" s="82"/>
    </row>
    <row r="29" spans="1:23" ht="17.25" customHeight="1" thickBot="1">
      <c r="A29" s="78"/>
      <c r="B29" s="78"/>
      <c r="C29" s="78"/>
      <c r="D29" s="79"/>
      <c r="E29" s="79"/>
      <c r="F29" s="57" t="s">
        <v>19</v>
      </c>
      <c r="G29" s="81">
        <v>-80</v>
      </c>
      <c r="H29" s="81"/>
      <c r="I29" s="2">
        <v>-80</v>
      </c>
      <c r="J29" s="2">
        <v>-80</v>
      </c>
      <c r="K29" s="2">
        <v>-80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81">
        <v>0</v>
      </c>
      <c r="U29" s="81"/>
      <c r="V29" s="81">
        <v>0</v>
      </c>
      <c r="W29" s="81"/>
    </row>
    <row r="30" spans="1:23" ht="19.5" customHeight="1" thickBot="1">
      <c r="A30" s="78"/>
      <c r="B30" s="78"/>
      <c r="C30" s="78"/>
      <c r="D30" s="79"/>
      <c r="E30" s="79"/>
      <c r="F30" s="57" t="s">
        <v>20</v>
      </c>
      <c r="G30" s="81">
        <v>80</v>
      </c>
      <c r="H30" s="81"/>
      <c r="I30" s="2">
        <v>80</v>
      </c>
      <c r="J30" s="2">
        <v>80</v>
      </c>
      <c r="K30" s="2">
        <v>0</v>
      </c>
      <c r="L30" s="2">
        <v>80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81">
        <v>0</v>
      </c>
      <c r="U30" s="81"/>
      <c r="V30" s="81">
        <v>0</v>
      </c>
      <c r="W30" s="81"/>
    </row>
    <row r="31" spans="1:23" ht="17.25" customHeight="1">
      <c r="A31" s="78"/>
      <c r="B31" s="78"/>
      <c r="C31" s="78"/>
      <c r="D31" s="79"/>
      <c r="E31" s="79"/>
      <c r="F31" s="57" t="s">
        <v>21</v>
      </c>
      <c r="G31" s="81">
        <v>5836275</v>
      </c>
      <c r="H31" s="81"/>
      <c r="I31" s="2">
        <v>212975</v>
      </c>
      <c r="J31" s="2">
        <v>212975</v>
      </c>
      <c r="K31" s="2">
        <v>48920</v>
      </c>
      <c r="L31" s="2">
        <v>164055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5623300</v>
      </c>
      <c r="S31" s="2">
        <v>5623300</v>
      </c>
      <c r="T31" s="81">
        <v>4946296</v>
      </c>
      <c r="U31" s="81"/>
      <c r="V31" s="81">
        <v>0</v>
      </c>
      <c r="W31" s="81"/>
    </row>
    <row r="32" spans="1:23" ht="17.25" customHeight="1">
      <c r="A32" s="85">
        <v>754</v>
      </c>
      <c r="B32" s="85"/>
      <c r="C32" s="85"/>
      <c r="D32" s="86" t="s">
        <v>87</v>
      </c>
      <c r="E32" s="86"/>
      <c r="F32" s="57" t="s">
        <v>18</v>
      </c>
      <c r="G32" s="81">
        <v>4054988</v>
      </c>
      <c r="H32" s="81"/>
      <c r="I32" s="2">
        <v>3920908</v>
      </c>
      <c r="J32" s="2">
        <v>3749717</v>
      </c>
      <c r="K32" s="2">
        <v>3217915</v>
      </c>
      <c r="L32" s="2">
        <v>531802</v>
      </c>
      <c r="M32" s="2">
        <v>0</v>
      </c>
      <c r="N32" s="2">
        <v>171191</v>
      </c>
      <c r="O32" s="2">
        <v>0</v>
      </c>
      <c r="P32" s="2">
        <v>0</v>
      </c>
      <c r="Q32" s="2">
        <v>0</v>
      </c>
      <c r="R32" s="2">
        <v>134080</v>
      </c>
      <c r="S32" s="2">
        <v>134080</v>
      </c>
      <c r="T32" s="81">
        <v>0</v>
      </c>
      <c r="U32" s="81"/>
      <c r="V32" s="81">
        <v>0</v>
      </c>
      <c r="W32" s="81"/>
    </row>
    <row r="33" spans="1:23" ht="17.25" customHeight="1">
      <c r="A33" s="85"/>
      <c r="B33" s="85"/>
      <c r="C33" s="85"/>
      <c r="D33" s="86"/>
      <c r="E33" s="86"/>
      <c r="F33" s="57" t="s">
        <v>19</v>
      </c>
      <c r="G33" s="81">
        <v>-800</v>
      </c>
      <c r="H33" s="81"/>
      <c r="I33" s="2">
        <v>-800</v>
      </c>
      <c r="J33" s="2">
        <v>-750</v>
      </c>
      <c r="K33" s="2">
        <v>-750</v>
      </c>
      <c r="L33" s="2">
        <v>0</v>
      </c>
      <c r="M33" s="2">
        <v>0</v>
      </c>
      <c r="N33" s="2">
        <v>-50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81">
        <v>0</v>
      </c>
      <c r="U33" s="81"/>
      <c r="V33" s="81">
        <v>0</v>
      </c>
      <c r="W33" s="81"/>
    </row>
    <row r="34" spans="1:23" ht="19.5" customHeight="1">
      <c r="A34" s="85"/>
      <c r="B34" s="85"/>
      <c r="C34" s="85"/>
      <c r="D34" s="86"/>
      <c r="E34" s="86"/>
      <c r="F34" s="57" t="s">
        <v>20</v>
      </c>
      <c r="G34" s="81">
        <v>800</v>
      </c>
      <c r="H34" s="81"/>
      <c r="I34" s="2">
        <v>800</v>
      </c>
      <c r="J34" s="2">
        <v>800</v>
      </c>
      <c r="K34" s="2">
        <v>550</v>
      </c>
      <c r="L34" s="2">
        <v>250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81">
        <v>0</v>
      </c>
      <c r="U34" s="81"/>
      <c r="V34" s="81">
        <v>0</v>
      </c>
      <c r="W34" s="81"/>
    </row>
    <row r="35" spans="1:23" ht="20.25" customHeight="1" thickBot="1">
      <c r="A35" s="85"/>
      <c r="B35" s="85"/>
      <c r="C35" s="85"/>
      <c r="D35" s="86"/>
      <c r="E35" s="86"/>
      <c r="F35" s="57" t="s">
        <v>21</v>
      </c>
      <c r="G35" s="81">
        <v>4054988</v>
      </c>
      <c r="H35" s="81"/>
      <c r="I35" s="2">
        <v>3920908</v>
      </c>
      <c r="J35" s="2">
        <v>3749767</v>
      </c>
      <c r="K35" s="2">
        <v>3217715</v>
      </c>
      <c r="L35" s="2">
        <v>532052</v>
      </c>
      <c r="M35" s="2">
        <v>0</v>
      </c>
      <c r="N35" s="2">
        <v>171141</v>
      </c>
      <c r="O35" s="2">
        <v>0</v>
      </c>
      <c r="P35" s="2">
        <v>0</v>
      </c>
      <c r="Q35" s="2">
        <v>0</v>
      </c>
      <c r="R35" s="2">
        <v>134080</v>
      </c>
      <c r="S35" s="2">
        <v>134080</v>
      </c>
      <c r="T35" s="81">
        <v>0</v>
      </c>
      <c r="U35" s="81"/>
      <c r="V35" s="81">
        <v>0</v>
      </c>
      <c r="W35" s="81"/>
    </row>
    <row r="36" spans="1:23" ht="17.25" customHeight="1" thickBot="1">
      <c r="A36" s="78"/>
      <c r="B36" s="78"/>
      <c r="C36" s="78">
        <v>75411</v>
      </c>
      <c r="D36" s="79" t="s">
        <v>88</v>
      </c>
      <c r="E36" s="79"/>
      <c r="F36" s="58" t="s">
        <v>18</v>
      </c>
      <c r="G36" s="82">
        <v>3839218</v>
      </c>
      <c r="H36" s="82"/>
      <c r="I36" s="3">
        <v>3721138</v>
      </c>
      <c r="J36" s="3">
        <v>3549947</v>
      </c>
      <c r="K36" s="3">
        <v>3215915</v>
      </c>
      <c r="L36" s="3">
        <v>334032</v>
      </c>
      <c r="M36" s="3">
        <v>0</v>
      </c>
      <c r="N36" s="3">
        <v>171191</v>
      </c>
      <c r="O36" s="3">
        <v>0</v>
      </c>
      <c r="P36" s="3">
        <v>0</v>
      </c>
      <c r="Q36" s="3">
        <v>0</v>
      </c>
      <c r="R36" s="3">
        <v>118080</v>
      </c>
      <c r="S36" s="3">
        <v>118080</v>
      </c>
      <c r="T36" s="82">
        <v>0</v>
      </c>
      <c r="U36" s="82"/>
      <c r="V36" s="82">
        <v>0</v>
      </c>
      <c r="W36" s="82"/>
    </row>
    <row r="37" spans="1:23" ht="19.5" customHeight="1" thickBot="1">
      <c r="A37" s="78"/>
      <c r="B37" s="78"/>
      <c r="C37" s="78"/>
      <c r="D37" s="79"/>
      <c r="E37" s="79"/>
      <c r="F37" s="57" t="s">
        <v>19</v>
      </c>
      <c r="G37" s="81">
        <v>-800</v>
      </c>
      <c r="H37" s="81"/>
      <c r="I37" s="2">
        <v>-800</v>
      </c>
      <c r="J37" s="2">
        <v>-750</v>
      </c>
      <c r="K37" s="2">
        <v>-750</v>
      </c>
      <c r="L37" s="2">
        <v>0</v>
      </c>
      <c r="M37" s="2">
        <v>0</v>
      </c>
      <c r="N37" s="2">
        <v>-50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81">
        <v>0</v>
      </c>
      <c r="U37" s="81"/>
      <c r="V37" s="81">
        <v>0</v>
      </c>
      <c r="W37" s="81"/>
    </row>
    <row r="38" spans="1:23" ht="18" customHeight="1" thickBot="1">
      <c r="A38" s="78"/>
      <c r="B38" s="78"/>
      <c r="C38" s="78"/>
      <c r="D38" s="79"/>
      <c r="E38" s="79"/>
      <c r="F38" s="57" t="s">
        <v>20</v>
      </c>
      <c r="G38" s="81">
        <v>800</v>
      </c>
      <c r="H38" s="81"/>
      <c r="I38" s="2">
        <v>800</v>
      </c>
      <c r="J38" s="2">
        <v>800</v>
      </c>
      <c r="K38" s="2">
        <v>550</v>
      </c>
      <c r="L38" s="2">
        <v>250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81">
        <v>0</v>
      </c>
      <c r="U38" s="81"/>
      <c r="V38" s="81">
        <v>0</v>
      </c>
      <c r="W38" s="81"/>
    </row>
    <row r="39" spans="1:23" ht="19.5" customHeight="1">
      <c r="A39" s="78"/>
      <c r="B39" s="78"/>
      <c r="C39" s="78"/>
      <c r="D39" s="79"/>
      <c r="E39" s="79"/>
      <c r="F39" s="57" t="s">
        <v>21</v>
      </c>
      <c r="G39" s="81">
        <v>3839218</v>
      </c>
      <c r="H39" s="81"/>
      <c r="I39" s="2">
        <v>3721138</v>
      </c>
      <c r="J39" s="2">
        <v>3549997</v>
      </c>
      <c r="K39" s="2">
        <v>3215715</v>
      </c>
      <c r="L39" s="2">
        <v>334282</v>
      </c>
      <c r="M39" s="2">
        <v>0</v>
      </c>
      <c r="N39" s="2">
        <v>171141</v>
      </c>
      <c r="O39" s="2">
        <v>0</v>
      </c>
      <c r="P39" s="2">
        <v>0</v>
      </c>
      <c r="Q39" s="2">
        <v>0</v>
      </c>
      <c r="R39" s="2">
        <v>118080</v>
      </c>
      <c r="S39" s="2">
        <v>118080</v>
      </c>
      <c r="T39" s="81">
        <v>0</v>
      </c>
      <c r="U39" s="81"/>
      <c r="V39" s="81">
        <v>0</v>
      </c>
      <c r="W39" s="81"/>
    </row>
    <row r="40" spans="1:23" ht="18" customHeight="1">
      <c r="A40" s="85">
        <v>801</v>
      </c>
      <c r="B40" s="85"/>
      <c r="C40" s="85"/>
      <c r="D40" s="86" t="s">
        <v>89</v>
      </c>
      <c r="E40" s="86"/>
      <c r="F40" s="57" t="s">
        <v>18</v>
      </c>
      <c r="G40" s="81">
        <v>19241835</v>
      </c>
      <c r="H40" s="81"/>
      <c r="I40" s="2">
        <v>17227827</v>
      </c>
      <c r="J40" s="2">
        <v>15865923</v>
      </c>
      <c r="K40" s="2">
        <v>13571815</v>
      </c>
      <c r="L40" s="2">
        <v>2294108</v>
      </c>
      <c r="M40" s="2">
        <v>851000</v>
      </c>
      <c r="N40" s="2">
        <v>310261</v>
      </c>
      <c r="O40" s="2">
        <v>200643</v>
      </c>
      <c r="P40" s="2">
        <v>0</v>
      </c>
      <c r="Q40" s="2">
        <v>0</v>
      </c>
      <c r="R40" s="2">
        <v>2014008</v>
      </c>
      <c r="S40" s="2">
        <v>2014008</v>
      </c>
      <c r="T40" s="81">
        <v>1578544</v>
      </c>
      <c r="U40" s="81"/>
      <c r="V40" s="81">
        <v>0</v>
      </c>
      <c r="W40" s="81"/>
    </row>
    <row r="41" spans="1:23" ht="18" customHeight="1">
      <c r="A41" s="85"/>
      <c r="B41" s="85"/>
      <c r="C41" s="85"/>
      <c r="D41" s="86"/>
      <c r="E41" s="86"/>
      <c r="F41" s="57" t="s">
        <v>19</v>
      </c>
      <c r="G41" s="81">
        <v>-27491</v>
      </c>
      <c r="H41" s="81"/>
      <c r="I41" s="2">
        <v>-27491</v>
      </c>
      <c r="J41" s="2">
        <v>-27359</v>
      </c>
      <c r="K41" s="2">
        <v>-19140</v>
      </c>
      <c r="L41" s="2">
        <v>-8219</v>
      </c>
      <c r="M41" s="2">
        <v>0</v>
      </c>
      <c r="N41" s="2">
        <v>-132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81">
        <v>0</v>
      </c>
      <c r="U41" s="81"/>
      <c r="V41" s="81">
        <v>0</v>
      </c>
      <c r="W41" s="81"/>
    </row>
    <row r="42" spans="1:23" ht="18.75" customHeight="1">
      <c r="A42" s="85"/>
      <c r="B42" s="85"/>
      <c r="C42" s="85"/>
      <c r="D42" s="86"/>
      <c r="E42" s="86"/>
      <c r="F42" s="57" t="s">
        <v>20</v>
      </c>
      <c r="G42" s="81">
        <v>27491</v>
      </c>
      <c r="H42" s="81"/>
      <c r="I42" s="2">
        <v>27491</v>
      </c>
      <c r="J42" s="2">
        <v>27491</v>
      </c>
      <c r="K42" s="2">
        <v>13491</v>
      </c>
      <c r="L42" s="2">
        <v>14000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81">
        <v>0</v>
      </c>
      <c r="U42" s="81"/>
      <c r="V42" s="81">
        <v>0</v>
      </c>
      <c r="W42" s="81"/>
    </row>
    <row r="43" spans="1:23" ht="18.75" customHeight="1" thickBot="1">
      <c r="A43" s="85"/>
      <c r="B43" s="85"/>
      <c r="C43" s="85"/>
      <c r="D43" s="86"/>
      <c r="E43" s="86"/>
      <c r="F43" s="57" t="s">
        <v>21</v>
      </c>
      <c r="G43" s="81">
        <v>19241835</v>
      </c>
      <c r="H43" s="81"/>
      <c r="I43" s="2">
        <v>17227827</v>
      </c>
      <c r="J43" s="2">
        <v>15866055</v>
      </c>
      <c r="K43" s="2">
        <v>13566166</v>
      </c>
      <c r="L43" s="2">
        <v>2299889</v>
      </c>
      <c r="M43" s="2">
        <v>851000</v>
      </c>
      <c r="N43" s="2">
        <v>310129</v>
      </c>
      <c r="O43" s="2">
        <v>200643</v>
      </c>
      <c r="P43" s="2">
        <v>0</v>
      </c>
      <c r="Q43" s="2">
        <v>0</v>
      </c>
      <c r="R43" s="2">
        <v>2014008</v>
      </c>
      <c r="S43" s="2">
        <v>2014008</v>
      </c>
      <c r="T43" s="81">
        <v>1578544</v>
      </c>
      <c r="U43" s="81"/>
      <c r="V43" s="81">
        <v>0</v>
      </c>
      <c r="W43" s="81"/>
    </row>
    <row r="44" spans="1:23" ht="17.25" customHeight="1" thickBot="1">
      <c r="A44" s="78"/>
      <c r="B44" s="78"/>
      <c r="C44" s="78">
        <v>80120</v>
      </c>
      <c r="D44" s="79" t="s">
        <v>90</v>
      </c>
      <c r="E44" s="79"/>
      <c r="F44" s="58" t="s">
        <v>18</v>
      </c>
      <c r="G44" s="82">
        <v>4374770</v>
      </c>
      <c r="H44" s="82"/>
      <c r="I44" s="3">
        <v>4374770</v>
      </c>
      <c r="J44" s="3">
        <v>4246806</v>
      </c>
      <c r="K44" s="3">
        <v>3848337</v>
      </c>
      <c r="L44" s="3">
        <v>398469</v>
      </c>
      <c r="M44" s="3">
        <v>97000</v>
      </c>
      <c r="N44" s="3">
        <v>30964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82">
        <v>0</v>
      </c>
      <c r="U44" s="82"/>
      <c r="V44" s="82">
        <v>0</v>
      </c>
      <c r="W44" s="82"/>
    </row>
    <row r="45" spans="1:23" ht="13.5" thickBot="1">
      <c r="A45" s="78"/>
      <c r="B45" s="78"/>
      <c r="C45" s="78"/>
      <c r="D45" s="79"/>
      <c r="E45" s="79"/>
      <c r="F45" s="57" t="s">
        <v>19</v>
      </c>
      <c r="G45" s="81">
        <v>-150</v>
      </c>
      <c r="H45" s="81"/>
      <c r="I45" s="2">
        <v>-150</v>
      </c>
      <c r="J45" s="2">
        <v>-140</v>
      </c>
      <c r="K45" s="2">
        <v>-140</v>
      </c>
      <c r="L45" s="2">
        <v>0</v>
      </c>
      <c r="M45" s="2">
        <v>0</v>
      </c>
      <c r="N45" s="2">
        <v>-10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81">
        <v>0</v>
      </c>
      <c r="U45" s="81"/>
      <c r="V45" s="81">
        <v>0</v>
      </c>
      <c r="W45" s="81"/>
    </row>
    <row r="46" spans="1:23" ht="20.25" customHeight="1" thickBot="1">
      <c r="A46" s="78"/>
      <c r="B46" s="78"/>
      <c r="C46" s="78"/>
      <c r="D46" s="79"/>
      <c r="E46" s="79"/>
      <c r="F46" s="57" t="s">
        <v>20</v>
      </c>
      <c r="G46" s="81">
        <v>1618</v>
      </c>
      <c r="H46" s="81"/>
      <c r="I46" s="2">
        <v>1618</v>
      </c>
      <c r="J46" s="2">
        <v>1618</v>
      </c>
      <c r="K46" s="2">
        <v>1618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81">
        <v>0</v>
      </c>
      <c r="U46" s="81"/>
      <c r="V46" s="81">
        <v>0</v>
      </c>
      <c r="W46" s="81"/>
    </row>
    <row r="47" spans="1:23" ht="20.25" customHeight="1" thickBot="1">
      <c r="A47" s="78"/>
      <c r="B47" s="78"/>
      <c r="C47" s="78"/>
      <c r="D47" s="79"/>
      <c r="E47" s="79"/>
      <c r="F47" s="57" t="s">
        <v>21</v>
      </c>
      <c r="G47" s="81">
        <v>4376238</v>
      </c>
      <c r="H47" s="81"/>
      <c r="I47" s="2">
        <v>4376238</v>
      </c>
      <c r="J47" s="2">
        <v>4248284</v>
      </c>
      <c r="K47" s="2">
        <v>3849815</v>
      </c>
      <c r="L47" s="2">
        <v>398469</v>
      </c>
      <c r="M47" s="2">
        <v>97000</v>
      </c>
      <c r="N47" s="2">
        <v>30954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81">
        <v>0</v>
      </c>
      <c r="U47" s="81"/>
      <c r="V47" s="81">
        <v>0</v>
      </c>
      <c r="W47" s="81"/>
    </row>
    <row r="48" spans="1:23" ht="20.25" customHeight="1" thickBot="1">
      <c r="A48" s="78"/>
      <c r="B48" s="78"/>
      <c r="C48" s="78">
        <v>80130</v>
      </c>
      <c r="D48" s="79" t="s">
        <v>91</v>
      </c>
      <c r="E48" s="79"/>
      <c r="F48" s="58" t="s">
        <v>18</v>
      </c>
      <c r="G48" s="82">
        <v>7741196</v>
      </c>
      <c r="H48" s="82"/>
      <c r="I48" s="3">
        <v>7741196</v>
      </c>
      <c r="J48" s="3">
        <v>6713070</v>
      </c>
      <c r="K48" s="3">
        <v>5737013</v>
      </c>
      <c r="L48" s="3">
        <v>976057</v>
      </c>
      <c r="M48" s="3">
        <v>754000</v>
      </c>
      <c r="N48" s="3">
        <v>73483</v>
      </c>
      <c r="O48" s="3">
        <v>200643</v>
      </c>
      <c r="P48" s="3">
        <v>0</v>
      </c>
      <c r="Q48" s="3">
        <v>0</v>
      </c>
      <c r="R48" s="3">
        <v>0</v>
      </c>
      <c r="S48" s="3">
        <v>0</v>
      </c>
      <c r="T48" s="82">
        <v>0</v>
      </c>
      <c r="U48" s="82"/>
      <c r="V48" s="82">
        <v>0</v>
      </c>
      <c r="W48" s="82"/>
    </row>
    <row r="49" spans="1:23" ht="18.75" customHeight="1" thickBot="1">
      <c r="A49" s="78"/>
      <c r="B49" s="78"/>
      <c r="C49" s="78"/>
      <c r="D49" s="79"/>
      <c r="E49" s="79"/>
      <c r="F49" s="57" t="s">
        <v>19</v>
      </c>
      <c r="G49" s="81">
        <v>-15122</v>
      </c>
      <c r="H49" s="81"/>
      <c r="I49" s="2">
        <v>-15122</v>
      </c>
      <c r="J49" s="2">
        <v>-15000</v>
      </c>
      <c r="K49" s="2">
        <v>-15000</v>
      </c>
      <c r="L49" s="2">
        <v>0</v>
      </c>
      <c r="M49" s="2">
        <v>0</v>
      </c>
      <c r="N49" s="2">
        <v>-122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81">
        <v>0</v>
      </c>
      <c r="U49" s="81"/>
      <c r="V49" s="81">
        <v>0</v>
      </c>
      <c r="W49" s="81"/>
    </row>
    <row r="50" spans="1:23" ht="17.25" customHeight="1" thickBot="1">
      <c r="A50" s="78"/>
      <c r="B50" s="78"/>
      <c r="C50" s="78"/>
      <c r="D50" s="79"/>
      <c r="E50" s="79"/>
      <c r="F50" s="57" t="s">
        <v>20</v>
      </c>
      <c r="G50" s="81">
        <v>14000</v>
      </c>
      <c r="H50" s="81"/>
      <c r="I50" s="2">
        <v>14000</v>
      </c>
      <c r="J50" s="2">
        <v>14000</v>
      </c>
      <c r="K50" s="2">
        <v>0</v>
      </c>
      <c r="L50" s="2">
        <v>14000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81">
        <v>0</v>
      </c>
      <c r="U50" s="81"/>
      <c r="V50" s="81">
        <v>0</v>
      </c>
      <c r="W50" s="81"/>
    </row>
    <row r="51" spans="1:23" ht="19.5" customHeight="1" thickBot="1">
      <c r="A51" s="78"/>
      <c r="B51" s="78"/>
      <c r="C51" s="78"/>
      <c r="D51" s="79"/>
      <c r="E51" s="79"/>
      <c r="F51" s="57" t="s">
        <v>21</v>
      </c>
      <c r="G51" s="81">
        <v>7740074</v>
      </c>
      <c r="H51" s="81"/>
      <c r="I51" s="2">
        <v>7740074</v>
      </c>
      <c r="J51" s="2">
        <v>6712070</v>
      </c>
      <c r="K51" s="2">
        <v>5722013</v>
      </c>
      <c r="L51" s="2">
        <v>990057</v>
      </c>
      <c r="M51" s="2">
        <v>754000</v>
      </c>
      <c r="N51" s="2">
        <v>73361</v>
      </c>
      <c r="O51" s="2">
        <v>200643</v>
      </c>
      <c r="P51" s="2">
        <v>0</v>
      </c>
      <c r="Q51" s="2">
        <v>0</v>
      </c>
      <c r="R51" s="2">
        <v>0</v>
      </c>
      <c r="S51" s="2">
        <v>0</v>
      </c>
      <c r="T51" s="81">
        <v>0</v>
      </c>
      <c r="U51" s="81"/>
      <c r="V51" s="81">
        <v>0</v>
      </c>
      <c r="W51" s="81"/>
    </row>
    <row r="52" spans="1:23" ht="18.75" customHeight="1" thickBot="1">
      <c r="A52" s="78"/>
      <c r="B52" s="78"/>
      <c r="C52" s="78">
        <v>80150</v>
      </c>
      <c r="D52" s="79" t="s">
        <v>92</v>
      </c>
      <c r="E52" s="79"/>
      <c r="F52" s="58" t="s">
        <v>18</v>
      </c>
      <c r="G52" s="82">
        <v>87596</v>
      </c>
      <c r="H52" s="82"/>
      <c r="I52" s="3">
        <v>87596</v>
      </c>
      <c r="J52" s="3">
        <v>87496</v>
      </c>
      <c r="K52" s="3">
        <v>69809</v>
      </c>
      <c r="L52" s="3">
        <v>17687</v>
      </c>
      <c r="M52" s="3">
        <v>0</v>
      </c>
      <c r="N52" s="3">
        <v>100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82">
        <v>0</v>
      </c>
      <c r="U52" s="82"/>
      <c r="V52" s="82">
        <v>0</v>
      </c>
      <c r="W52" s="82"/>
    </row>
    <row r="53" spans="1:23" ht="18.75" customHeight="1" thickBot="1">
      <c r="A53" s="78"/>
      <c r="B53" s="78"/>
      <c r="C53" s="78"/>
      <c r="D53" s="79"/>
      <c r="E53" s="79"/>
      <c r="F53" s="57" t="s">
        <v>19</v>
      </c>
      <c r="G53" s="81">
        <v>0</v>
      </c>
      <c r="H53" s="81"/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81">
        <v>0</v>
      </c>
      <c r="U53" s="81"/>
      <c r="V53" s="81">
        <v>0</v>
      </c>
      <c r="W53" s="81"/>
    </row>
    <row r="54" spans="1:23" ht="19.5" customHeight="1" thickBot="1">
      <c r="A54" s="78"/>
      <c r="B54" s="78"/>
      <c r="C54" s="78"/>
      <c r="D54" s="79"/>
      <c r="E54" s="79"/>
      <c r="F54" s="57" t="s">
        <v>20</v>
      </c>
      <c r="G54" s="81">
        <v>4000</v>
      </c>
      <c r="H54" s="81"/>
      <c r="I54" s="2">
        <v>4000</v>
      </c>
      <c r="J54" s="2">
        <v>4000</v>
      </c>
      <c r="K54" s="2">
        <v>4000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81">
        <v>0</v>
      </c>
      <c r="U54" s="81"/>
      <c r="V54" s="81">
        <v>0</v>
      </c>
      <c r="W54" s="81"/>
    </row>
    <row r="55" spans="1:23" ht="21.75" customHeight="1" thickBot="1">
      <c r="A55" s="78"/>
      <c r="B55" s="78"/>
      <c r="C55" s="78"/>
      <c r="D55" s="79"/>
      <c r="E55" s="79"/>
      <c r="F55" s="57" t="s">
        <v>21</v>
      </c>
      <c r="G55" s="81">
        <v>91596</v>
      </c>
      <c r="H55" s="81"/>
      <c r="I55" s="2">
        <v>91596</v>
      </c>
      <c r="J55" s="2">
        <v>91496</v>
      </c>
      <c r="K55" s="2">
        <v>73809</v>
      </c>
      <c r="L55" s="2">
        <v>17687</v>
      </c>
      <c r="M55" s="2">
        <v>0</v>
      </c>
      <c r="N55" s="2">
        <v>100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81">
        <v>0</v>
      </c>
      <c r="U55" s="81"/>
      <c r="V55" s="81">
        <v>0</v>
      </c>
      <c r="W55" s="81"/>
    </row>
    <row r="56" spans="1:23" ht="17.25" customHeight="1" thickBot="1">
      <c r="A56" s="78"/>
      <c r="B56" s="78"/>
      <c r="C56" s="78">
        <v>80151</v>
      </c>
      <c r="D56" s="79" t="s">
        <v>99</v>
      </c>
      <c r="E56" s="79"/>
      <c r="F56" s="58" t="s">
        <v>18</v>
      </c>
      <c r="G56" s="82">
        <v>752466</v>
      </c>
      <c r="H56" s="82"/>
      <c r="I56" s="3">
        <v>752466</v>
      </c>
      <c r="J56" s="3">
        <v>752466</v>
      </c>
      <c r="K56" s="3">
        <v>469490</v>
      </c>
      <c r="L56" s="3">
        <v>282976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82">
        <v>0</v>
      </c>
      <c r="U56" s="82"/>
      <c r="V56" s="82">
        <v>0</v>
      </c>
      <c r="W56" s="82"/>
    </row>
    <row r="57" spans="1:23" ht="15.75" customHeight="1" thickBot="1">
      <c r="A57" s="78"/>
      <c r="B57" s="78"/>
      <c r="C57" s="78"/>
      <c r="D57" s="79"/>
      <c r="E57" s="79"/>
      <c r="F57" s="57" t="s">
        <v>19</v>
      </c>
      <c r="G57" s="81">
        <v>-12219</v>
      </c>
      <c r="H57" s="81"/>
      <c r="I57" s="2">
        <v>-12219</v>
      </c>
      <c r="J57" s="2">
        <v>-12219</v>
      </c>
      <c r="K57" s="2">
        <v>-4000</v>
      </c>
      <c r="L57" s="2">
        <v>-8219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81">
        <v>0</v>
      </c>
      <c r="U57" s="81"/>
      <c r="V57" s="81">
        <v>0</v>
      </c>
      <c r="W57" s="81"/>
    </row>
    <row r="58" spans="1:23" ht="16.5" customHeight="1" thickBot="1">
      <c r="A58" s="78"/>
      <c r="B58" s="78"/>
      <c r="C58" s="78"/>
      <c r="D58" s="79"/>
      <c r="E58" s="79"/>
      <c r="F58" s="57" t="s">
        <v>20</v>
      </c>
      <c r="G58" s="81">
        <v>7873</v>
      </c>
      <c r="H58" s="81"/>
      <c r="I58" s="2">
        <v>7873</v>
      </c>
      <c r="J58" s="2">
        <v>7873</v>
      </c>
      <c r="K58" s="2">
        <v>7873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81">
        <v>0</v>
      </c>
      <c r="U58" s="81"/>
      <c r="V58" s="81">
        <v>0</v>
      </c>
      <c r="W58" s="81"/>
    </row>
    <row r="59" spans="1:23" ht="19.5" customHeight="1">
      <c r="A59" s="78"/>
      <c r="B59" s="78"/>
      <c r="C59" s="78"/>
      <c r="D59" s="79"/>
      <c r="E59" s="79"/>
      <c r="F59" s="57" t="s">
        <v>21</v>
      </c>
      <c r="G59" s="81">
        <v>748120</v>
      </c>
      <c r="H59" s="81"/>
      <c r="I59" s="2">
        <v>748120</v>
      </c>
      <c r="J59" s="2">
        <v>748120</v>
      </c>
      <c r="K59" s="2">
        <v>473363</v>
      </c>
      <c r="L59" s="2">
        <v>274757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81">
        <v>0</v>
      </c>
      <c r="U59" s="81"/>
      <c r="V59" s="81">
        <v>0</v>
      </c>
      <c r="W59" s="81"/>
    </row>
    <row r="60" spans="1:23" ht="18" customHeight="1">
      <c r="A60" s="85">
        <v>853</v>
      </c>
      <c r="B60" s="85"/>
      <c r="C60" s="85"/>
      <c r="D60" s="86" t="s">
        <v>93</v>
      </c>
      <c r="E60" s="86"/>
      <c r="F60" s="57" t="s">
        <v>18</v>
      </c>
      <c r="G60" s="81">
        <v>2732574</v>
      </c>
      <c r="H60" s="81"/>
      <c r="I60" s="2">
        <v>2692649</v>
      </c>
      <c r="J60" s="2">
        <v>2311378</v>
      </c>
      <c r="K60" s="2">
        <v>1996566</v>
      </c>
      <c r="L60" s="2">
        <v>314812</v>
      </c>
      <c r="M60" s="2">
        <v>231060</v>
      </c>
      <c r="N60" s="2">
        <v>2028</v>
      </c>
      <c r="O60" s="2">
        <v>148183</v>
      </c>
      <c r="P60" s="2">
        <v>0</v>
      </c>
      <c r="Q60" s="2">
        <v>0</v>
      </c>
      <c r="R60" s="2">
        <v>39925</v>
      </c>
      <c r="S60" s="2">
        <v>39925</v>
      </c>
      <c r="T60" s="81">
        <v>0</v>
      </c>
      <c r="U60" s="81"/>
      <c r="V60" s="81">
        <v>0</v>
      </c>
      <c r="W60" s="81"/>
    </row>
    <row r="61" spans="1:23" ht="18.75" customHeight="1">
      <c r="A61" s="85"/>
      <c r="B61" s="85"/>
      <c r="C61" s="85"/>
      <c r="D61" s="86"/>
      <c r="E61" s="86"/>
      <c r="F61" s="57" t="s">
        <v>19</v>
      </c>
      <c r="G61" s="81">
        <v>-9707</v>
      </c>
      <c r="H61" s="81"/>
      <c r="I61" s="2">
        <v>-9707</v>
      </c>
      <c r="J61" s="2">
        <v>-9707</v>
      </c>
      <c r="K61" s="2">
        <v>-9707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81">
        <v>0</v>
      </c>
      <c r="U61" s="81"/>
      <c r="V61" s="81">
        <v>0</v>
      </c>
      <c r="W61" s="81"/>
    </row>
    <row r="62" spans="1:23" ht="18" customHeight="1">
      <c r="A62" s="85"/>
      <c r="B62" s="85"/>
      <c r="C62" s="85"/>
      <c r="D62" s="86"/>
      <c r="E62" s="86"/>
      <c r="F62" s="57" t="s">
        <v>20</v>
      </c>
      <c r="G62" s="81">
        <v>9707</v>
      </c>
      <c r="H62" s="81"/>
      <c r="I62" s="2">
        <v>9707</v>
      </c>
      <c r="J62" s="2">
        <v>9707</v>
      </c>
      <c r="K62" s="2">
        <v>3900</v>
      </c>
      <c r="L62" s="2">
        <v>5807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81">
        <v>0</v>
      </c>
      <c r="U62" s="81"/>
      <c r="V62" s="81">
        <v>0</v>
      </c>
      <c r="W62" s="81"/>
    </row>
    <row r="63" spans="1:23" ht="18" customHeight="1" thickBot="1">
      <c r="A63" s="85"/>
      <c r="B63" s="85"/>
      <c r="C63" s="85"/>
      <c r="D63" s="86"/>
      <c r="E63" s="86"/>
      <c r="F63" s="57" t="s">
        <v>21</v>
      </c>
      <c r="G63" s="81">
        <v>2732574</v>
      </c>
      <c r="H63" s="81"/>
      <c r="I63" s="2">
        <v>2692649</v>
      </c>
      <c r="J63" s="2">
        <v>2311378</v>
      </c>
      <c r="K63" s="2">
        <v>1990759</v>
      </c>
      <c r="L63" s="2">
        <v>320619</v>
      </c>
      <c r="M63" s="2">
        <v>231060</v>
      </c>
      <c r="N63" s="2">
        <v>2028</v>
      </c>
      <c r="O63" s="2">
        <v>148183</v>
      </c>
      <c r="P63" s="2">
        <v>0</v>
      </c>
      <c r="Q63" s="2">
        <v>0</v>
      </c>
      <c r="R63" s="2">
        <v>39925</v>
      </c>
      <c r="S63" s="2">
        <v>39925</v>
      </c>
      <c r="T63" s="81">
        <v>0</v>
      </c>
      <c r="U63" s="81"/>
      <c r="V63" s="81">
        <v>0</v>
      </c>
      <c r="W63" s="81"/>
    </row>
    <row r="64" spans="1:23" ht="16.5" customHeight="1" thickBot="1">
      <c r="A64" s="78"/>
      <c r="B64" s="78"/>
      <c r="C64" s="78">
        <v>85321</v>
      </c>
      <c r="D64" s="79" t="s">
        <v>94</v>
      </c>
      <c r="E64" s="79"/>
      <c r="F64" s="58" t="s">
        <v>18</v>
      </c>
      <c r="G64" s="82">
        <v>466725</v>
      </c>
      <c r="H64" s="82"/>
      <c r="I64" s="3">
        <v>466725</v>
      </c>
      <c r="J64" s="3">
        <v>466725</v>
      </c>
      <c r="K64" s="3">
        <v>402946</v>
      </c>
      <c r="L64" s="3">
        <v>63779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82">
        <v>0</v>
      </c>
      <c r="U64" s="82"/>
      <c r="V64" s="82">
        <v>0</v>
      </c>
      <c r="W64" s="82"/>
    </row>
    <row r="65" spans="1:23" ht="17.25" customHeight="1" thickBot="1">
      <c r="A65" s="78"/>
      <c r="B65" s="78"/>
      <c r="C65" s="78"/>
      <c r="D65" s="79"/>
      <c r="E65" s="79"/>
      <c r="F65" s="57" t="s">
        <v>19</v>
      </c>
      <c r="G65" s="81">
        <v>-9707</v>
      </c>
      <c r="H65" s="81"/>
      <c r="I65" s="2">
        <v>-9707</v>
      </c>
      <c r="J65" s="2">
        <v>-9707</v>
      </c>
      <c r="K65" s="2">
        <v>-9707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81">
        <v>0</v>
      </c>
      <c r="U65" s="81"/>
      <c r="V65" s="81">
        <v>0</v>
      </c>
      <c r="W65" s="81"/>
    </row>
    <row r="66" spans="1:23" ht="18" customHeight="1" thickBot="1">
      <c r="A66" s="78"/>
      <c r="B66" s="78"/>
      <c r="C66" s="78"/>
      <c r="D66" s="79"/>
      <c r="E66" s="79"/>
      <c r="F66" s="57" t="s">
        <v>20</v>
      </c>
      <c r="G66" s="81">
        <v>9707</v>
      </c>
      <c r="H66" s="81"/>
      <c r="I66" s="2">
        <v>9707</v>
      </c>
      <c r="J66" s="2">
        <v>9707</v>
      </c>
      <c r="K66" s="2">
        <v>3900</v>
      </c>
      <c r="L66" s="2">
        <v>5807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81">
        <v>0</v>
      </c>
      <c r="U66" s="81"/>
      <c r="V66" s="81">
        <v>0</v>
      </c>
      <c r="W66" s="81"/>
    </row>
    <row r="67" spans="1:23" ht="18.75" customHeight="1">
      <c r="A67" s="78"/>
      <c r="B67" s="78"/>
      <c r="C67" s="78"/>
      <c r="D67" s="79"/>
      <c r="E67" s="79"/>
      <c r="F67" s="57" t="s">
        <v>21</v>
      </c>
      <c r="G67" s="81">
        <v>466725</v>
      </c>
      <c r="H67" s="81"/>
      <c r="I67" s="2">
        <v>466725</v>
      </c>
      <c r="J67" s="2">
        <v>466725</v>
      </c>
      <c r="K67" s="2">
        <v>397139</v>
      </c>
      <c r="L67" s="2">
        <v>69586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81">
        <v>0</v>
      </c>
      <c r="U67" s="81"/>
      <c r="V67" s="81">
        <v>0</v>
      </c>
      <c r="W67" s="81"/>
    </row>
    <row r="68" spans="1:23" ht="18" customHeight="1">
      <c r="A68" s="85">
        <v>854</v>
      </c>
      <c r="B68" s="85"/>
      <c r="C68" s="85"/>
      <c r="D68" s="86" t="s">
        <v>95</v>
      </c>
      <c r="E68" s="86"/>
      <c r="F68" s="57" t="s">
        <v>18</v>
      </c>
      <c r="G68" s="81">
        <v>9799916</v>
      </c>
      <c r="H68" s="81"/>
      <c r="I68" s="2">
        <v>9432657</v>
      </c>
      <c r="J68" s="2">
        <v>9205277</v>
      </c>
      <c r="K68" s="2">
        <v>7721234</v>
      </c>
      <c r="L68" s="2">
        <v>1484043</v>
      </c>
      <c r="M68" s="2">
        <v>0</v>
      </c>
      <c r="N68" s="2">
        <v>227380</v>
      </c>
      <c r="O68" s="2">
        <v>0</v>
      </c>
      <c r="P68" s="2">
        <v>0</v>
      </c>
      <c r="Q68" s="2">
        <v>0</v>
      </c>
      <c r="R68" s="2">
        <v>367259</v>
      </c>
      <c r="S68" s="2">
        <v>367259</v>
      </c>
      <c r="T68" s="81">
        <v>0</v>
      </c>
      <c r="U68" s="81"/>
      <c r="V68" s="81">
        <v>0</v>
      </c>
      <c r="W68" s="81"/>
    </row>
    <row r="69" spans="1:23" ht="19.5" customHeight="1">
      <c r="A69" s="85"/>
      <c r="B69" s="85"/>
      <c r="C69" s="85"/>
      <c r="D69" s="86"/>
      <c r="E69" s="86"/>
      <c r="F69" s="57" t="s">
        <v>19</v>
      </c>
      <c r="G69" s="81">
        <v>-45500</v>
      </c>
      <c r="H69" s="81"/>
      <c r="I69" s="2">
        <v>-45500</v>
      </c>
      <c r="J69" s="2">
        <v>-45500</v>
      </c>
      <c r="K69" s="2">
        <v>-45500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81">
        <v>0</v>
      </c>
      <c r="U69" s="81"/>
      <c r="V69" s="81">
        <v>0</v>
      </c>
      <c r="W69" s="81"/>
    </row>
    <row r="70" spans="1:23" ht="18" customHeight="1">
      <c r="A70" s="85"/>
      <c r="B70" s="85"/>
      <c r="C70" s="85"/>
      <c r="D70" s="86"/>
      <c r="E70" s="86"/>
      <c r="F70" s="57" t="s">
        <v>20</v>
      </c>
      <c r="G70" s="81">
        <v>65600</v>
      </c>
      <c r="H70" s="81"/>
      <c r="I70" s="2">
        <v>65600</v>
      </c>
      <c r="J70" s="2">
        <v>65600</v>
      </c>
      <c r="K70" s="2">
        <v>0</v>
      </c>
      <c r="L70" s="2">
        <v>65600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81">
        <v>0</v>
      </c>
      <c r="U70" s="81"/>
      <c r="V70" s="81">
        <v>0</v>
      </c>
      <c r="W70" s="81"/>
    </row>
    <row r="71" spans="1:23" ht="20.25" customHeight="1" thickBot="1">
      <c r="A71" s="85"/>
      <c r="B71" s="85"/>
      <c r="C71" s="85"/>
      <c r="D71" s="86"/>
      <c r="E71" s="86"/>
      <c r="F71" s="57" t="s">
        <v>21</v>
      </c>
      <c r="G71" s="81">
        <v>9820016</v>
      </c>
      <c r="H71" s="81"/>
      <c r="I71" s="2">
        <v>9452757</v>
      </c>
      <c r="J71" s="2">
        <v>9225377</v>
      </c>
      <c r="K71" s="2">
        <v>7675734</v>
      </c>
      <c r="L71" s="2">
        <v>1549643</v>
      </c>
      <c r="M71" s="2">
        <v>0</v>
      </c>
      <c r="N71" s="2">
        <v>227380</v>
      </c>
      <c r="O71" s="2">
        <v>0</v>
      </c>
      <c r="P71" s="2">
        <v>0</v>
      </c>
      <c r="Q71" s="2">
        <v>0</v>
      </c>
      <c r="R71" s="2">
        <v>367259</v>
      </c>
      <c r="S71" s="2">
        <v>367259</v>
      </c>
      <c r="T71" s="81">
        <v>0</v>
      </c>
      <c r="U71" s="81"/>
      <c r="V71" s="81">
        <v>0</v>
      </c>
      <c r="W71" s="81"/>
    </row>
    <row r="72" spans="1:23" ht="18" customHeight="1" thickBot="1">
      <c r="A72" s="78"/>
      <c r="B72" s="78"/>
      <c r="C72" s="78">
        <v>85403</v>
      </c>
      <c r="D72" s="79" t="s">
        <v>96</v>
      </c>
      <c r="E72" s="79"/>
      <c r="F72" s="58" t="s">
        <v>18</v>
      </c>
      <c r="G72" s="82">
        <v>7408613</v>
      </c>
      <c r="H72" s="82"/>
      <c r="I72" s="3">
        <v>7041354</v>
      </c>
      <c r="J72" s="3">
        <v>6860446</v>
      </c>
      <c r="K72" s="3">
        <v>5680009</v>
      </c>
      <c r="L72" s="3">
        <v>1180437</v>
      </c>
      <c r="M72" s="3">
        <v>0</v>
      </c>
      <c r="N72" s="3">
        <v>180908</v>
      </c>
      <c r="O72" s="3">
        <v>0</v>
      </c>
      <c r="P72" s="3">
        <v>0</v>
      </c>
      <c r="Q72" s="3">
        <v>0</v>
      </c>
      <c r="R72" s="3">
        <v>367259</v>
      </c>
      <c r="S72" s="3">
        <v>367259</v>
      </c>
      <c r="T72" s="82">
        <v>0</v>
      </c>
      <c r="U72" s="82"/>
      <c r="V72" s="82">
        <v>0</v>
      </c>
      <c r="W72" s="82"/>
    </row>
    <row r="73" spans="1:23" ht="18" customHeight="1" thickBot="1">
      <c r="A73" s="78"/>
      <c r="B73" s="78"/>
      <c r="C73" s="78"/>
      <c r="D73" s="79"/>
      <c r="E73" s="79"/>
      <c r="F73" s="57" t="s">
        <v>19</v>
      </c>
      <c r="G73" s="81">
        <v>0</v>
      </c>
      <c r="H73" s="81"/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81">
        <v>0</v>
      </c>
      <c r="U73" s="81"/>
      <c r="V73" s="81">
        <v>0</v>
      </c>
      <c r="W73" s="81"/>
    </row>
    <row r="74" spans="1:23" ht="17.25" customHeight="1" thickBot="1">
      <c r="A74" s="78"/>
      <c r="B74" s="78"/>
      <c r="C74" s="78"/>
      <c r="D74" s="79"/>
      <c r="E74" s="79"/>
      <c r="F74" s="57" t="s">
        <v>20</v>
      </c>
      <c r="G74" s="81">
        <v>20100</v>
      </c>
      <c r="H74" s="81"/>
      <c r="I74" s="2">
        <v>20100</v>
      </c>
      <c r="J74" s="2">
        <v>20100</v>
      </c>
      <c r="K74" s="2">
        <v>0</v>
      </c>
      <c r="L74" s="2">
        <v>20100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81">
        <v>0</v>
      </c>
      <c r="U74" s="81"/>
      <c r="V74" s="81">
        <v>0</v>
      </c>
      <c r="W74" s="81"/>
    </row>
    <row r="75" spans="1:23" ht="19.5" customHeight="1" thickBot="1">
      <c r="A75" s="78"/>
      <c r="B75" s="78"/>
      <c r="C75" s="78"/>
      <c r="D75" s="79"/>
      <c r="E75" s="79"/>
      <c r="F75" s="57" t="s">
        <v>21</v>
      </c>
      <c r="G75" s="81">
        <v>7428713</v>
      </c>
      <c r="H75" s="81"/>
      <c r="I75" s="2">
        <v>7061454</v>
      </c>
      <c r="J75" s="2">
        <v>6880546</v>
      </c>
      <c r="K75" s="2">
        <v>5680009</v>
      </c>
      <c r="L75" s="2">
        <v>1200537</v>
      </c>
      <c r="M75" s="2">
        <v>0</v>
      </c>
      <c r="N75" s="2">
        <v>180908</v>
      </c>
      <c r="O75" s="2">
        <v>0</v>
      </c>
      <c r="P75" s="2">
        <v>0</v>
      </c>
      <c r="Q75" s="2">
        <v>0</v>
      </c>
      <c r="R75" s="2">
        <v>367259</v>
      </c>
      <c r="S75" s="2">
        <v>367259</v>
      </c>
      <c r="T75" s="81">
        <v>0</v>
      </c>
      <c r="U75" s="81"/>
      <c r="V75" s="81">
        <v>0</v>
      </c>
      <c r="W75" s="81"/>
    </row>
    <row r="76" spans="1:23" ht="19.5" customHeight="1" thickBot="1">
      <c r="A76" s="78"/>
      <c r="B76" s="78"/>
      <c r="C76" s="78">
        <v>85410</v>
      </c>
      <c r="D76" s="79" t="s">
        <v>97</v>
      </c>
      <c r="E76" s="79"/>
      <c r="F76" s="58" t="s">
        <v>18</v>
      </c>
      <c r="G76" s="82">
        <v>878800</v>
      </c>
      <c r="H76" s="82"/>
      <c r="I76" s="3">
        <v>878800</v>
      </c>
      <c r="J76" s="3">
        <v>878800</v>
      </c>
      <c r="K76" s="3">
        <v>763800</v>
      </c>
      <c r="L76" s="3">
        <v>115000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82">
        <v>0</v>
      </c>
      <c r="U76" s="82"/>
      <c r="V76" s="82">
        <v>0</v>
      </c>
      <c r="W76" s="82"/>
    </row>
    <row r="77" spans="1:23" ht="18.75" customHeight="1" thickBot="1">
      <c r="A77" s="78"/>
      <c r="B77" s="78"/>
      <c r="C77" s="78"/>
      <c r="D77" s="79"/>
      <c r="E77" s="79"/>
      <c r="F77" s="57" t="s">
        <v>19</v>
      </c>
      <c r="G77" s="81">
        <v>-30000</v>
      </c>
      <c r="H77" s="81"/>
      <c r="I77" s="2">
        <v>-30000</v>
      </c>
      <c r="J77" s="2">
        <v>-30000</v>
      </c>
      <c r="K77" s="2">
        <v>-30000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81">
        <v>0</v>
      </c>
      <c r="U77" s="81"/>
      <c r="V77" s="81">
        <v>0</v>
      </c>
      <c r="W77" s="81"/>
    </row>
    <row r="78" spans="1:23" ht="18" customHeight="1" thickBot="1">
      <c r="A78" s="78"/>
      <c r="B78" s="78"/>
      <c r="C78" s="78"/>
      <c r="D78" s="79"/>
      <c r="E78" s="79"/>
      <c r="F78" s="57" t="s">
        <v>20</v>
      </c>
      <c r="G78" s="81">
        <v>45500</v>
      </c>
      <c r="H78" s="81"/>
      <c r="I78" s="2">
        <v>45500</v>
      </c>
      <c r="J78" s="2">
        <v>45500</v>
      </c>
      <c r="K78" s="2">
        <v>0</v>
      </c>
      <c r="L78" s="2">
        <v>45500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81">
        <v>0</v>
      </c>
      <c r="U78" s="81"/>
      <c r="V78" s="81">
        <v>0</v>
      </c>
      <c r="W78" s="81"/>
    </row>
    <row r="79" spans="1:23" ht="19.5" customHeight="1" thickBot="1">
      <c r="A79" s="78"/>
      <c r="B79" s="78"/>
      <c r="C79" s="78"/>
      <c r="D79" s="79"/>
      <c r="E79" s="79"/>
      <c r="F79" s="57" t="s">
        <v>21</v>
      </c>
      <c r="G79" s="81">
        <v>894300</v>
      </c>
      <c r="H79" s="81"/>
      <c r="I79" s="2">
        <v>894300</v>
      </c>
      <c r="J79" s="2">
        <v>894300</v>
      </c>
      <c r="K79" s="2">
        <v>733800</v>
      </c>
      <c r="L79" s="2">
        <v>160500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81">
        <v>0</v>
      </c>
      <c r="U79" s="81"/>
      <c r="V79" s="81">
        <v>0</v>
      </c>
      <c r="W79" s="81"/>
    </row>
    <row r="80" spans="1:23" ht="17.25" customHeight="1" thickBot="1">
      <c r="A80" s="78"/>
      <c r="B80" s="78"/>
      <c r="C80" s="78">
        <v>85417</v>
      </c>
      <c r="D80" s="79" t="s">
        <v>98</v>
      </c>
      <c r="E80" s="79"/>
      <c r="F80" s="58" t="s">
        <v>18</v>
      </c>
      <c r="G80" s="82">
        <v>17500</v>
      </c>
      <c r="H80" s="82"/>
      <c r="I80" s="3">
        <v>17500</v>
      </c>
      <c r="J80" s="3">
        <v>17500</v>
      </c>
      <c r="K80" s="3">
        <v>15500</v>
      </c>
      <c r="L80" s="3">
        <v>2000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82">
        <v>0</v>
      </c>
      <c r="U80" s="82"/>
      <c r="V80" s="82">
        <v>0</v>
      </c>
      <c r="W80" s="82"/>
    </row>
    <row r="81" spans="1:23" ht="17.25" customHeight="1" thickBot="1">
      <c r="A81" s="78"/>
      <c r="B81" s="78"/>
      <c r="C81" s="78"/>
      <c r="D81" s="79"/>
      <c r="E81" s="79"/>
      <c r="F81" s="57" t="s">
        <v>19</v>
      </c>
      <c r="G81" s="81">
        <v>-15500</v>
      </c>
      <c r="H81" s="81"/>
      <c r="I81" s="2">
        <v>-15500</v>
      </c>
      <c r="J81" s="2">
        <v>-15500</v>
      </c>
      <c r="K81" s="2">
        <v>-15500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81">
        <v>0</v>
      </c>
      <c r="U81" s="81"/>
      <c r="V81" s="81">
        <v>0</v>
      </c>
      <c r="W81" s="81"/>
    </row>
    <row r="82" spans="1:23" ht="18" customHeight="1" thickBot="1">
      <c r="A82" s="78"/>
      <c r="B82" s="78"/>
      <c r="C82" s="78"/>
      <c r="D82" s="79"/>
      <c r="E82" s="79"/>
      <c r="F82" s="57" t="s">
        <v>20</v>
      </c>
      <c r="G82" s="81">
        <v>0</v>
      </c>
      <c r="H82" s="81"/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81">
        <v>0</v>
      </c>
      <c r="U82" s="81"/>
      <c r="V82" s="81">
        <v>0</v>
      </c>
      <c r="W82" s="81"/>
    </row>
    <row r="83" spans="1:23" ht="21.75" customHeight="1">
      <c r="A83" s="78"/>
      <c r="B83" s="78"/>
      <c r="C83" s="78"/>
      <c r="D83" s="79"/>
      <c r="E83" s="79"/>
      <c r="F83" s="57" t="s">
        <v>21</v>
      </c>
      <c r="G83" s="81">
        <v>2000</v>
      </c>
      <c r="H83" s="81"/>
      <c r="I83" s="2">
        <v>2000</v>
      </c>
      <c r="J83" s="2">
        <v>2000</v>
      </c>
      <c r="K83" s="2">
        <v>0</v>
      </c>
      <c r="L83" s="2">
        <v>2000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81">
        <v>0</v>
      </c>
      <c r="U83" s="81"/>
      <c r="V83" s="81">
        <v>0</v>
      </c>
      <c r="W83" s="81"/>
    </row>
    <row r="84" spans="1:23" ht="18" customHeight="1">
      <c r="A84" s="80" t="s">
        <v>22</v>
      </c>
      <c r="B84" s="80"/>
      <c r="C84" s="80"/>
      <c r="D84" s="80"/>
      <c r="E84" s="80"/>
      <c r="F84" s="57" t="s">
        <v>18</v>
      </c>
      <c r="G84" s="77">
        <v>96606924</v>
      </c>
      <c r="H84" s="77"/>
      <c r="I84" s="4">
        <v>77659583</v>
      </c>
      <c r="J84" s="4">
        <v>72259752</v>
      </c>
      <c r="K84" s="4">
        <v>48905944</v>
      </c>
      <c r="L84" s="4">
        <v>23353808</v>
      </c>
      <c r="M84" s="4">
        <v>1504986</v>
      </c>
      <c r="N84" s="4">
        <v>2761933</v>
      </c>
      <c r="O84" s="4">
        <v>825489</v>
      </c>
      <c r="P84" s="4">
        <v>282098</v>
      </c>
      <c r="Q84" s="4">
        <v>25325</v>
      </c>
      <c r="R84" s="4">
        <v>18947341</v>
      </c>
      <c r="S84" s="4">
        <v>16162841</v>
      </c>
      <c r="T84" s="77">
        <v>11560023</v>
      </c>
      <c r="U84" s="77"/>
      <c r="V84" s="77">
        <v>2784500</v>
      </c>
      <c r="W84" s="77"/>
    </row>
    <row r="85" spans="1:23" ht="18" customHeight="1">
      <c r="A85" s="80"/>
      <c r="B85" s="80"/>
      <c r="C85" s="80"/>
      <c r="D85" s="80"/>
      <c r="E85" s="80"/>
      <c r="F85" s="57" t="s">
        <v>19</v>
      </c>
      <c r="G85" s="77">
        <v>-90702</v>
      </c>
      <c r="H85" s="77"/>
      <c r="I85" s="4">
        <v>-90702</v>
      </c>
      <c r="J85" s="4">
        <v>-90520</v>
      </c>
      <c r="K85" s="4">
        <v>-75177</v>
      </c>
      <c r="L85" s="4">
        <v>-15343</v>
      </c>
      <c r="M85" s="4">
        <v>0</v>
      </c>
      <c r="N85" s="4">
        <v>-182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77">
        <v>0</v>
      </c>
      <c r="U85" s="77"/>
      <c r="V85" s="77">
        <v>0</v>
      </c>
      <c r="W85" s="77"/>
    </row>
    <row r="86" spans="1:23" ht="18" customHeight="1">
      <c r="A86" s="80"/>
      <c r="B86" s="80"/>
      <c r="C86" s="80"/>
      <c r="D86" s="80"/>
      <c r="E86" s="80"/>
      <c r="F86" s="57" t="s">
        <v>20</v>
      </c>
      <c r="G86" s="77">
        <v>222703</v>
      </c>
      <c r="H86" s="77"/>
      <c r="I86" s="4">
        <v>222703</v>
      </c>
      <c r="J86" s="4">
        <v>222703</v>
      </c>
      <c r="K86" s="4">
        <v>17941</v>
      </c>
      <c r="L86" s="4">
        <v>204762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77">
        <v>0</v>
      </c>
      <c r="U86" s="77"/>
      <c r="V86" s="77">
        <v>0</v>
      </c>
      <c r="W86" s="77"/>
    </row>
    <row r="87" spans="1:23" ht="23.25" customHeight="1">
      <c r="A87" s="80"/>
      <c r="B87" s="80"/>
      <c r="C87" s="80"/>
      <c r="D87" s="80"/>
      <c r="E87" s="80"/>
      <c r="F87" s="57" t="s">
        <v>21</v>
      </c>
      <c r="G87" s="77">
        <v>96738925</v>
      </c>
      <c r="H87" s="77"/>
      <c r="I87" s="4">
        <v>77791584</v>
      </c>
      <c r="J87" s="4">
        <v>72391935</v>
      </c>
      <c r="K87" s="4">
        <v>48848708</v>
      </c>
      <c r="L87" s="4">
        <v>23543227</v>
      </c>
      <c r="M87" s="4">
        <v>1504986</v>
      </c>
      <c r="N87" s="4">
        <v>2761751</v>
      </c>
      <c r="O87" s="4">
        <v>825489</v>
      </c>
      <c r="P87" s="4">
        <v>282098</v>
      </c>
      <c r="Q87" s="4">
        <v>25325</v>
      </c>
      <c r="R87" s="4">
        <v>18947341</v>
      </c>
      <c r="S87" s="4">
        <v>16162841</v>
      </c>
      <c r="T87" s="77">
        <v>11560023</v>
      </c>
      <c r="U87" s="77"/>
      <c r="V87" s="77">
        <v>2784500</v>
      </c>
      <c r="W87" s="77"/>
    </row>
  </sheetData>
  <sheetProtection/>
  <mergeCells count="312">
    <mergeCell ref="V81:W81"/>
    <mergeCell ref="G82:H82"/>
    <mergeCell ref="T82:U82"/>
    <mergeCell ref="V82:W82"/>
    <mergeCell ref="G83:H83"/>
    <mergeCell ref="T83:U83"/>
    <mergeCell ref="V83:W83"/>
    <mergeCell ref="T78:U78"/>
    <mergeCell ref="V78:W78"/>
    <mergeCell ref="G79:H79"/>
    <mergeCell ref="T79:U79"/>
    <mergeCell ref="V79:W79"/>
    <mergeCell ref="G80:H80"/>
    <mergeCell ref="T80:U80"/>
    <mergeCell ref="V80:W80"/>
    <mergeCell ref="A76:B79"/>
    <mergeCell ref="C76:C79"/>
    <mergeCell ref="D76:E79"/>
    <mergeCell ref="G76:H76"/>
    <mergeCell ref="T76:U76"/>
    <mergeCell ref="V76:W76"/>
    <mergeCell ref="G77:H77"/>
    <mergeCell ref="T77:U77"/>
    <mergeCell ref="V77:W77"/>
    <mergeCell ref="G78:H78"/>
    <mergeCell ref="T73:U73"/>
    <mergeCell ref="V73:W73"/>
    <mergeCell ref="G74:H74"/>
    <mergeCell ref="T74:U74"/>
    <mergeCell ref="V74:W74"/>
    <mergeCell ref="G75:H75"/>
    <mergeCell ref="T75:U75"/>
    <mergeCell ref="V75:W75"/>
    <mergeCell ref="G71:H71"/>
    <mergeCell ref="T71:U71"/>
    <mergeCell ref="V71:W71"/>
    <mergeCell ref="A72:B75"/>
    <mergeCell ref="C72:C75"/>
    <mergeCell ref="D72:E75"/>
    <mergeCell ref="G72:H72"/>
    <mergeCell ref="T72:U72"/>
    <mergeCell ref="V72:W72"/>
    <mergeCell ref="G73:H73"/>
    <mergeCell ref="V68:W68"/>
    <mergeCell ref="G69:H69"/>
    <mergeCell ref="T69:U69"/>
    <mergeCell ref="V69:W69"/>
    <mergeCell ref="G70:H70"/>
    <mergeCell ref="T70:U70"/>
    <mergeCell ref="V70:W70"/>
    <mergeCell ref="T66:U66"/>
    <mergeCell ref="V66:W66"/>
    <mergeCell ref="G67:H67"/>
    <mergeCell ref="T67:U67"/>
    <mergeCell ref="V67:W67"/>
    <mergeCell ref="A68:B71"/>
    <mergeCell ref="C68:C71"/>
    <mergeCell ref="D68:E71"/>
    <mergeCell ref="G68:H68"/>
    <mergeCell ref="T68:U68"/>
    <mergeCell ref="A64:B67"/>
    <mergeCell ref="C64:C67"/>
    <mergeCell ref="D64:E67"/>
    <mergeCell ref="G64:H64"/>
    <mergeCell ref="T64:U64"/>
    <mergeCell ref="V64:W64"/>
    <mergeCell ref="G65:H65"/>
    <mergeCell ref="T65:U65"/>
    <mergeCell ref="V65:W65"/>
    <mergeCell ref="G66:H66"/>
    <mergeCell ref="T61:U61"/>
    <mergeCell ref="V61:W61"/>
    <mergeCell ref="G62:H62"/>
    <mergeCell ref="T62:U62"/>
    <mergeCell ref="V62:W62"/>
    <mergeCell ref="G63:H63"/>
    <mergeCell ref="T63:U63"/>
    <mergeCell ref="V63:W63"/>
    <mergeCell ref="G59:H59"/>
    <mergeCell ref="T59:U59"/>
    <mergeCell ref="V59:W59"/>
    <mergeCell ref="A60:B63"/>
    <mergeCell ref="C60:C63"/>
    <mergeCell ref="D60:E63"/>
    <mergeCell ref="G60:H60"/>
    <mergeCell ref="T60:U60"/>
    <mergeCell ref="V60:W60"/>
    <mergeCell ref="G61:H61"/>
    <mergeCell ref="V56:W56"/>
    <mergeCell ref="G57:H57"/>
    <mergeCell ref="T57:U57"/>
    <mergeCell ref="V57:W57"/>
    <mergeCell ref="G58:H58"/>
    <mergeCell ref="T58:U58"/>
    <mergeCell ref="V58:W58"/>
    <mergeCell ref="T54:U54"/>
    <mergeCell ref="V54:W54"/>
    <mergeCell ref="G55:H55"/>
    <mergeCell ref="T55:U55"/>
    <mergeCell ref="V55:W55"/>
    <mergeCell ref="A56:B59"/>
    <mergeCell ref="C56:C59"/>
    <mergeCell ref="D56:E59"/>
    <mergeCell ref="G56:H56"/>
    <mergeCell ref="T56:U56"/>
    <mergeCell ref="A52:B55"/>
    <mergeCell ref="C52:C55"/>
    <mergeCell ref="D52:E55"/>
    <mergeCell ref="G52:H52"/>
    <mergeCell ref="T52:U52"/>
    <mergeCell ref="V52:W52"/>
    <mergeCell ref="G53:H53"/>
    <mergeCell ref="T53:U53"/>
    <mergeCell ref="V53:W53"/>
    <mergeCell ref="G54:H54"/>
    <mergeCell ref="T49:U49"/>
    <mergeCell ref="V49:W49"/>
    <mergeCell ref="G50:H50"/>
    <mergeCell ref="T50:U50"/>
    <mergeCell ref="V50:W50"/>
    <mergeCell ref="G51:H51"/>
    <mergeCell ref="T51:U51"/>
    <mergeCell ref="V51:W51"/>
    <mergeCell ref="G47:H47"/>
    <mergeCell ref="T47:U47"/>
    <mergeCell ref="V47:W47"/>
    <mergeCell ref="A48:B51"/>
    <mergeCell ref="C48:C51"/>
    <mergeCell ref="D48:E51"/>
    <mergeCell ref="G48:H48"/>
    <mergeCell ref="T48:U48"/>
    <mergeCell ref="V48:W48"/>
    <mergeCell ref="G49:H49"/>
    <mergeCell ref="V44:W44"/>
    <mergeCell ref="G45:H45"/>
    <mergeCell ref="T45:U45"/>
    <mergeCell ref="V45:W45"/>
    <mergeCell ref="G46:H46"/>
    <mergeCell ref="T46:U46"/>
    <mergeCell ref="V46:W46"/>
    <mergeCell ref="T42:U42"/>
    <mergeCell ref="V42:W42"/>
    <mergeCell ref="G43:H43"/>
    <mergeCell ref="T43:U43"/>
    <mergeCell ref="V43:W43"/>
    <mergeCell ref="A44:B47"/>
    <mergeCell ref="C44:C47"/>
    <mergeCell ref="D44:E47"/>
    <mergeCell ref="G44:H44"/>
    <mergeCell ref="T44:U44"/>
    <mergeCell ref="A40:B43"/>
    <mergeCell ref="C40:C43"/>
    <mergeCell ref="D40:E43"/>
    <mergeCell ref="G40:H40"/>
    <mergeCell ref="T40:U40"/>
    <mergeCell ref="V40:W40"/>
    <mergeCell ref="G41:H41"/>
    <mergeCell ref="T41:U41"/>
    <mergeCell ref="V41:W41"/>
    <mergeCell ref="G42:H42"/>
    <mergeCell ref="T37:U37"/>
    <mergeCell ref="V37:W37"/>
    <mergeCell ref="G38:H38"/>
    <mergeCell ref="T38:U38"/>
    <mergeCell ref="V38:W38"/>
    <mergeCell ref="G39:H39"/>
    <mergeCell ref="T39:U39"/>
    <mergeCell ref="V39:W39"/>
    <mergeCell ref="G35:H35"/>
    <mergeCell ref="T35:U35"/>
    <mergeCell ref="V35:W35"/>
    <mergeCell ref="A36:B39"/>
    <mergeCell ref="C36:C39"/>
    <mergeCell ref="D36:E39"/>
    <mergeCell ref="G36:H36"/>
    <mergeCell ref="T36:U36"/>
    <mergeCell ref="V36:W36"/>
    <mergeCell ref="G37:H37"/>
    <mergeCell ref="V32:W32"/>
    <mergeCell ref="G33:H33"/>
    <mergeCell ref="T33:U33"/>
    <mergeCell ref="V33:W33"/>
    <mergeCell ref="G34:H34"/>
    <mergeCell ref="T34:U34"/>
    <mergeCell ref="V34:W34"/>
    <mergeCell ref="T30:U30"/>
    <mergeCell ref="V30:W30"/>
    <mergeCell ref="G31:H31"/>
    <mergeCell ref="T31:U31"/>
    <mergeCell ref="V31:W31"/>
    <mergeCell ref="A32:B35"/>
    <mergeCell ref="C32:C35"/>
    <mergeCell ref="D32:E35"/>
    <mergeCell ref="G32:H32"/>
    <mergeCell ref="T32:U32"/>
    <mergeCell ref="A28:B31"/>
    <mergeCell ref="C28:C31"/>
    <mergeCell ref="D28:E31"/>
    <mergeCell ref="G28:H28"/>
    <mergeCell ref="T28:U28"/>
    <mergeCell ref="V28:W28"/>
    <mergeCell ref="G29:H29"/>
    <mergeCell ref="T29:U29"/>
    <mergeCell ref="V29:W29"/>
    <mergeCell ref="G30:H30"/>
    <mergeCell ref="G26:H26"/>
    <mergeCell ref="T26:U26"/>
    <mergeCell ref="V26:W26"/>
    <mergeCell ref="G27:H27"/>
    <mergeCell ref="T27:U27"/>
    <mergeCell ref="V27:W27"/>
    <mergeCell ref="G24:H24"/>
    <mergeCell ref="T24:U24"/>
    <mergeCell ref="V24:W24"/>
    <mergeCell ref="G25:H25"/>
    <mergeCell ref="T25:U25"/>
    <mergeCell ref="V25:W25"/>
    <mergeCell ref="A20:B23"/>
    <mergeCell ref="C20:C23"/>
    <mergeCell ref="D20:E23"/>
    <mergeCell ref="A24:B27"/>
    <mergeCell ref="C24:C27"/>
    <mergeCell ref="D24:E27"/>
    <mergeCell ref="G23:H23"/>
    <mergeCell ref="T23:U23"/>
    <mergeCell ref="T22:U22"/>
    <mergeCell ref="T17:U17"/>
    <mergeCell ref="V17:W17"/>
    <mergeCell ref="V19:W19"/>
    <mergeCell ref="V18:W18"/>
    <mergeCell ref="G18:H18"/>
    <mergeCell ref="V23:W23"/>
    <mergeCell ref="G17:H17"/>
    <mergeCell ref="A1:X2"/>
    <mergeCell ref="G21:H21"/>
    <mergeCell ref="T21:U21"/>
    <mergeCell ref="V21:W21"/>
    <mergeCell ref="V13:W13"/>
    <mergeCell ref="T13:U13"/>
    <mergeCell ref="T14:U14"/>
    <mergeCell ref="V14:W14"/>
    <mergeCell ref="V12:W12"/>
    <mergeCell ref="T16:U16"/>
    <mergeCell ref="I5:W5"/>
    <mergeCell ref="I6:I10"/>
    <mergeCell ref="J6:Q7"/>
    <mergeCell ref="O8:O10"/>
    <mergeCell ref="V11:W11"/>
    <mergeCell ref="T9:U10"/>
    <mergeCell ref="K8:L9"/>
    <mergeCell ref="M8:M10"/>
    <mergeCell ref="S7:S10"/>
    <mergeCell ref="T11:U11"/>
    <mergeCell ref="V16:W16"/>
    <mergeCell ref="V15:W15"/>
    <mergeCell ref="T12:U12"/>
    <mergeCell ref="T15:U15"/>
    <mergeCell ref="A11:B11"/>
    <mergeCell ref="D11:F11"/>
    <mergeCell ref="Q8:Q10"/>
    <mergeCell ref="R6:R10"/>
    <mergeCell ref="S6:W6"/>
    <mergeCell ref="V7:W10"/>
    <mergeCell ref="P8:P10"/>
    <mergeCell ref="N8:N10"/>
    <mergeCell ref="T7:U8"/>
    <mergeCell ref="J8:J10"/>
    <mergeCell ref="A12:B15"/>
    <mergeCell ref="A16:B19"/>
    <mergeCell ref="C16:C19"/>
    <mergeCell ref="D16:E19"/>
    <mergeCell ref="C12:C15"/>
    <mergeCell ref="G16:H16"/>
    <mergeCell ref="G13:H13"/>
    <mergeCell ref="G14:H14"/>
    <mergeCell ref="G15:H15"/>
    <mergeCell ref="B3:D3"/>
    <mergeCell ref="E3:G3"/>
    <mergeCell ref="D5:F10"/>
    <mergeCell ref="G12:H12"/>
    <mergeCell ref="G11:H11"/>
    <mergeCell ref="D12:E15"/>
    <mergeCell ref="G5:H10"/>
    <mergeCell ref="A5:B10"/>
    <mergeCell ref="C5:C10"/>
    <mergeCell ref="H3:X3"/>
    <mergeCell ref="V20:W20"/>
    <mergeCell ref="T20:U20"/>
    <mergeCell ref="T18:U18"/>
    <mergeCell ref="V22:W22"/>
    <mergeCell ref="G19:H19"/>
    <mergeCell ref="T19:U19"/>
    <mergeCell ref="G22:H22"/>
    <mergeCell ref="G20:H20"/>
    <mergeCell ref="A80:B83"/>
    <mergeCell ref="C80:C83"/>
    <mergeCell ref="D80:E83"/>
    <mergeCell ref="A84:E87"/>
    <mergeCell ref="G84:H84"/>
    <mergeCell ref="T84:U84"/>
    <mergeCell ref="G87:H87"/>
    <mergeCell ref="T87:U87"/>
    <mergeCell ref="G81:H81"/>
    <mergeCell ref="T81:U81"/>
    <mergeCell ref="V87:W87"/>
    <mergeCell ref="V84:W84"/>
    <mergeCell ref="G85:H85"/>
    <mergeCell ref="T85:U85"/>
    <mergeCell ref="V85:W85"/>
    <mergeCell ref="G86:H86"/>
    <mergeCell ref="T86:U86"/>
    <mergeCell ref="V86:W86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106.105.2017
z dnia 8 grudnia 2017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Layout" workbookViewId="0" topLeftCell="A1">
      <selection activeCell="Q5" sqref="Q5"/>
    </sheetView>
  </sheetViews>
  <sheetFormatPr defaultColWidth="9.33203125" defaultRowHeight="12.75"/>
  <cols>
    <col min="1" max="1" width="5.66015625" style="19" customWidth="1"/>
    <col min="2" max="2" width="11" style="19" customWidth="1"/>
    <col min="3" max="3" width="8.66015625" style="19" customWidth="1"/>
    <col min="4" max="4" width="15" style="19" customWidth="1"/>
    <col min="5" max="5" width="16.83203125" style="19" customWidth="1"/>
    <col min="6" max="6" width="14.16015625" style="19" customWidth="1"/>
    <col min="7" max="7" width="14.33203125" style="19" customWidth="1"/>
    <col min="8" max="8" width="14.5" style="19" customWidth="1"/>
    <col min="9" max="9" width="10.66015625" style="19" customWidth="1"/>
    <col min="10" max="10" width="12.66015625" style="19" customWidth="1"/>
    <col min="11" max="11" width="10.83203125" style="18" customWidth="1"/>
    <col min="12" max="12" width="15" style="18" customWidth="1"/>
    <col min="13" max="14" width="12.33203125" style="18" bestFit="1" customWidth="1"/>
    <col min="15" max="15" width="12.16015625" style="18" customWidth="1"/>
    <col min="16" max="16384" width="9.33203125" style="18" customWidth="1"/>
  </cols>
  <sheetData>
    <row r="1" spans="1:17" ht="36" customHeight="1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55"/>
    </row>
    <row r="2" spans="1:16" s="40" customFormat="1" ht="18.75" customHeight="1">
      <c r="A2" s="54"/>
      <c r="B2" s="54"/>
      <c r="C2" s="54"/>
      <c r="D2" s="54"/>
      <c r="E2" s="54"/>
      <c r="F2" s="54"/>
      <c r="G2" s="53"/>
      <c r="H2" s="53"/>
      <c r="I2" s="53"/>
      <c r="J2" s="53"/>
      <c r="K2" s="53"/>
      <c r="L2" s="52"/>
      <c r="M2" s="52"/>
      <c r="N2" s="52"/>
      <c r="O2" s="52"/>
      <c r="P2" s="51" t="s">
        <v>73</v>
      </c>
    </row>
    <row r="3" spans="1:16" s="40" customFormat="1" ht="12.75">
      <c r="A3" s="100" t="s">
        <v>0</v>
      </c>
      <c r="B3" s="100" t="s">
        <v>1</v>
      </c>
      <c r="C3" s="100" t="s">
        <v>27</v>
      </c>
      <c r="D3" s="100" t="s">
        <v>72</v>
      </c>
      <c r="E3" s="89" t="s">
        <v>71</v>
      </c>
      <c r="F3" s="95" t="s">
        <v>6</v>
      </c>
      <c r="G3" s="103"/>
      <c r="H3" s="103"/>
      <c r="I3" s="103"/>
      <c r="J3" s="103"/>
      <c r="K3" s="103"/>
      <c r="L3" s="103"/>
      <c r="M3" s="103"/>
      <c r="N3" s="103"/>
      <c r="O3" s="103"/>
      <c r="P3" s="96"/>
    </row>
    <row r="4" spans="1:16" s="40" customFormat="1" ht="12.75">
      <c r="A4" s="101"/>
      <c r="B4" s="101"/>
      <c r="C4" s="101"/>
      <c r="D4" s="101"/>
      <c r="E4" s="90"/>
      <c r="F4" s="89" t="s">
        <v>70</v>
      </c>
      <c r="G4" s="97" t="s">
        <v>6</v>
      </c>
      <c r="H4" s="97"/>
      <c r="I4" s="97"/>
      <c r="J4" s="97"/>
      <c r="K4" s="97"/>
      <c r="L4" s="89" t="s">
        <v>69</v>
      </c>
      <c r="M4" s="92" t="s">
        <v>6</v>
      </c>
      <c r="N4" s="93"/>
      <c r="O4" s="93"/>
      <c r="P4" s="94"/>
    </row>
    <row r="5" spans="1:16" s="40" customFormat="1" ht="25.5" customHeight="1">
      <c r="A5" s="101"/>
      <c r="B5" s="101"/>
      <c r="C5" s="101"/>
      <c r="D5" s="101"/>
      <c r="E5" s="90"/>
      <c r="F5" s="90"/>
      <c r="G5" s="95" t="s">
        <v>68</v>
      </c>
      <c r="H5" s="96"/>
      <c r="I5" s="89" t="s">
        <v>67</v>
      </c>
      <c r="J5" s="89" t="s">
        <v>66</v>
      </c>
      <c r="K5" s="89" t="s">
        <v>65</v>
      </c>
      <c r="L5" s="90"/>
      <c r="M5" s="95" t="s">
        <v>8</v>
      </c>
      <c r="N5" s="50" t="s">
        <v>9</v>
      </c>
      <c r="O5" s="97" t="s">
        <v>64</v>
      </c>
      <c r="P5" s="97" t="s">
        <v>63</v>
      </c>
    </row>
    <row r="6" spans="1:16" s="40" customFormat="1" ht="84">
      <c r="A6" s="102"/>
      <c r="B6" s="102"/>
      <c r="C6" s="102"/>
      <c r="D6" s="102"/>
      <c r="E6" s="91"/>
      <c r="F6" s="91"/>
      <c r="G6" s="49" t="s">
        <v>16</v>
      </c>
      <c r="H6" s="49" t="s">
        <v>62</v>
      </c>
      <c r="I6" s="91"/>
      <c r="J6" s="91"/>
      <c r="K6" s="91"/>
      <c r="L6" s="91"/>
      <c r="M6" s="97"/>
      <c r="N6" s="48" t="s">
        <v>13</v>
      </c>
      <c r="O6" s="97"/>
      <c r="P6" s="97"/>
    </row>
    <row r="7" spans="1:16" s="40" customFormat="1" ht="10.5" customHeight="1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7">
        <v>11</v>
      </c>
      <c r="L7" s="47">
        <v>12</v>
      </c>
      <c r="M7" s="47">
        <v>13</v>
      </c>
      <c r="N7" s="47">
        <v>14</v>
      </c>
      <c r="O7" s="47">
        <v>15</v>
      </c>
      <c r="P7" s="47">
        <v>16</v>
      </c>
    </row>
    <row r="8" spans="1:16" s="40" customFormat="1" ht="13.5">
      <c r="A8" s="43" t="s">
        <v>61</v>
      </c>
      <c r="B8" s="46"/>
      <c r="C8" s="33"/>
      <c r="D8" s="37">
        <f>SUM(D9:D9)</f>
        <v>6000</v>
      </c>
      <c r="E8" s="37">
        <f>SUM(E9:E9)</f>
        <v>6000</v>
      </c>
      <c r="F8" s="37">
        <f>SUM(F9:F9)</f>
        <v>6000</v>
      </c>
      <c r="G8" s="37">
        <f>SUM(G9:G9)</f>
        <v>0</v>
      </c>
      <c r="H8" s="37">
        <f>SUM(H9:H9)</f>
        <v>6000</v>
      </c>
      <c r="I8" s="37">
        <v>0</v>
      </c>
      <c r="J8" s="37">
        <v>0</v>
      </c>
      <c r="K8" s="37">
        <v>0</v>
      </c>
      <c r="L8" s="37">
        <f>SUM(L9:L9)</f>
        <v>0</v>
      </c>
      <c r="M8" s="37">
        <f>SUM(M9:M9)</f>
        <v>0</v>
      </c>
      <c r="N8" s="37">
        <f>SUM(N9:N9)</f>
        <v>0</v>
      </c>
      <c r="O8" s="37">
        <v>0</v>
      </c>
      <c r="P8" s="37">
        <v>0</v>
      </c>
    </row>
    <row r="9" spans="1:16" s="40" customFormat="1" ht="12.75">
      <c r="A9" s="45" t="s">
        <v>61</v>
      </c>
      <c r="B9" s="44" t="s">
        <v>60</v>
      </c>
      <c r="C9" s="30">
        <v>2110</v>
      </c>
      <c r="D9" s="29">
        <v>6000</v>
      </c>
      <c r="E9" s="29">
        <f>F9+L9</f>
        <v>6000</v>
      </c>
      <c r="F9" s="29">
        <f>H9</f>
        <v>6000</v>
      </c>
      <c r="G9" s="28">
        <v>0</v>
      </c>
      <c r="H9" s="28">
        <v>6000</v>
      </c>
      <c r="I9" s="28">
        <v>0</v>
      </c>
      <c r="J9" s="28">
        <v>0</v>
      </c>
      <c r="K9" s="28">
        <f>-T9</f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</row>
    <row r="10" spans="1:16" s="40" customFormat="1" ht="13.5">
      <c r="A10" s="35">
        <v>600</v>
      </c>
      <c r="B10" s="38"/>
      <c r="C10" s="33"/>
      <c r="D10" s="37">
        <f aca="true" t="shared" si="0" ref="D10:N10">SUM(D11:D11)</f>
        <v>825</v>
      </c>
      <c r="E10" s="37">
        <f t="shared" si="0"/>
        <v>825</v>
      </c>
      <c r="F10" s="37">
        <f t="shared" si="0"/>
        <v>825</v>
      </c>
      <c r="G10" s="37">
        <f t="shared" si="0"/>
        <v>825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37">
        <f t="shared" si="0"/>
        <v>0</v>
      </c>
      <c r="N10" s="37">
        <f t="shared" si="0"/>
        <v>0</v>
      </c>
      <c r="O10" s="37">
        <f>O12+O14</f>
        <v>0</v>
      </c>
      <c r="P10" s="37">
        <f>P12+P14</f>
        <v>0</v>
      </c>
    </row>
    <row r="11" spans="1:16" s="40" customFormat="1" ht="12.75">
      <c r="A11" s="32">
        <v>600</v>
      </c>
      <c r="B11" s="31">
        <v>60095</v>
      </c>
      <c r="C11" s="30">
        <v>2110</v>
      </c>
      <c r="D11" s="29">
        <v>825</v>
      </c>
      <c r="E11" s="29">
        <f>SUM(F11)</f>
        <v>825</v>
      </c>
      <c r="F11" s="29">
        <f>SUM(G11:H11)</f>
        <v>825</v>
      </c>
      <c r="G11" s="28">
        <v>825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f>SUM(O11+Q11+R11)</f>
        <v>0</v>
      </c>
      <c r="O11" s="28">
        <v>0</v>
      </c>
      <c r="P11" s="28">
        <v>0</v>
      </c>
    </row>
    <row r="12" spans="1:16" s="40" customFormat="1" ht="13.5">
      <c r="A12" s="43" t="s">
        <v>59</v>
      </c>
      <c r="B12" s="42"/>
      <c r="C12" s="33"/>
      <c r="D12" s="37">
        <f aca="true" t="shared" si="1" ref="D12:M12">SUM(D13)</f>
        <v>68000</v>
      </c>
      <c r="E12" s="37">
        <f t="shared" si="1"/>
        <v>68000</v>
      </c>
      <c r="F12" s="37">
        <f t="shared" si="1"/>
        <v>68000</v>
      </c>
      <c r="G12" s="37">
        <f t="shared" si="1"/>
        <v>40920</v>
      </c>
      <c r="H12" s="37">
        <f t="shared" si="1"/>
        <v>27080</v>
      </c>
      <c r="I12" s="37">
        <f t="shared" si="1"/>
        <v>0</v>
      </c>
      <c r="J12" s="37">
        <f t="shared" si="1"/>
        <v>0</v>
      </c>
      <c r="K12" s="37">
        <f t="shared" si="1"/>
        <v>0</v>
      </c>
      <c r="L12" s="37">
        <f t="shared" si="1"/>
        <v>0</v>
      </c>
      <c r="M12" s="37">
        <f t="shared" si="1"/>
        <v>0</v>
      </c>
      <c r="N12" s="37">
        <v>0</v>
      </c>
      <c r="O12" s="37">
        <f>SUM(O13)</f>
        <v>0</v>
      </c>
      <c r="P12" s="37">
        <f>SUM(P13)</f>
        <v>0</v>
      </c>
    </row>
    <row r="13" spans="1:18" s="40" customFormat="1" ht="12.75">
      <c r="A13" s="32">
        <v>700</v>
      </c>
      <c r="B13" s="31">
        <v>70005</v>
      </c>
      <c r="C13" s="30">
        <v>2110</v>
      </c>
      <c r="D13" s="29">
        <v>68000</v>
      </c>
      <c r="E13" s="29">
        <f>SUM(F13)</f>
        <v>68000</v>
      </c>
      <c r="F13" s="29">
        <f>SUM(G13:H13)</f>
        <v>68000</v>
      </c>
      <c r="G13" s="28">
        <v>40920</v>
      </c>
      <c r="H13" s="28">
        <v>27080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f>SUM(O13+Q13+R13)</f>
        <v>0</v>
      </c>
      <c r="O13" s="28">
        <v>0</v>
      </c>
      <c r="P13" s="28">
        <v>0</v>
      </c>
      <c r="Q13" s="36"/>
      <c r="R13" s="36"/>
    </row>
    <row r="14" spans="1:18" s="40" customFormat="1" ht="13.5">
      <c r="A14" s="35">
        <v>710</v>
      </c>
      <c r="B14" s="38"/>
      <c r="C14" s="33"/>
      <c r="D14" s="37">
        <f aca="true" t="shared" si="2" ref="D14:P14">SUM(D15:D16)</f>
        <v>394800</v>
      </c>
      <c r="E14" s="37">
        <f t="shared" si="2"/>
        <v>394800</v>
      </c>
      <c r="F14" s="37">
        <f t="shared" si="2"/>
        <v>394800</v>
      </c>
      <c r="G14" s="37">
        <f t="shared" si="2"/>
        <v>351679</v>
      </c>
      <c r="H14" s="37">
        <f t="shared" si="2"/>
        <v>43121</v>
      </c>
      <c r="I14" s="37">
        <f t="shared" si="2"/>
        <v>0</v>
      </c>
      <c r="J14" s="37">
        <f t="shared" si="2"/>
        <v>0</v>
      </c>
      <c r="K14" s="37">
        <f t="shared" si="2"/>
        <v>0</v>
      </c>
      <c r="L14" s="37">
        <f t="shared" si="2"/>
        <v>0</v>
      </c>
      <c r="M14" s="37">
        <f t="shared" si="2"/>
        <v>0</v>
      </c>
      <c r="N14" s="37">
        <f t="shared" si="2"/>
        <v>0</v>
      </c>
      <c r="O14" s="37">
        <f t="shared" si="2"/>
        <v>0</v>
      </c>
      <c r="P14" s="37">
        <f t="shared" si="2"/>
        <v>0</v>
      </c>
      <c r="Q14" s="41"/>
      <c r="R14" s="41"/>
    </row>
    <row r="15" spans="1:18" s="40" customFormat="1" ht="12.75">
      <c r="A15" s="32">
        <v>710</v>
      </c>
      <c r="B15" s="31">
        <v>71012</v>
      </c>
      <c r="C15" s="30">
        <v>2110</v>
      </c>
      <c r="D15" s="29">
        <v>114000</v>
      </c>
      <c r="E15" s="29">
        <f>SUM(N15+F15)</f>
        <v>114000</v>
      </c>
      <c r="F15" s="29">
        <f>SUM(G15:K15)</f>
        <v>114000</v>
      </c>
      <c r="G15" s="28">
        <v>114000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f>SUM(O15+Q15+R15)</f>
        <v>0</v>
      </c>
      <c r="O15" s="28">
        <v>0</v>
      </c>
      <c r="P15" s="28">
        <v>0</v>
      </c>
      <c r="Q15" s="36"/>
      <c r="R15" s="36"/>
    </row>
    <row r="16" spans="1:16" s="40" customFormat="1" ht="12.75">
      <c r="A16" s="32">
        <v>710</v>
      </c>
      <c r="B16" s="31">
        <v>71015</v>
      </c>
      <c r="C16" s="30">
        <v>2110</v>
      </c>
      <c r="D16" s="29">
        <v>280800</v>
      </c>
      <c r="E16" s="29">
        <f>SUM(F16)</f>
        <v>280800</v>
      </c>
      <c r="F16" s="29">
        <f>SUM(G16:H16)</f>
        <v>280800</v>
      </c>
      <c r="G16" s="28">
        <v>237679</v>
      </c>
      <c r="H16" s="28">
        <v>43121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f>SUM(O16+Q16+R16)</f>
        <v>0</v>
      </c>
      <c r="O16" s="28">
        <v>0</v>
      </c>
      <c r="P16" s="28">
        <v>0</v>
      </c>
    </row>
    <row r="17" spans="1:16" s="40" customFormat="1" ht="13.5">
      <c r="A17" s="35">
        <v>750</v>
      </c>
      <c r="B17" s="38"/>
      <c r="C17" s="33"/>
      <c r="D17" s="37">
        <f aca="true" t="shared" si="3" ref="D17:P17">SUM(D18:D19)</f>
        <v>21624</v>
      </c>
      <c r="E17" s="37">
        <f t="shared" si="3"/>
        <v>21624</v>
      </c>
      <c r="F17" s="37">
        <f t="shared" si="3"/>
        <v>21624</v>
      </c>
      <c r="G17" s="37">
        <f t="shared" si="3"/>
        <v>12187</v>
      </c>
      <c r="H17" s="37">
        <f t="shared" si="3"/>
        <v>9437</v>
      </c>
      <c r="I17" s="37">
        <f t="shared" si="3"/>
        <v>0</v>
      </c>
      <c r="J17" s="37">
        <f t="shared" si="3"/>
        <v>0</v>
      </c>
      <c r="K17" s="37">
        <f t="shared" si="3"/>
        <v>0</v>
      </c>
      <c r="L17" s="37">
        <f t="shared" si="3"/>
        <v>0</v>
      </c>
      <c r="M17" s="37">
        <f t="shared" si="3"/>
        <v>0</v>
      </c>
      <c r="N17" s="37">
        <f t="shared" si="3"/>
        <v>0</v>
      </c>
      <c r="O17" s="37">
        <f t="shared" si="3"/>
        <v>0</v>
      </c>
      <c r="P17" s="37">
        <f t="shared" si="3"/>
        <v>0</v>
      </c>
    </row>
    <row r="18" spans="1:16" s="40" customFormat="1" ht="12.75">
      <c r="A18" s="32">
        <v>750</v>
      </c>
      <c r="B18" s="31">
        <v>75011</v>
      </c>
      <c r="C18" s="30">
        <v>2110</v>
      </c>
      <c r="D18" s="29">
        <v>3100</v>
      </c>
      <c r="E18" s="29">
        <f>SUM(N18+F18)</f>
        <v>3100</v>
      </c>
      <c r="F18" s="29">
        <f>SUM(G18:K18)</f>
        <v>3100</v>
      </c>
      <c r="G18" s="28">
        <v>3100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f>SUM(O18+Q18+R18)</f>
        <v>0</v>
      </c>
      <c r="O18" s="28">
        <v>0</v>
      </c>
      <c r="P18" s="28">
        <v>0</v>
      </c>
    </row>
    <row r="19" spans="1:16" s="40" customFormat="1" ht="12.75">
      <c r="A19" s="32">
        <v>750</v>
      </c>
      <c r="B19" s="31">
        <v>75045</v>
      </c>
      <c r="C19" s="30">
        <v>2110</v>
      </c>
      <c r="D19" s="29">
        <v>18524</v>
      </c>
      <c r="E19" s="29">
        <f>SUM(F19)</f>
        <v>18524</v>
      </c>
      <c r="F19" s="29">
        <f>SUM(G19:H19)</f>
        <v>18524</v>
      </c>
      <c r="G19" s="28">
        <v>9087</v>
      </c>
      <c r="H19" s="28">
        <v>9437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f>SUM(O19+Q19+R19)</f>
        <v>0</v>
      </c>
      <c r="O19" s="28">
        <v>0</v>
      </c>
      <c r="P19" s="28">
        <v>0</v>
      </c>
    </row>
    <row r="20" spans="1:16" s="39" customFormat="1" ht="14.25" customHeight="1">
      <c r="A20" s="35">
        <v>754</v>
      </c>
      <c r="B20" s="38"/>
      <c r="C20" s="33"/>
      <c r="D20" s="37">
        <f aca="true" t="shared" si="4" ref="D20:P20">SUM(D21:D22)</f>
        <v>3845988</v>
      </c>
      <c r="E20" s="37">
        <f t="shared" si="4"/>
        <v>3845988</v>
      </c>
      <c r="F20" s="37">
        <f t="shared" si="4"/>
        <v>3727908</v>
      </c>
      <c r="G20" s="37">
        <f t="shared" si="4"/>
        <v>3215715</v>
      </c>
      <c r="H20" s="37">
        <f t="shared" si="4"/>
        <v>341052</v>
      </c>
      <c r="I20" s="37">
        <f t="shared" si="4"/>
        <v>0</v>
      </c>
      <c r="J20" s="37">
        <f t="shared" si="4"/>
        <v>171141</v>
      </c>
      <c r="K20" s="37">
        <f t="shared" si="4"/>
        <v>0</v>
      </c>
      <c r="L20" s="37">
        <f t="shared" si="4"/>
        <v>118080</v>
      </c>
      <c r="M20" s="37">
        <f t="shared" si="4"/>
        <v>118080</v>
      </c>
      <c r="N20" s="37">
        <f t="shared" si="4"/>
        <v>0</v>
      </c>
      <c r="O20" s="37">
        <f t="shared" si="4"/>
        <v>0</v>
      </c>
      <c r="P20" s="37">
        <f t="shared" si="4"/>
        <v>0</v>
      </c>
    </row>
    <row r="21" spans="1:16" ht="12.75" customHeight="1">
      <c r="A21" s="32">
        <v>754</v>
      </c>
      <c r="B21" s="31">
        <v>75411</v>
      </c>
      <c r="C21" s="30">
        <v>2110</v>
      </c>
      <c r="D21" s="29">
        <v>3839218</v>
      </c>
      <c r="E21" s="29">
        <f>SUM(F21+L21)</f>
        <v>3839218</v>
      </c>
      <c r="F21" s="29">
        <f>SUM(G21:J21)</f>
        <v>3721138</v>
      </c>
      <c r="G21" s="28">
        <v>3215715</v>
      </c>
      <c r="H21" s="28">
        <v>334282</v>
      </c>
      <c r="I21" s="28">
        <v>0</v>
      </c>
      <c r="J21" s="28">
        <v>171141</v>
      </c>
      <c r="K21" s="28">
        <v>0</v>
      </c>
      <c r="L21" s="28">
        <v>118080</v>
      </c>
      <c r="M21" s="28">
        <v>118080</v>
      </c>
      <c r="N21" s="28">
        <f>SUM(O21+Q21+R21)</f>
        <v>0</v>
      </c>
      <c r="O21" s="28">
        <v>0</v>
      </c>
      <c r="P21" s="28"/>
    </row>
    <row r="22" spans="1:16" ht="12.75" customHeight="1">
      <c r="A22" s="32"/>
      <c r="B22" s="31">
        <v>75478</v>
      </c>
      <c r="C22" s="30">
        <v>2110</v>
      </c>
      <c r="D22" s="29">
        <v>6770</v>
      </c>
      <c r="E22" s="29">
        <f>SUM(F22)</f>
        <v>6770</v>
      </c>
      <c r="F22" s="29">
        <f>SUM(G22:J22)</f>
        <v>6770</v>
      </c>
      <c r="G22" s="28">
        <v>0</v>
      </c>
      <c r="H22" s="28">
        <v>6770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f>SUM(O22+Q22+R22)</f>
        <v>0</v>
      </c>
      <c r="O22" s="28">
        <v>0</v>
      </c>
      <c r="P22" s="28"/>
    </row>
    <row r="23" spans="1:16" ht="12.75" customHeight="1">
      <c r="A23" s="35">
        <v>755</v>
      </c>
      <c r="B23" s="38"/>
      <c r="C23" s="33"/>
      <c r="D23" s="37">
        <f>SUM(D24:D24)</f>
        <v>125208</v>
      </c>
      <c r="E23" s="37">
        <f>E24</f>
        <v>125208</v>
      </c>
      <c r="F23" s="37">
        <f aca="true" t="shared" si="5" ref="F23:K23">SUM(F24)</f>
        <v>125208</v>
      </c>
      <c r="G23" s="37">
        <f t="shared" si="5"/>
        <v>0</v>
      </c>
      <c r="H23" s="37">
        <f t="shared" si="5"/>
        <v>64482</v>
      </c>
      <c r="I23" s="37">
        <f t="shared" si="5"/>
        <v>60726</v>
      </c>
      <c r="J23" s="37">
        <f t="shared" si="5"/>
        <v>0</v>
      </c>
      <c r="K23" s="37">
        <f t="shared" si="5"/>
        <v>0</v>
      </c>
      <c r="L23" s="37">
        <f>SUM(L24:L24)</f>
        <v>0</v>
      </c>
      <c r="M23" s="37">
        <f>SUM(M24:M24)</f>
        <v>0</v>
      </c>
      <c r="N23" s="37">
        <f>SUM(N24)</f>
        <v>0</v>
      </c>
      <c r="O23" s="37">
        <f>SUM(O24)</f>
        <v>0</v>
      </c>
      <c r="P23" s="37">
        <f>SUM(P24)</f>
        <v>0</v>
      </c>
    </row>
    <row r="24" spans="1:16" ht="12.75" customHeight="1">
      <c r="A24" s="32">
        <v>755</v>
      </c>
      <c r="B24" s="31">
        <v>75515</v>
      </c>
      <c r="C24" s="30">
        <v>2110</v>
      </c>
      <c r="D24" s="29">
        <v>125208</v>
      </c>
      <c r="E24" s="29">
        <f>SUM(F24)</f>
        <v>125208</v>
      </c>
      <c r="F24" s="29">
        <f>SUM(G24:J24)</f>
        <v>125208</v>
      </c>
      <c r="G24" s="28">
        <v>0</v>
      </c>
      <c r="H24" s="28">
        <v>64482</v>
      </c>
      <c r="I24" s="28">
        <v>60726</v>
      </c>
      <c r="J24" s="28">
        <v>0</v>
      </c>
      <c r="K24" s="28">
        <v>0</v>
      </c>
      <c r="L24" s="28">
        <v>0</v>
      </c>
      <c r="M24" s="28">
        <v>0</v>
      </c>
      <c r="N24" s="28">
        <f>SUM(O24+Q24+R24)</f>
        <v>0</v>
      </c>
      <c r="O24" s="28">
        <v>0</v>
      </c>
      <c r="P24" s="28"/>
    </row>
    <row r="25" spans="1:16" ht="12.75" customHeight="1">
      <c r="A25" s="35">
        <v>801</v>
      </c>
      <c r="B25" s="38"/>
      <c r="C25" s="33"/>
      <c r="D25" s="37">
        <f aca="true" t="shared" si="6" ref="D25:P25">SUM(D26:D27)</f>
        <v>29732</v>
      </c>
      <c r="E25" s="37">
        <f t="shared" si="6"/>
        <v>29732</v>
      </c>
      <c r="F25" s="37">
        <f t="shared" si="6"/>
        <v>29732</v>
      </c>
      <c r="G25" s="37">
        <f t="shared" si="6"/>
        <v>0</v>
      </c>
      <c r="H25" s="37">
        <f t="shared" si="6"/>
        <v>29732</v>
      </c>
      <c r="I25" s="37">
        <f t="shared" si="6"/>
        <v>0</v>
      </c>
      <c r="J25" s="37">
        <f t="shared" si="6"/>
        <v>0</v>
      </c>
      <c r="K25" s="37">
        <f t="shared" si="6"/>
        <v>0</v>
      </c>
      <c r="L25" s="37">
        <f t="shared" si="6"/>
        <v>0</v>
      </c>
      <c r="M25" s="37">
        <f t="shared" si="6"/>
        <v>0</v>
      </c>
      <c r="N25" s="37">
        <f t="shared" si="6"/>
        <v>0</v>
      </c>
      <c r="O25" s="37">
        <f t="shared" si="6"/>
        <v>0</v>
      </c>
      <c r="P25" s="37">
        <f t="shared" si="6"/>
        <v>0</v>
      </c>
    </row>
    <row r="26" spans="1:16" ht="12.75" customHeight="1">
      <c r="A26" s="32">
        <v>801</v>
      </c>
      <c r="B26" s="31">
        <v>80102</v>
      </c>
      <c r="C26" s="30">
        <v>2110</v>
      </c>
      <c r="D26" s="29">
        <v>14469</v>
      </c>
      <c r="E26" s="29">
        <f>SUM(N26+F26)</f>
        <v>14469</v>
      </c>
      <c r="F26" s="29">
        <f>SUM(G26:K26)</f>
        <v>14469</v>
      </c>
      <c r="G26" s="28">
        <v>0</v>
      </c>
      <c r="H26" s="28">
        <v>14469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f>SUM(O26+Q26+R26)</f>
        <v>0</v>
      </c>
      <c r="O26" s="28">
        <v>0</v>
      </c>
      <c r="P26" s="28">
        <v>0</v>
      </c>
    </row>
    <row r="27" spans="1:16" ht="12.75" customHeight="1">
      <c r="A27" s="32">
        <v>801</v>
      </c>
      <c r="B27" s="31">
        <v>80111</v>
      </c>
      <c r="C27" s="30">
        <v>2110</v>
      </c>
      <c r="D27" s="29">
        <v>15263</v>
      </c>
      <c r="E27" s="29">
        <f>SUM(F27)</f>
        <v>15263</v>
      </c>
      <c r="F27" s="29">
        <f>SUM(G27:H27)</f>
        <v>15263</v>
      </c>
      <c r="G27" s="28">
        <v>0</v>
      </c>
      <c r="H27" s="28">
        <v>15263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f>SUM(O27+Q27+R27)</f>
        <v>0</v>
      </c>
      <c r="O27" s="28">
        <v>0</v>
      </c>
      <c r="P27" s="28">
        <v>0</v>
      </c>
    </row>
    <row r="28" spans="1:16" ht="13.5">
      <c r="A28" s="35">
        <v>851</v>
      </c>
      <c r="B28" s="34"/>
      <c r="C28" s="33"/>
      <c r="D28" s="27">
        <f>D29</f>
        <v>2184265</v>
      </c>
      <c r="E28" s="27">
        <f aca="true" t="shared" si="7" ref="E28:P28">SUM(E29)</f>
        <v>2184265</v>
      </c>
      <c r="F28" s="27">
        <f t="shared" si="7"/>
        <v>2184265</v>
      </c>
      <c r="G28" s="27">
        <f t="shared" si="7"/>
        <v>0</v>
      </c>
      <c r="H28" s="27">
        <f t="shared" si="7"/>
        <v>2184265</v>
      </c>
      <c r="I28" s="27">
        <f t="shared" si="7"/>
        <v>0</v>
      </c>
      <c r="J28" s="27">
        <f t="shared" si="7"/>
        <v>0</v>
      </c>
      <c r="K28" s="27">
        <f t="shared" si="7"/>
        <v>0</v>
      </c>
      <c r="L28" s="27">
        <f t="shared" si="7"/>
        <v>0</v>
      </c>
      <c r="M28" s="27">
        <f t="shared" si="7"/>
        <v>0</v>
      </c>
      <c r="N28" s="27">
        <f t="shared" si="7"/>
        <v>0</v>
      </c>
      <c r="O28" s="27">
        <f t="shared" si="7"/>
        <v>0</v>
      </c>
      <c r="P28" s="27">
        <f t="shared" si="7"/>
        <v>0</v>
      </c>
    </row>
    <row r="29" spans="1:17" ht="12.75">
      <c r="A29" s="32">
        <v>851</v>
      </c>
      <c r="B29" s="31">
        <v>85156</v>
      </c>
      <c r="C29" s="30">
        <v>2110</v>
      </c>
      <c r="D29" s="28">
        <v>2184265</v>
      </c>
      <c r="E29" s="29">
        <f>SUM(H29)</f>
        <v>2184265</v>
      </c>
      <c r="F29" s="29">
        <f>SUM(H29)</f>
        <v>2184265</v>
      </c>
      <c r="G29" s="28">
        <v>0</v>
      </c>
      <c r="H29" s="28">
        <v>2184265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f>SUM(O29+Q29+R29)</f>
        <v>0</v>
      </c>
      <c r="O29" s="28">
        <v>0</v>
      </c>
      <c r="P29" s="28">
        <v>0</v>
      </c>
      <c r="Q29" s="36"/>
    </row>
    <row r="30" spans="1:16" ht="13.5">
      <c r="A30" s="35">
        <v>853</v>
      </c>
      <c r="B30" s="34"/>
      <c r="C30" s="33"/>
      <c r="D30" s="27">
        <f>SUM(D31)</f>
        <v>458325</v>
      </c>
      <c r="E30" s="27">
        <f>E31</f>
        <v>458325</v>
      </c>
      <c r="F30" s="27">
        <f>F31</f>
        <v>458325</v>
      </c>
      <c r="G30" s="27">
        <f>G31</f>
        <v>388739</v>
      </c>
      <c r="H30" s="27">
        <f>H31</f>
        <v>69586</v>
      </c>
      <c r="I30" s="27">
        <f aca="true" t="shared" si="8" ref="I30:P30">SUM(I31)</f>
        <v>0</v>
      </c>
      <c r="J30" s="27">
        <f t="shared" si="8"/>
        <v>0</v>
      </c>
      <c r="K30" s="27">
        <f t="shared" si="8"/>
        <v>0</v>
      </c>
      <c r="L30" s="27">
        <f t="shared" si="8"/>
        <v>0</v>
      </c>
      <c r="M30" s="27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</row>
    <row r="31" spans="1:16" ht="12.75">
      <c r="A31" s="32">
        <v>853</v>
      </c>
      <c r="B31" s="31">
        <v>85321</v>
      </c>
      <c r="C31" s="30">
        <v>2110</v>
      </c>
      <c r="D31" s="28">
        <v>458325</v>
      </c>
      <c r="E31" s="29">
        <f>SUM(H31+G31+E40)</f>
        <v>458325</v>
      </c>
      <c r="F31" s="28">
        <f>SUM(G31:K31)</f>
        <v>458325</v>
      </c>
      <c r="G31" s="28">
        <v>388739</v>
      </c>
      <c r="H31" s="28">
        <v>69586</v>
      </c>
      <c r="I31" s="28">
        <v>0</v>
      </c>
      <c r="J31" s="28">
        <v>0</v>
      </c>
      <c r="K31" s="28">
        <v>0</v>
      </c>
      <c r="L31" s="28">
        <v>0</v>
      </c>
      <c r="M31" s="28">
        <f>SUM(N31+P31+Q31)</f>
        <v>0</v>
      </c>
      <c r="N31" s="28">
        <v>0</v>
      </c>
      <c r="O31" s="28">
        <v>0</v>
      </c>
      <c r="P31" s="28">
        <v>0</v>
      </c>
    </row>
    <row r="32" spans="1:16" ht="13.5">
      <c r="A32" s="35">
        <v>853</v>
      </c>
      <c r="B32" s="34"/>
      <c r="C32" s="33"/>
      <c r="D32" s="27">
        <f>SUM(D33)</f>
        <v>1378</v>
      </c>
      <c r="E32" s="27">
        <f>E33</f>
        <v>1378</v>
      </c>
      <c r="F32" s="27">
        <f>F33</f>
        <v>1378</v>
      </c>
      <c r="G32" s="27">
        <f>G33</f>
        <v>0</v>
      </c>
      <c r="H32" s="27">
        <f>H33</f>
        <v>0</v>
      </c>
      <c r="I32" s="27">
        <f aca="true" t="shared" si="9" ref="I32:P32">SUM(I33)</f>
        <v>0</v>
      </c>
      <c r="J32" s="27">
        <f t="shared" si="9"/>
        <v>1378</v>
      </c>
      <c r="K32" s="27">
        <f t="shared" si="9"/>
        <v>0</v>
      </c>
      <c r="L32" s="27">
        <f t="shared" si="9"/>
        <v>0</v>
      </c>
      <c r="M32" s="27">
        <f t="shared" si="9"/>
        <v>0</v>
      </c>
      <c r="N32" s="27">
        <f t="shared" si="9"/>
        <v>0</v>
      </c>
      <c r="O32" s="27">
        <f t="shared" si="9"/>
        <v>0</v>
      </c>
      <c r="P32" s="27">
        <f t="shared" si="9"/>
        <v>0</v>
      </c>
    </row>
    <row r="33" spans="1:16" ht="12.75">
      <c r="A33" s="32">
        <v>853</v>
      </c>
      <c r="B33" s="31">
        <v>85334</v>
      </c>
      <c r="C33" s="30">
        <v>2110</v>
      </c>
      <c r="D33" s="28">
        <v>1378</v>
      </c>
      <c r="E33" s="29">
        <f>SUM(F33)</f>
        <v>1378</v>
      </c>
      <c r="F33" s="28">
        <f>SUM(G33:K33)</f>
        <v>1378</v>
      </c>
      <c r="G33" s="28">
        <v>0</v>
      </c>
      <c r="H33" s="28">
        <v>0</v>
      </c>
      <c r="I33" s="28">
        <v>0</v>
      </c>
      <c r="J33" s="28">
        <v>1378</v>
      </c>
      <c r="K33" s="28">
        <v>0</v>
      </c>
      <c r="L33" s="28">
        <v>0</v>
      </c>
      <c r="M33" s="28">
        <f>SUM(N33+P33+Q33)</f>
        <v>0</v>
      </c>
      <c r="N33" s="28">
        <v>0</v>
      </c>
      <c r="O33" s="28">
        <v>0</v>
      </c>
      <c r="P33" s="28">
        <v>0</v>
      </c>
    </row>
    <row r="34" spans="1:16" ht="13.5">
      <c r="A34" s="35">
        <v>855</v>
      </c>
      <c r="B34" s="34"/>
      <c r="C34" s="33"/>
      <c r="D34" s="27">
        <f>SUM(D35)</f>
        <v>305924</v>
      </c>
      <c r="E34" s="27">
        <f>E35</f>
        <v>305924</v>
      </c>
      <c r="F34" s="27">
        <f>F35</f>
        <v>305924</v>
      </c>
      <c r="G34" s="27">
        <f>G35</f>
        <v>2000</v>
      </c>
      <c r="H34" s="27">
        <f>H35</f>
        <v>1029</v>
      </c>
      <c r="I34" s="27">
        <f aca="true" t="shared" si="10" ref="I34:P34">SUM(I35)</f>
        <v>0</v>
      </c>
      <c r="J34" s="27">
        <f t="shared" si="10"/>
        <v>302895</v>
      </c>
      <c r="K34" s="27">
        <f t="shared" si="10"/>
        <v>0</v>
      </c>
      <c r="L34" s="27">
        <f t="shared" si="10"/>
        <v>0</v>
      </c>
      <c r="M34" s="27">
        <f t="shared" si="10"/>
        <v>0</v>
      </c>
      <c r="N34" s="27">
        <f t="shared" si="10"/>
        <v>0</v>
      </c>
      <c r="O34" s="27">
        <f t="shared" si="10"/>
        <v>0</v>
      </c>
      <c r="P34" s="27">
        <f t="shared" si="10"/>
        <v>0</v>
      </c>
    </row>
    <row r="35" spans="1:16" ht="12.75">
      <c r="A35" s="32">
        <v>855</v>
      </c>
      <c r="B35" s="31">
        <v>85508</v>
      </c>
      <c r="C35" s="30">
        <v>2160</v>
      </c>
      <c r="D35" s="28">
        <v>305924</v>
      </c>
      <c r="E35" s="29">
        <f>SUM(H35+G35+J35)</f>
        <v>305924</v>
      </c>
      <c r="F35" s="28">
        <f>SUM(G35:K35)</f>
        <v>305924</v>
      </c>
      <c r="G35" s="28">
        <v>2000</v>
      </c>
      <c r="H35" s="28">
        <v>1029</v>
      </c>
      <c r="I35" s="28">
        <v>0</v>
      </c>
      <c r="J35" s="28">
        <v>302895</v>
      </c>
      <c r="K35" s="28">
        <v>0</v>
      </c>
      <c r="L35" s="28">
        <v>0</v>
      </c>
      <c r="M35" s="28">
        <f>SUM(N35+P35+Q35)</f>
        <v>0</v>
      </c>
      <c r="N35" s="28">
        <v>0</v>
      </c>
      <c r="O35" s="28">
        <v>0</v>
      </c>
      <c r="P35" s="28">
        <v>0</v>
      </c>
    </row>
    <row r="36" spans="1:16" ht="14.25">
      <c r="A36" s="98" t="s">
        <v>58</v>
      </c>
      <c r="B36" s="98"/>
      <c r="C36" s="98"/>
      <c r="D36" s="27">
        <f aca="true" t="shared" si="11" ref="D36:P36">SUM(D8+D10+D12+D14+D17+D20+D23+D25+D28+D30+D32+D34)</f>
        <v>7442069</v>
      </c>
      <c r="E36" s="27">
        <f t="shared" si="11"/>
        <v>7442069</v>
      </c>
      <c r="F36" s="27">
        <f t="shared" si="11"/>
        <v>7323989</v>
      </c>
      <c r="G36" s="27">
        <f t="shared" si="11"/>
        <v>4012065</v>
      </c>
      <c r="H36" s="27">
        <f t="shared" si="11"/>
        <v>2775784</v>
      </c>
      <c r="I36" s="27">
        <f t="shared" si="11"/>
        <v>60726</v>
      </c>
      <c r="J36" s="27">
        <f t="shared" si="11"/>
        <v>475414</v>
      </c>
      <c r="K36" s="27">
        <f t="shared" si="11"/>
        <v>0</v>
      </c>
      <c r="L36" s="27">
        <f t="shared" si="11"/>
        <v>118080</v>
      </c>
      <c r="M36" s="27">
        <f t="shared" si="11"/>
        <v>118080</v>
      </c>
      <c r="N36" s="27">
        <f t="shared" si="11"/>
        <v>0</v>
      </c>
      <c r="O36" s="27">
        <f t="shared" si="11"/>
        <v>0</v>
      </c>
      <c r="P36" s="27">
        <f t="shared" si="11"/>
        <v>0</v>
      </c>
    </row>
    <row r="37" spans="1:16" ht="12.75">
      <c r="A37" s="25"/>
      <c r="B37" s="25"/>
      <c r="C37" s="25"/>
      <c r="D37" s="25"/>
      <c r="E37" s="26"/>
      <c r="F37" s="25"/>
      <c r="G37" s="25"/>
      <c r="H37" s="25"/>
      <c r="I37" s="25"/>
      <c r="J37" s="25"/>
      <c r="K37" s="24"/>
      <c r="L37" s="24"/>
      <c r="M37" s="21"/>
      <c r="N37" s="21"/>
      <c r="O37" s="21"/>
      <c r="P37" s="21"/>
    </row>
    <row r="38" spans="1:16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1"/>
      <c r="L38" s="21"/>
      <c r="M38" s="21"/>
      <c r="N38" s="21"/>
      <c r="O38" s="21"/>
      <c r="P38" s="21"/>
    </row>
    <row r="39" spans="1:16" ht="12.75">
      <c r="A39" s="22"/>
      <c r="B39" s="22"/>
      <c r="C39" s="22"/>
      <c r="D39" s="22"/>
      <c r="E39" s="22"/>
      <c r="F39" s="22"/>
      <c r="G39" s="23"/>
      <c r="H39" s="23"/>
      <c r="I39" s="22"/>
      <c r="J39" s="22"/>
      <c r="K39" s="21"/>
      <c r="L39" s="21"/>
      <c r="M39" s="21"/>
      <c r="N39" s="21"/>
      <c r="O39" s="21"/>
      <c r="P39" s="21"/>
    </row>
    <row r="46" spans="1:10" ht="12.75">
      <c r="A46" s="18"/>
      <c r="B46" s="18"/>
      <c r="C46" s="18"/>
      <c r="D46" s="18"/>
      <c r="E46" s="18"/>
      <c r="F46" s="18"/>
      <c r="G46" s="18"/>
      <c r="H46" s="18"/>
      <c r="I46" s="18"/>
      <c r="J46" s="20"/>
    </row>
  </sheetData>
  <sheetProtection/>
  <mergeCells count="19">
    <mergeCell ref="A36:C36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
Załącznik nr &amp;A
do uchwały Zarządu Powiatu w Opatowie Nr 106.105.2017
z dnia 8 grudnia 2017 r.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2017-12-08T09:07:27Z</cp:lastPrinted>
  <dcterms:modified xsi:type="dcterms:W3CDTF">2018-02-09T09:22:14Z</dcterms:modified>
  <cp:category/>
  <cp:version/>
  <cp:contentType/>
  <cp:contentStatus/>
</cp:coreProperties>
</file>