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2315" windowHeight="78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<sst xmlns="http://schemas.openxmlformats.org/spreadsheetml/2006/main" count="304" uniqueCount="129">
  <si>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</si>
  <si>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</si>
  <si>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</si>
  <si>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</si>
  <si>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</si>
  <si>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</si>
  <si>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</si>
  <si>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</si>
  <si>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</si>
  <si>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</si>
  <si>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</si>
  <si>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</si>
  <si>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</si>
  <si>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</si>
  <si>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</si>
  <si>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</si>
  <si>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</si>
  <si>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</si>
  <si>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</si>
  <si>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</si>
  <si>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</si>
  <si>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</si>
  <si>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</si>
  <si>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</si>
  <si>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</si>
  <si>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2017 roku</t>
  </si>
  <si>
    <t>Ogółem</t>
  </si>
  <si>
    <t>w złotych</t>
  </si>
  <si>
    <t>Rodzina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</si>
  <si>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</si>
  <si>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</si>
  <si>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</si>
  <si>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</si>
  <si>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</si>
  <si>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</si>
  <si>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</si>
  <si>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</si>
  <si>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</si>
  <si>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</si>
  <si>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</si>
  <si>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</si>
  <si>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</si>
  <si>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</si>
  <si>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§</t>
  </si>
  <si>
    <t>w  złotych</t>
  </si>
  <si>
    <t>Dochody i wydatki związane z realizacją zadań z zakresu administracji rządowej i innych zadań zleconych odrębnymi ustawami w  2017 r.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</si>
  <si>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</si>
  <si>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</si>
  <si>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</si>
  <si>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</si>
  <si>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</si>
  <si>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</si>
  <si>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</si>
  <si>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Dotacje celowe otrzymane z budżetu państwa na zadania bieżące z zakresu administracji rządowej oraz inne zadania zlecone ustawami realizowane przez powiat</t>
  </si>
  <si>
    <t>2110</t>
  </si>
  <si>
    <t>Rodziny zastępcze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</si>
  <si>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</si>
  <si>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</si>
  <si>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</si>
  <si>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</si>
  <si>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</si>
  <si>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</si>
  <si>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</si>
  <si>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</si>
  <si>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</si>
  <si>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</si>
  <si>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</si>
  <si>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</si>
  <si>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855</t>
  </si>
  <si>
    <t>4 210 060,00</t>
  </si>
  <si>
    <t>85508</t>
  </si>
  <si>
    <t>441 798,00</t>
  </si>
  <si>
    <t>720 793,00</t>
  </si>
  <si>
    <t>Dochody budżetu powiatu na 2017 rok</t>
  </si>
  <si>
    <t>Różne rozliczenia</t>
  </si>
  <si>
    <t>Rezerwy ogólne i celowe</t>
  </si>
  <si>
    <t>Pozostałe zadania w zakresie polityki społecznej</t>
  </si>
  <si>
    <t>801</t>
  </si>
  <si>
    <t>Oświata i wychowanie</t>
  </si>
  <si>
    <t>1 068 870,00</t>
  </si>
  <si>
    <t>-92,00</t>
  </si>
  <si>
    <t>1 425,00</t>
  </si>
  <si>
    <t>1 070 203,00</t>
  </si>
  <si>
    <t>185 947,00</t>
  </si>
  <si>
    <t>80102</t>
  </si>
  <si>
    <t>Szkoły podstawowe specjalne</t>
  </si>
  <si>
    <t>14 561,00</t>
  </si>
  <si>
    <t>14 469,00</t>
  </si>
  <si>
    <t>80111</t>
  </si>
  <si>
    <t>Gimnazja specjalne</t>
  </si>
  <si>
    <t>13 838,00</t>
  </si>
  <si>
    <t>15 263,00</t>
  </si>
  <si>
    <t>851</t>
  </si>
  <si>
    <t>Ochrona zdrowia</t>
  </si>
  <si>
    <t>2 503 549,00</t>
  </si>
  <si>
    <t>-269 082,00</t>
  </si>
  <si>
    <t>2 234 467,00</t>
  </si>
  <si>
    <t>85156</t>
  </si>
  <si>
    <t>Składki na ubezpieczenie zdrowotne oraz świadczenia dla osób nie objętych obowiązkiem ubezpieczenia zdrowotnego</t>
  </si>
  <si>
    <t>853</t>
  </si>
  <si>
    <t>1 002 709,00</t>
  </si>
  <si>
    <t>173 982,00</t>
  </si>
  <si>
    <t>1 176 691,00</t>
  </si>
  <si>
    <t>148 183,00</t>
  </si>
  <si>
    <t>85321</t>
  </si>
  <si>
    <t>Zespoły do spraw orzekania o niepełnosprawności</t>
  </si>
  <si>
    <t>292 743,00</t>
  </si>
  <si>
    <t>466 725,00</t>
  </si>
  <si>
    <t>284 343,00</t>
  </si>
  <si>
    <t>458 325,00</t>
  </si>
  <si>
    <t>70 549,00</t>
  </si>
  <si>
    <t>4 280 609,00</t>
  </si>
  <si>
    <t>512 347,00</t>
  </si>
  <si>
    <t>2160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</si>
  <si>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</si>
  <si>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230 524,00</t>
  </si>
  <si>
    <t>301 073,00</t>
  </si>
  <si>
    <t>78 691 509,00</t>
  </si>
  <si>
    <t>-269 174,00</t>
  </si>
  <si>
    <t>245 956,00</t>
  </si>
  <si>
    <t>78 668 291,00</t>
  </si>
  <si>
    <t>10 209 978,00</t>
  </si>
  <si>
    <t>9 462 326,00</t>
  </si>
  <si>
    <t>88 901 487,00</t>
  </si>
  <si>
    <t>88 878 269,00</t>
  </si>
  <si>
    <t>10 183 119,00</t>
  </si>
  <si>
    <t>Edukacyjna opieka wychowawcza</t>
  </si>
  <si>
    <t>Specjalne ośrodki szkolno-wychowawcze</t>
  </si>
  <si>
    <t>Załącznik Nr 1                                                                                                          do uchwały Nr 96.75.2017 Zarządu Powiatu w Opatowie                                                     z dnia 28 września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</si>
</sst>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5" fillId="27" borderId="1" applyNumberFormat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0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0" fontId="9" fillId="0" borderId="0" xfId="50">
      <alignment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35" borderId="0" xfId="50" applyFont="1" applyFill="1">
      <alignment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41" fontId="11" fillId="35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/>
      <protection/>
    </xf>
    <xf numFmtId="41" fontId="13" fillId="35" borderId="12" xfId="50" applyNumberFormat="1" applyFont="1" applyFill="1" applyBorder="1" applyAlignment="1">
      <alignment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horizontal="center" vertical="center" wrapText="1"/>
      <protection/>
    </xf>
    <xf numFmtId="0" fontId="14" fillId="35" borderId="12" xfId="50" applyFont="1" applyFill="1" applyBorder="1" applyAlignment="1">
      <alignment horizontal="center" vertical="center" wrapText="1"/>
      <protection/>
    </xf>
    <xf numFmtId="0" fontId="11" fillId="35" borderId="12" xfId="50" applyFont="1" applyFill="1" applyBorder="1" applyAlignment="1">
      <alignment horizontal="center" vertical="center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>
      <alignment/>
      <protection/>
    </xf>
    <xf numFmtId="0" fontId="18" fillId="0" borderId="0" xfId="50" applyFont="1" applyBorder="1">
      <alignment/>
      <protection/>
    </xf>
    <xf numFmtId="49" fontId="11" fillId="35" borderId="12" xfId="50" applyNumberFormat="1" applyFont="1" applyFill="1" applyBorder="1" applyAlignment="1">
      <alignment horizontal="center" vertical="center" wrapText="1"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3" fillId="35" borderId="12" xfId="50" applyNumberFormat="1" applyFont="1" applyFill="1" applyBorder="1" applyAlignment="1">
      <alignment horizontal="center" vertical="center" wrapText="1"/>
      <protection/>
    </xf>
    <xf numFmtId="49" fontId="14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0" fontId="19" fillId="0" borderId="13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20" fillId="0" borderId="14" xfId="50" applyFont="1" applyFill="1" applyBorder="1" applyAlignment="1">
      <alignment horizontal="center" vertical="center" wrapText="1"/>
      <protection/>
    </xf>
    <xf numFmtId="0" fontId="20" fillId="0" borderId="15" xfId="50" applyFont="1" applyFill="1" applyBorder="1" applyAlignment="1">
      <alignment horizontal="center" vertical="center" wrapText="1"/>
      <protection/>
    </xf>
    <xf numFmtId="0" fontId="22" fillId="0" borderId="0" xfId="50" applyFont="1" applyAlignment="1">
      <alignment horizontal="center"/>
      <protection/>
    </xf>
    <xf numFmtId="0" fontId="14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10" fillId="0" borderId="0" xfId="50" applyFont="1" applyAlignment="1">
      <alignment vertical="center" wrapText="1"/>
      <protection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8" fillId="0" borderId="0" xfId="49" applyNumberFormat="1" applyFont="1" applyFill="1" applyBorder="1" applyAlignment="1" applyProtection="1">
      <alignment horizontal="left"/>
      <protection locked="0"/>
    </xf>
    <xf numFmtId="49" fontId="24" fillId="34" borderId="0" xfId="49" applyNumberFormat="1" applyFont="1" applyFill="1" applyAlignment="1" applyProtection="1">
      <alignment horizontal="center" vertical="center" wrapText="1"/>
      <protection locked="0"/>
    </xf>
    <xf numFmtId="0" fontId="18" fillId="0" borderId="0" xfId="49" applyNumberFormat="1" applyFont="1" applyFill="1" applyBorder="1" applyAlignment="1" applyProtection="1">
      <alignment/>
      <protection locked="0"/>
    </xf>
    <xf numFmtId="49" fontId="25" fillId="34" borderId="0" xfId="49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9" applyNumberFormat="1" applyFont="1" applyFill="1" applyBorder="1" applyAlignment="1" applyProtection="1">
      <alignment horizontal="right" wrapText="1"/>
      <protection locked="0"/>
    </xf>
    <xf numFmtId="0" fontId="26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8" fillId="0" borderId="0" xfId="49" applyNumberFormat="1" applyFont="1" applyFill="1" applyBorder="1" applyAlignment="1" applyProtection="1">
      <alignment horizontal="left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5" borderId="12" xfId="50" applyFont="1" applyFill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4" xfId="50" applyFont="1" applyFill="1" applyBorder="1" applyAlignment="1">
      <alignment horizontal="center" vertical="center" wrapText="1"/>
      <protection/>
    </xf>
    <xf numFmtId="0" fontId="20" fillId="0" borderId="18" xfId="50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20" fillId="0" borderId="14" xfId="50" applyFont="1" applyFill="1" applyBorder="1" applyAlignment="1">
      <alignment horizontal="center" vertical="center" wrapText="1"/>
      <protection/>
    </xf>
    <xf numFmtId="0" fontId="20" fillId="0" borderId="19" xfId="50" applyFont="1" applyFill="1" applyBorder="1" applyAlignment="1">
      <alignment horizontal="center" vertical="center" wrapText="1"/>
      <protection/>
    </xf>
    <xf numFmtId="0" fontId="20" fillId="0" borderId="20" xfId="50" applyFont="1" applyFill="1" applyBorder="1" applyAlignment="1">
      <alignment horizontal="center" vertical="center" wrapText="1"/>
      <protection/>
    </xf>
    <xf numFmtId="0" fontId="20" fillId="0" borderId="15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5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showGridLines="0" tabSelected="1" zoomScalePageLayoutView="0" workbookViewId="0" topLeftCell="A1">
      <selection activeCell="F17" sqref="F17:H1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64" t="s">
        <v>128</v>
      </c>
      <c r="L1" s="64"/>
      <c r="M1" s="64"/>
      <c r="N1" s="64"/>
      <c r="O1" s="64"/>
      <c r="P1" s="64"/>
      <c r="Q1" s="56"/>
    </row>
    <row r="2" spans="1:17" ht="25.5" customHeight="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6"/>
    </row>
    <row r="3" spans="1:17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 t="s">
        <v>27</v>
      </c>
      <c r="O3" s="67"/>
      <c r="P3" s="67"/>
      <c r="Q3" s="56"/>
    </row>
    <row r="4" spans="1:17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6"/>
    </row>
    <row r="5" spans="1:17" ht="34.5" customHeight="1">
      <c r="A5" s="55"/>
      <c r="B5" s="54" t="s">
        <v>0</v>
      </c>
      <c r="C5" s="54" t="s">
        <v>1</v>
      </c>
      <c r="D5" s="66" t="s">
        <v>43</v>
      </c>
      <c r="E5" s="66"/>
      <c r="F5" s="66" t="s">
        <v>2</v>
      </c>
      <c r="G5" s="66"/>
      <c r="H5" s="66"/>
      <c r="I5" s="66" t="s">
        <v>67</v>
      </c>
      <c r="J5" s="66"/>
      <c r="K5" s="54" t="s">
        <v>66</v>
      </c>
      <c r="L5" s="54" t="s">
        <v>65</v>
      </c>
      <c r="M5" s="66" t="s">
        <v>64</v>
      </c>
      <c r="N5" s="66"/>
      <c r="O5" s="66"/>
      <c r="P5" s="66"/>
      <c r="Q5" s="66"/>
    </row>
    <row r="6" spans="1:17" ht="11.25" customHeight="1">
      <c r="A6" s="55"/>
      <c r="B6" s="52" t="s">
        <v>63</v>
      </c>
      <c r="C6" s="52" t="s">
        <v>62</v>
      </c>
      <c r="D6" s="62" t="s">
        <v>61</v>
      </c>
      <c r="E6" s="62"/>
      <c r="F6" s="62" t="s">
        <v>60</v>
      </c>
      <c r="G6" s="62"/>
      <c r="H6" s="62"/>
      <c r="I6" s="62" t="s">
        <v>59</v>
      </c>
      <c r="J6" s="62"/>
      <c r="K6" s="52" t="s">
        <v>58</v>
      </c>
      <c r="L6" s="52" t="s">
        <v>57</v>
      </c>
      <c r="M6" s="62" t="s">
        <v>56</v>
      </c>
      <c r="N6" s="62"/>
      <c r="O6" s="62"/>
      <c r="P6" s="62"/>
      <c r="Q6" s="62"/>
    </row>
    <row r="7" spans="1:17" ht="18.75" customHeight="1">
      <c r="A7" s="55"/>
      <c r="B7" s="63" t="s">
        <v>52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21.75" customHeight="1">
      <c r="A8" s="55"/>
      <c r="B8" s="52" t="s">
        <v>77</v>
      </c>
      <c r="C8" s="53"/>
      <c r="D8" s="61"/>
      <c r="E8" s="61"/>
      <c r="F8" s="60" t="s">
        <v>78</v>
      </c>
      <c r="G8" s="60"/>
      <c r="H8" s="60"/>
      <c r="I8" s="59" t="s">
        <v>79</v>
      </c>
      <c r="J8" s="59"/>
      <c r="K8" s="51" t="s">
        <v>80</v>
      </c>
      <c r="L8" s="51" t="s">
        <v>81</v>
      </c>
      <c r="M8" s="59" t="s">
        <v>82</v>
      </c>
      <c r="N8" s="59"/>
      <c r="O8" s="59"/>
      <c r="P8" s="59"/>
      <c r="Q8" s="59"/>
    </row>
    <row r="9" spans="1:17" ht="29.25" customHeight="1">
      <c r="A9" s="55"/>
      <c r="B9" s="54"/>
      <c r="C9" s="53"/>
      <c r="D9" s="61"/>
      <c r="E9" s="61"/>
      <c r="F9" s="60" t="s">
        <v>48</v>
      </c>
      <c r="G9" s="60"/>
      <c r="H9" s="60"/>
      <c r="I9" s="59" t="s">
        <v>83</v>
      </c>
      <c r="J9" s="59"/>
      <c r="K9" s="51" t="s">
        <v>47</v>
      </c>
      <c r="L9" s="51" t="s">
        <v>47</v>
      </c>
      <c r="M9" s="59" t="s">
        <v>83</v>
      </c>
      <c r="N9" s="59"/>
      <c r="O9" s="59"/>
      <c r="P9" s="59"/>
      <c r="Q9" s="59"/>
    </row>
    <row r="10" spans="1:17" ht="18.75" customHeight="1">
      <c r="A10" s="55"/>
      <c r="B10" s="53"/>
      <c r="C10" s="52" t="s">
        <v>84</v>
      </c>
      <c r="D10" s="61"/>
      <c r="E10" s="61"/>
      <c r="F10" s="60" t="s">
        <v>85</v>
      </c>
      <c r="G10" s="60"/>
      <c r="H10" s="60"/>
      <c r="I10" s="59" t="s">
        <v>86</v>
      </c>
      <c r="J10" s="59"/>
      <c r="K10" s="51" t="s">
        <v>80</v>
      </c>
      <c r="L10" s="51" t="s">
        <v>47</v>
      </c>
      <c r="M10" s="59" t="s">
        <v>87</v>
      </c>
      <c r="N10" s="59"/>
      <c r="O10" s="59"/>
      <c r="P10" s="59"/>
      <c r="Q10" s="59"/>
    </row>
    <row r="11" spans="1:17" ht="29.25" customHeight="1">
      <c r="A11" s="55"/>
      <c r="B11" s="53"/>
      <c r="C11" s="54"/>
      <c r="D11" s="61"/>
      <c r="E11" s="61"/>
      <c r="F11" s="60" t="s">
        <v>48</v>
      </c>
      <c r="G11" s="60"/>
      <c r="H11" s="60"/>
      <c r="I11" s="59" t="s">
        <v>47</v>
      </c>
      <c r="J11" s="59"/>
      <c r="K11" s="51" t="s">
        <v>47</v>
      </c>
      <c r="L11" s="51" t="s">
        <v>47</v>
      </c>
      <c r="M11" s="59" t="s">
        <v>47</v>
      </c>
      <c r="N11" s="59"/>
      <c r="O11" s="59"/>
      <c r="P11" s="59"/>
      <c r="Q11" s="59"/>
    </row>
    <row r="12" spans="1:17" ht="33.75" customHeight="1">
      <c r="A12" s="55"/>
      <c r="B12" s="53"/>
      <c r="C12" s="53"/>
      <c r="D12" s="62" t="s">
        <v>54</v>
      </c>
      <c r="E12" s="62"/>
      <c r="F12" s="60" t="s">
        <v>53</v>
      </c>
      <c r="G12" s="60"/>
      <c r="H12" s="60"/>
      <c r="I12" s="59" t="s">
        <v>86</v>
      </c>
      <c r="J12" s="59"/>
      <c r="K12" s="51" t="s">
        <v>80</v>
      </c>
      <c r="L12" s="51" t="s">
        <v>47</v>
      </c>
      <c r="M12" s="59" t="s">
        <v>87</v>
      </c>
      <c r="N12" s="59"/>
      <c r="O12" s="59"/>
      <c r="P12" s="59"/>
      <c r="Q12" s="59"/>
    </row>
    <row r="13" spans="1:17" ht="22.5" customHeight="1">
      <c r="A13" s="55"/>
      <c r="B13" s="53"/>
      <c r="C13" s="52" t="s">
        <v>88</v>
      </c>
      <c r="D13" s="61"/>
      <c r="E13" s="61"/>
      <c r="F13" s="60" t="s">
        <v>89</v>
      </c>
      <c r="G13" s="60"/>
      <c r="H13" s="60"/>
      <c r="I13" s="59" t="s">
        <v>90</v>
      </c>
      <c r="J13" s="59"/>
      <c r="K13" s="51" t="s">
        <v>47</v>
      </c>
      <c r="L13" s="51" t="s">
        <v>81</v>
      </c>
      <c r="M13" s="59" t="s">
        <v>91</v>
      </c>
      <c r="N13" s="59"/>
      <c r="O13" s="59"/>
      <c r="P13" s="59"/>
      <c r="Q13" s="59"/>
    </row>
    <row r="14" spans="1:17" ht="29.25" customHeight="1">
      <c r="A14" s="55"/>
      <c r="B14" s="53"/>
      <c r="C14" s="54"/>
      <c r="D14" s="61"/>
      <c r="E14" s="61"/>
      <c r="F14" s="60" t="s">
        <v>48</v>
      </c>
      <c r="G14" s="60"/>
      <c r="H14" s="60"/>
      <c r="I14" s="59" t="s">
        <v>47</v>
      </c>
      <c r="J14" s="59"/>
      <c r="K14" s="51" t="s">
        <v>47</v>
      </c>
      <c r="L14" s="51" t="s">
        <v>47</v>
      </c>
      <c r="M14" s="59" t="s">
        <v>47</v>
      </c>
      <c r="N14" s="59"/>
      <c r="O14" s="59"/>
      <c r="P14" s="59"/>
      <c r="Q14" s="59"/>
    </row>
    <row r="15" spans="1:17" ht="31.5" customHeight="1">
      <c r="A15" s="55"/>
      <c r="B15" s="53"/>
      <c r="C15" s="53"/>
      <c r="D15" s="62" t="s">
        <v>54</v>
      </c>
      <c r="E15" s="62"/>
      <c r="F15" s="60" t="s">
        <v>53</v>
      </c>
      <c r="G15" s="60"/>
      <c r="H15" s="60"/>
      <c r="I15" s="59" t="s">
        <v>90</v>
      </c>
      <c r="J15" s="59"/>
      <c r="K15" s="51" t="s">
        <v>47</v>
      </c>
      <c r="L15" s="51" t="s">
        <v>81</v>
      </c>
      <c r="M15" s="59" t="s">
        <v>91</v>
      </c>
      <c r="N15" s="59"/>
      <c r="O15" s="59"/>
      <c r="P15" s="59"/>
      <c r="Q15" s="59"/>
    </row>
    <row r="16" spans="1:17" ht="19.5" customHeight="1">
      <c r="A16" s="55"/>
      <c r="B16" s="52" t="s">
        <v>92</v>
      </c>
      <c r="C16" s="53"/>
      <c r="D16" s="61"/>
      <c r="E16" s="61"/>
      <c r="F16" s="60" t="s">
        <v>93</v>
      </c>
      <c r="G16" s="60"/>
      <c r="H16" s="60"/>
      <c r="I16" s="59" t="s">
        <v>94</v>
      </c>
      <c r="J16" s="59"/>
      <c r="K16" s="51" t="s">
        <v>95</v>
      </c>
      <c r="L16" s="51" t="s">
        <v>47</v>
      </c>
      <c r="M16" s="59" t="s">
        <v>96</v>
      </c>
      <c r="N16" s="59"/>
      <c r="O16" s="59"/>
      <c r="P16" s="59"/>
      <c r="Q16" s="59"/>
    </row>
    <row r="17" spans="1:17" ht="27.75" customHeight="1">
      <c r="A17" s="55"/>
      <c r="B17" s="54"/>
      <c r="C17" s="53"/>
      <c r="D17" s="61"/>
      <c r="E17" s="61"/>
      <c r="F17" s="60" t="s">
        <v>48</v>
      </c>
      <c r="G17" s="60"/>
      <c r="H17" s="60"/>
      <c r="I17" s="59" t="s">
        <v>47</v>
      </c>
      <c r="J17" s="59"/>
      <c r="K17" s="51" t="s">
        <v>47</v>
      </c>
      <c r="L17" s="51" t="s">
        <v>47</v>
      </c>
      <c r="M17" s="59" t="s">
        <v>47</v>
      </c>
      <c r="N17" s="59"/>
      <c r="O17" s="59"/>
      <c r="P17" s="59"/>
      <c r="Q17" s="59"/>
    </row>
    <row r="18" spans="1:17" ht="32.25" customHeight="1">
      <c r="A18" s="55"/>
      <c r="B18" s="53"/>
      <c r="C18" s="52" t="s">
        <v>97</v>
      </c>
      <c r="D18" s="61"/>
      <c r="E18" s="61"/>
      <c r="F18" s="60" t="s">
        <v>98</v>
      </c>
      <c r="G18" s="60"/>
      <c r="H18" s="60"/>
      <c r="I18" s="59" t="s">
        <v>94</v>
      </c>
      <c r="J18" s="59"/>
      <c r="K18" s="51" t="s">
        <v>95</v>
      </c>
      <c r="L18" s="51" t="s">
        <v>47</v>
      </c>
      <c r="M18" s="59" t="s">
        <v>96</v>
      </c>
      <c r="N18" s="59"/>
      <c r="O18" s="59"/>
      <c r="P18" s="59"/>
      <c r="Q18" s="59"/>
    </row>
    <row r="19" spans="1:17" ht="29.25" customHeight="1">
      <c r="A19" s="55"/>
      <c r="B19" s="53"/>
      <c r="C19" s="54"/>
      <c r="D19" s="61"/>
      <c r="E19" s="61"/>
      <c r="F19" s="60" t="s">
        <v>48</v>
      </c>
      <c r="G19" s="60"/>
      <c r="H19" s="60"/>
      <c r="I19" s="59" t="s">
        <v>47</v>
      </c>
      <c r="J19" s="59"/>
      <c r="K19" s="51" t="s">
        <v>47</v>
      </c>
      <c r="L19" s="51" t="s">
        <v>47</v>
      </c>
      <c r="M19" s="59" t="s">
        <v>47</v>
      </c>
      <c r="N19" s="59"/>
      <c r="O19" s="59"/>
      <c r="P19" s="59"/>
      <c r="Q19" s="59"/>
    </row>
    <row r="20" spans="1:17" ht="36.75" customHeight="1">
      <c r="A20" s="55"/>
      <c r="B20" s="53"/>
      <c r="C20" s="53"/>
      <c r="D20" s="62" t="s">
        <v>54</v>
      </c>
      <c r="E20" s="62"/>
      <c r="F20" s="60" t="s">
        <v>53</v>
      </c>
      <c r="G20" s="60"/>
      <c r="H20" s="60"/>
      <c r="I20" s="59" t="s">
        <v>94</v>
      </c>
      <c r="J20" s="59"/>
      <c r="K20" s="51" t="s">
        <v>95</v>
      </c>
      <c r="L20" s="51" t="s">
        <v>47</v>
      </c>
      <c r="M20" s="59" t="s">
        <v>96</v>
      </c>
      <c r="N20" s="59"/>
      <c r="O20" s="59"/>
      <c r="P20" s="59"/>
      <c r="Q20" s="59"/>
    </row>
    <row r="21" spans="2:17" ht="23.25" customHeight="1">
      <c r="B21" s="52" t="s">
        <v>99</v>
      </c>
      <c r="C21" s="53"/>
      <c r="D21" s="61"/>
      <c r="E21" s="61"/>
      <c r="F21" s="60" t="s">
        <v>76</v>
      </c>
      <c r="G21" s="60"/>
      <c r="H21" s="60"/>
      <c r="I21" s="59" t="s">
        <v>100</v>
      </c>
      <c r="J21" s="59"/>
      <c r="K21" s="51" t="s">
        <v>47</v>
      </c>
      <c r="L21" s="51" t="s">
        <v>101</v>
      </c>
      <c r="M21" s="59" t="s">
        <v>102</v>
      </c>
      <c r="N21" s="59"/>
      <c r="O21" s="59"/>
      <c r="P21" s="59"/>
      <c r="Q21" s="59"/>
    </row>
    <row r="22" spans="2:17" ht="28.5" customHeight="1">
      <c r="B22" s="54"/>
      <c r="C22" s="53"/>
      <c r="D22" s="61"/>
      <c r="E22" s="61"/>
      <c r="F22" s="60" t="s">
        <v>48</v>
      </c>
      <c r="G22" s="60"/>
      <c r="H22" s="60"/>
      <c r="I22" s="59" t="s">
        <v>103</v>
      </c>
      <c r="J22" s="59"/>
      <c r="K22" s="51" t="s">
        <v>47</v>
      </c>
      <c r="L22" s="51" t="s">
        <v>47</v>
      </c>
      <c r="M22" s="59" t="s">
        <v>103</v>
      </c>
      <c r="N22" s="59"/>
      <c r="O22" s="59"/>
      <c r="P22" s="59"/>
      <c r="Q22" s="59"/>
    </row>
    <row r="23" spans="2:17" ht="22.5" customHeight="1">
      <c r="B23" s="53"/>
      <c r="C23" s="52" t="s">
        <v>104</v>
      </c>
      <c r="D23" s="61"/>
      <c r="E23" s="61"/>
      <c r="F23" s="60" t="s">
        <v>105</v>
      </c>
      <c r="G23" s="60"/>
      <c r="H23" s="60"/>
      <c r="I23" s="59" t="s">
        <v>106</v>
      </c>
      <c r="J23" s="59"/>
      <c r="K23" s="51" t="s">
        <v>47</v>
      </c>
      <c r="L23" s="51" t="s">
        <v>101</v>
      </c>
      <c r="M23" s="59" t="s">
        <v>107</v>
      </c>
      <c r="N23" s="59"/>
      <c r="O23" s="59"/>
      <c r="P23" s="59"/>
      <c r="Q23" s="59"/>
    </row>
    <row r="24" spans="2:17" ht="27" customHeight="1">
      <c r="B24" s="53"/>
      <c r="C24" s="54"/>
      <c r="D24" s="61"/>
      <c r="E24" s="61"/>
      <c r="F24" s="60" t="s">
        <v>48</v>
      </c>
      <c r="G24" s="60"/>
      <c r="H24" s="60"/>
      <c r="I24" s="59" t="s">
        <v>47</v>
      </c>
      <c r="J24" s="59"/>
      <c r="K24" s="51" t="s">
        <v>47</v>
      </c>
      <c r="L24" s="51" t="s">
        <v>47</v>
      </c>
      <c r="M24" s="59" t="s">
        <v>47</v>
      </c>
      <c r="N24" s="59"/>
      <c r="O24" s="59"/>
      <c r="P24" s="59"/>
      <c r="Q24" s="59"/>
    </row>
    <row r="25" spans="2:17" ht="34.5" customHeight="1">
      <c r="B25" s="53"/>
      <c r="C25" s="53"/>
      <c r="D25" s="62" t="s">
        <v>54</v>
      </c>
      <c r="E25" s="62"/>
      <c r="F25" s="60" t="s">
        <v>53</v>
      </c>
      <c r="G25" s="60"/>
      <c r="H25" s="60"/>
      <c r="I25" s="59" t="s">
        <v>108</v>
      </c>
      <c r="J25" s="59"/>
      <c r="K25" s="51" t="s">
        <v>47</v>
      </c>
      <c r="L25" s="51" t="s">
        <v>101</v>
      </c>
      <c r="M25" s="59" t="s">
        <v>109</v>
      </c>
      <c r="N25" s="59"/>
      <c r="O25" s="59"/>
      <c r="P25" s="59"/>
      <c r="Q25" s="59"/>
    </row>
    <row r="26" spans="2:17" ht="19.5" customHeight="1">
      <c r="B26" s="52" t="s">
        <v>68</v>
      </c>
      <c r="C26" s="53"/>
      <c r="D26" s="61"/>
      <c r="E26" s="61"/>
      <c r="F26" s="60" t="s">
        <v>28</v>
      </c>
      <c r="G26" s="60"/>
      <c r="H26" s="60"/>
      <c r="I26" s="59" t="s">
        <v>69</v>
      </c>
      <c r="J26" s="59"/>
      <c r="K26" s="51" t="s">
        <v>47</v>
      </c>
      <c r="L26" s="51" t="s">
        <v>110</v>
      </c>
      <c r="M26" s="59" t="s">
        <v>111</v>
      </c>
      <c r="N26" s="59"/>
      <c r="O26" s="59"/>
      <c r="P26" s="59"/>
      <c r="Q26" s="59"/>
    </row>
    <row r="27" spans="2:17" ht="29.25" customHeight="1">
      <c r="B27" s="54"/>
      <c r="C27" s="53"/>
      <c r="D27" s="61"/>
      <c r="E27" s="61"/>
      <c r="F27" s="60" t="s">
        <v>48</v>
      </c>
      <c r="G27" s="60"/>
      <c r="H27" s="60"/>
      <c r="I27" s="59" t="s">
        <v>47</v>
      </c>
      <c r="J27" s="59"/>
      <c r="K27" s="51" t="s">
        <v>47</v>
      </c>
      <c r="L27" s="51" t="s">
        <v>47</v>
      </c>
      <c r="M27" s="59" t="s">
        <v>47</v>
      </c>
      <c r="N27" s="59"/>
      <c r="O27" s="59"/>
      <c r="P27" s="59"/>
      <c r="Q27" s="59"/>
    </row>
    <row r="28" spans="2:17" ht="20.25" customHeight="1">
      <c r="B28" s="53"/>
      <c r="C28" s="52" t="s">
        <v>70</v>
      </c>
      <c r="D28" s="61"/>
      <c r="E28" s="61"/>
      <c r="F28" s="60" t="s">
        <v>55</v>
      </c>
      <c r="G28" s="60"/>
      <c r="H28" s="60"/>
      <c r="I28" s="59" t="s">
        <v>71</v>
      </c>
      <c r="J28" s="59"/>
      <c r="K28" s="51" t="s">
        <v>47</v>
      </c>
      <c r="L28" s="51" t="s">
        <v>110</v>
      </c>
      <c r="M28" s="59" t="s">
        <v>112</v>
      </c>
      <c r="N28" s="59"/>
      <c r="O28" s="59"/>
      <c r="P28" s="59"/>
      <c r="Q28" s="59"/>
    </row>
    <row r="29" spans="2:17" ht="27.75" customHeight="1">
      <c r="B29" s="53"/>
      <c r="C29" s="54"/>
      <c r="D29" s="61"/>
      <c r="E29" s="61"/>
      <c r="F29" s="60" t="s">
        <v>48</v>
      </c>
      <c r="G29" s="60"/>
      <c r="H29" s="60"/>
      <c r="I29" s="59" t="s">
        <v>47</v>
      </c>
      <c r="J29" s="59"/>
      <c r="K29" s="51" t="s">
        <v>47</v>
      </c>
      <c r="L29" s="51" t="s">
        <v>47</v>
      </c>
      <c r="M29" s="59" t="s">
        <v>47</v>
      </c>
      <c r="N29" s="59"/>
      <c r="O29" s="59"/>
      <c r="P29" s="59"/>
      <c r="Q29" s="59"/>
    </row>
    <row r="30" spans="2:17" ht="66.75" customHeight="1">
      <c r="B30" s="53"/>
      <c r="C30" s="53"/>
      <c r="D30" s="62" t="s">
        <v>113</v>
      </c>
      <c r="E30" s="62"/>
      <c r="F30" s="60" t="s">
        <v>114</v>
      </c>
      <c r="G30" s="60"/>
      <c r="H30" s="60"/>
      <c r="I30" s="59" t="s">
        <v>115</v>
      </c>
      <c r="J30" s="59"/>
      <c r="K30" s="51" t="s">
        <v>47</v>
      </c>
      <c r="L30" s="51" t="s">
        <v>110</v>
      </c>
      <c r="M30" s="59" t="s">
        <v>116</v>
      </c>
      <c r="N30" s="59"/>
      <c r="O30" s="59"/>
      <c r="P30" s="59"/>
      <c r="Q30" s="59"/>
    </row>
    <row r="31" spans="2:17" ht="21" customHeight="1">
      <c r="B31" s="68" t="s">
        <v>52</v>
      </c>
      <c r="C31" s="68"/>
      <c r="D31" s="68"/>
      <c r="E31" s="68"/>
      <c r="F31" s="68"/>
      <c r="G31" s="68"/>
      <c r="H31" s="50" t="s">
        <v>50</v>
      </c>
      <c r="I31" s="69" t="s">
        <v>117</v>
      </c>
      <c r="J31" s="69"/>
      <c r="K31" s="48" t="s">
        <v>118</v>
      </c>
      <c r="L31" s="48" t="s">
        <v>119</v>
      </c>
      <c r="M31" s="69" t="s">
        <v>120</v>
      </c>
      <c r="N31" s="69"/>
      <c r="O31" s="69"/>
      <c r="P31" s="69"/>
      <c r="Q31" s="69"/>
    </row>
    <row r="32" spans="2:17" ht="29.25" customHeight="1">
      <c r="B32" s="70"/>
      <c r="C32" s="70"/>
      <c r="D32" s="70"/>
      <c r="E32" s="70"/>
      <c r="F32" s="71" t="s">
        <v>48</v>
      </c>
      <c r="G32" s="71"/>
      <c r="H32" s="71"/>
      <c r="I32" s="72" t="s">
        <v>72</v>
      </c>
      <c r="J32" s="72"/>
      <c r="K32" s="49" t="s">
        <v>47</v>
      </c>
      <c r="L32" s="49" t="s">
        <v>47</v>
      </c>
      <c r="M32" s="72" t="s">
        <v>72</v>
      </c>
      <c r="N32" s="72"/>
      <c r="O32" s="72"/>
      <c r="P32" s="72"/>
      <c r="Q32" s="72"/>
    </row>
    <row r="33" spans="2:17" ht="18.75" customHeight="1">
      <c r="B33" s="63" t="s">
        <v>51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2:17" ht="18" customHeight="1">
      <c r="B34" s="68" t="s">
        <v>51</v>
      </c>
      <c r="C34" s="68"/>
      <c r="D34" s="68"/>
      <c r="E34" s="68"/>
      <c r="F34" s="68"/>
      <c r="G34" s="68"/>
      <c r="H34" s="50" t="s">
        <v>50</v>
      </c>
      <c r="I34" s="69" t="s">
        <v>121</v>
      </c>
      <c r="J34" s="69"/>
      <c r="K34" s="48" t="s">
        <v>47</v>
      </c>
      <c r="L34" s="48" t="s">
        <v>47</v>
      </c>
      <c r="M34" s="69" t="s">
        <v>121</v>
      </c>
      <c r="N34" s="69"/>
      <c r="O34" s="69"/>
      <c r="P34" s="69"/>
      <c r="Q34" s="69"/>
    </row>
    <row r="35" spans="2:17" ht="30" customHeight="1">
      <c r="B35" s="70"/>
      <c r="C35" s="70"/>
      <c r="D35" s="70"/>
      <c r="E35" s="70"/>
      <c r="F35" s="71" t="s">
        <v>48</v>
      </c>
      <c r="G35" s="71"/>
      <c r="H35" s="71"/>
      <c r="I35" s="72" t="s">
        <v>122</v>
      </c>
      <c r="J35" s="72"/>
      <c r="K35" s="49" t="s">
        <v>47</v>
      </c>
      <c r="L35" s="49" t="s">
        <v>47</v>
      </c>
      <c r="M35" s="72" t="s">
        <v>122</v>
      </c>
      <c r="N35" s="72"/>
      <c r="O35" s="72"/>
      <c r="P35" s="72"/>
      <c r="Q35" s="72"/>
    </row>
    <row r="36" spans="2:17" ht="18" customHeight="1">
      <c r="B36" s="63" t="s">
        <v>49</v>
      </c>
      <c r="C36" s="63"/>
      <c r="D36" s="63"/>
      <c r="E36" s="63"/>
      <c r="F36" s="63"/>
      <c r="G36" s="63"/>
      <c r="H36" s="63"/>
      <c r="I36" s="69" t="s">
        <v>123</v>
      </c>
      <c r="J36" s="69"/>
      <c r="K36" s="48" t="s">
        <v>118</v>
      </c>
      <c r="L36" s="48" t="s">
        <v>119</v>
      </c>
      <c r="M36" s="69" t="s">
        <v>124</v>
      </c>
      <c r="N36" s="69"/>
      <c r="O36" s="69"/>
      <c r="P36" s="69"/>
      <c r="Q36" s="69"/>
    </row>
    <row r="37" spans="2:17" ht="36" customHeight="1">
      <c r="B37" s="63"/>
      <c r="C37" s="63"/>
      <c r="D37" s="63"/>
      <c r="E37" s="63"/>
      <c r="F37" s="75" t="s">
        <v>48</v>
      </c>
      <c r="G37" s="75"/>
      <c r="H37" s="75"/>
      <c r="I37" s="76" t="s">
        <v>125</v>
      </c>
      <c r="J37" s="76"/>
      <c r="K37" s="47" t="s">
        <v>47</v>
      </c>
      <c r="L37" s="47" t="s">
        <v>47</v>
      </c>
      <c r="M37" s="76" t="s">
        <v>125</v>
      </c>
      <c r="N37" s="76"/>
      <c r="O37" s="76"/>
      <c r="P37" s="76"/>
      <c r="Q37" s="76"/>
    </row>
    <row r="38" spans="2:17" ht="23.25" customHeight="1">
      <c r="B38" s="73" t="s">
        <v>46</v>
      </c>
      <c r="C38" s="73"/>
      <c r="D38" s="73"/>
      <c r="E38" s="73"/>
      <c r="F38" s="73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</sheetData>
  <sheetProtection/>
  <mergeCells count="128">
    <mergeCell ref="B38:F38"/>
    <mergeCell ref="G38:Q38"/>
    <mergeCell ref="B36:H36"/>
    <mergeCell ref="I36:J36"/>
    <mergeCell ref="M36:Q36"/>
    <mergeCell ref="B37:E37"/>
    <mergeCell ref="F37:H37"/>
    <mergeCell ref="I37:J37"/>
    <mergeCell ref="M37:Q37"/>
    <mergeCell ref="B33:Q33"/>
    <mergeCell ref="B34:G34"/>
    <mergeCell ref="I34:J34"/>
    <mergeCell ref="M34:Q34"/>
    <mergeCell ref="B35:E35"/>
    <mergeCell ref="F35:H35"/>
    <mergeCell ref="I35:J35"/>
    <mergeCell ref="M35:Q35"/>
    <mergeCell ref="B31:G31"/>
    <mergeCell ref="I31:J31"/>
    <mergeCell ref="M31:Q31"/>
    <mergeCell ref="B32:E32"/>
    <mergeCell ref="F32:H32"/>
    <mergeCell ref="I32:J32"/>
    <mergeCell ref="M32:Q32"/>
    <mergeCell ref="D29:E29"/>
    <mergeCell ref="F29:H29"/>
    <mergeCell ref="I29:J29"/>
    <mergeCell ref="M29:Q29"/>
    <mergeCell ref="D30:E30"/>
    <mergeCell ref="F30:H30"/>
    <mergeCell ref="I30:J30"/>
    <mergeCell ref="M30:Q30"/>
    <mergeCell ref="D27:E27"/>
    <mergeCell ref="F27:H27"/>
    <mergeCell ref="I27:J27"/>
    <mergeCell ref="M27:Q27"/>
    <mergeCell ref="D28:E28"/>
    <mergeCell ref="F28:H28"/>
    <mergeCell ref="I28:J28"/>
    <mergeCell ref="M28:Q28"/>
    <mergeCell ref="I23:J23"/>
    <mergeCell ref="M23:Q23"/>
    <mergeCell ref="M25:Q25"/>
    <mergeCell ref="D26:E26"/>
    <mergeCell ref="F26:H26"/>
    <mergeCell ref="I26:J26"/>
    <mergeCell ref="M26:Q26"/>
    <mergeCell ref="D24:E24"/>
    <mergeCell ref="D25:E25"/>
    <mergeCell ref="F25:H25"/>
    <mergeCell ref="D21:E21"/>
    <mergeCell ref="F21:H21"/>
    <mergeCell ref="D22:E22"/>
    <mergeCell ref="D23:E23"/>
    <mergeCell ref="F23:H23"/>
    <mergeCell ref="F22:H22"/>
    <mergeCell ref="F18:H18"/>
    <mergeCell ref="D19:E19"/>
    <mergeCell ref="D20:E20"/>
    <mergeCell ref="F20:H20"/>
    <mergeCell ref="I20:J20"/>
    <mergeCell ref="M20:Q20"/>
    <mergeCell ref="F17:H17"/>
    <mergeCell ref="I19:J19"/>
    <mergeCell ref="D9:E9"/>
    <mergeCell ref="D12:E12"/>
    <mergeCell ref="F12:H12"/>
    <mergeCell ref="F13:H13"/>
    <mergeCell ref="I14:J14"/>
    <mergeCell ref="D14:E14"/>
    <mergeCell ref="I18:J18"/>
    <mergeCell ref="D18:E18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M10:Q10"/>
    <mergeCell ref="M9:Q9"/>
    <mergeCell ref="I6:J6"/>
    <mergeCell ref="I9:J9"/>
    <mergeCell ref="D6:E6"/>
    <mergeCell ref="D13:E13"/>
    <mergeCell ref="M12:Q12"/>
    <mergeCell ref="D11:E11"/>
    <mergeCell ref="F11:H11"/>
    <mergeCell ref="I11:J11"/>
    <mergeCell ref="I10:J10"/>
    <mergeCell ref="D10:E10"/>
    <mergeCell ref="I12:J12"/>
    <mergeCell ref="M16:Q16"/>
    <mergeCell ref="I16:J16"/>
    <mergeCell ref="M14:Q14"/>
    <mergeCell ref="F14:H14"/>
    <mergeCell ref="F9:H9"/>
    <mergeCell ref="D8:E8"/>
    <mergeCell ref="F10:H10"/>
    <mergeCell ref="M11:Q11"/>
    <mergeCell ref="I13:J13"/>
    <mergeCell ref="M13:Q13"/>
    <mergeCell ref="F19:H19"/>
    <mergeCell ref="M18:Q18"/>
    <mergeCell ref="M17:Q17"/>
    <mergeCell ref="I17:J17"/>
    <mergeCell ref="D15:E15"/>
    <mergeCell ref="F15:H15"/>
    <mergeCell ref="I15:J15"/>
    <mergeCell ref="M15:Q15"/>
    <mergeCell ref="D16:E16"/>
    <mergeCell ref="F16:H16"/>
    <mergeCell ref="I25:J25"/>
    <mergeCell ref="I24:J24"/>
    <mergeCell ref="M24:Q24"/>
    <mergeCell ref="F24:H24"/>
    <mergeCell ref="D17:E17"/>
    <mergeCell ref="I21:J21"/>
    <mergeCell ref="M21:Q21"/>
    <mergeCell ref="M19:Q19"/>
    <mergeCell ref="I22:J22"/>
    <mergeCell ref="M22:Q22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7"/>
  <sheetViews>
    <sheetView zoomScaleSheetLayoutView="89" zoomScalePageLayoutView="70" workbookViewId="0" topLeftCell="A1">
      <selection activeCell="X20" sqref="X20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6.75" customHeight="1">
      <c r="A3" s="8"/>
      <c r="B3" s="83"/>
      <c r="C3" s="83"/>
      <c r="D3" s="83"/>
      <c r="E3" s="84"/>
      <c r="F3" s="84"/>
      <c r="G3" s="84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ht="7.5" customHeight="1"/>
    <row r="5" spans="1:23" ht="12.75">
      <c r="A5" s="81" t="s">
        <v>0</v>
      </c>
      <c r="B5" s="81"/>
      <c r="C5" s="81" t="s">
        <v>1</v>
      </c>
      <c r="D5" s="81" t="s">
        <v>2</v>
      </c>
      <c r="E5" s="81"/>
      <c r="F5" s="81"/>
      <c r="G5" s="81" t="s">
        <v>3</v>
      </c>
      <c r="H5" s="81"/>
      <c r="I5" s="81" t="s">
        <v>4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7.5" customHeight="1">
      <c r="A6" s="81"/>
      <c r="B6" s="81"/>
      <c r="C6" s="81"/>
      <c r="D6" s="81"/>
      <c r="E6" s="81"/>
      <c r="F6" s="81"/>
      <c r="G6" s="81"/>
      <c r="H6" s="81"/>
      <c r="I6" s="81" t="s">
        <v>5</v>
      </c>
      <c r="J6" s="81" t="s">
        <v>6</v>
      </c>
      <c r="K6" s="81"/>
      <c r="L6" s="81"/>
      <c r="M6" s="81"/>
      <c r="N6" s="81"/>
      <c r="O6" s="81"/>
      <c r="P6" s="81"/>
      <c r="Q6" s="81"/>
      <c r="R6" s="81" t="s">
        <v>7</v>
      </c>
      <c r="S6" s="81" t="s">
        <v>6</v>
      </c>
      <c r="T6" s="81"/>
      <c r="U6" s="81"/>
      <c r="V6" s="81"/>
      <c r="W6" s="81"/>
    </row>
    <row r="7" spans="1:23" ht="4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 t="s">
        <v>8</v>
      </c>
      <c r="T7" s="81" t="s">
        <v>9</v>
      </c>
      <c r="U7" s="81"/>
      <c r="V7" s="81" t="s">
        <v>23</v>
      </c>
      <c r="W7" s="81"/>
    </row>
    <row r="8" spans="1:23" ht="8.25" customHeight="1">
      <c r="A8" s="81"/>
      <c r="B8" s="81"/>
      <c r="C8" s="81"/>
      <c r="D8" s="81"/>
      <c r="E8" s="81"/>
      <c r="F8" s="81"/>
      <c r="G8" s="81"/>
      <c r="H8" s="81"/>
      <c r="I8" s="81"/>
      <c r="J8" s="81" t="s">
        <v>10</v>
      </c>
      <c r="K8" s="81" t="s">
        <v>6</v>
      </c>
      <c r="L8" s="81"/>
      <c r="M8" s="81" t="s">
        <v>11</v>
      </c>
      <c r="N8" s="81" t="s">
        <v>12</v>
      </c>
      <c r="O8" s="81" t="s">
        <v>13</v>
      </c>
      <c r="P8" s="81" t="s">
        <v>14</v>
      </c>
      <c r="Q8" s="81" t="s">
        <v>15</v>
      </c>
      <c r="R8" s="81"/>
      <c r="S8" s="81"/>
      <c r="T8" s="81"/>
      <c r="U8" s="81"/>
      <c r="V8" s="81"/>
      <c r="W8" s="81"/>
    </row>
    <row r="9" spans="1:23" ht="9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 t="s">
        <v>24</v>
      </c>
      <c r="U9" s="81"/>
      <c r="V9" s="81"/>
      <c r="W9" s="81"/>
    </row>
    <row r="10" spans="1:23" ht="41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2" t="s">
        <v>16</v>
      </c>
      <c r="L10" s="2" t="s">
        <v>17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2.75">
      <c r="A11" s="81">
        <v>1</v>
      </c>
      <c r="B11" s="81"/>
      <c r="C11" s="2">
        <v>2</v>
      </c>
      <c r="D11" s="81">
        <v>4</v>
      </c>
      <c r="E11" s="81"/>
      <c r="F11" s="81"/>
      <c r="G11" s="81">
        <v>5</v>
      </c>
      <c r="H11" s="81"/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2">
        <v>14</v>
      </c>
      <c r="R11" s="2">
        <v>15</v>
      </c>
      <c r="S11" s="2">
        <v>16</v>
      </c>
      <c r="T11" s="81">
        <v>17</v>
      </c>
      <c r="U11" s="81"/>
      <c r="V11" s="81">
        <v>18</v>
      </c>
      <c r="W11" s="81"/>
    </row>
    <row r="12" spans="1:23" ht="20.25" customHeight="1">
      <c r="A12" s="81">
        <v>758</v>
      </c>
      <c r="B12" s="81"/>
      <c r="C12" s="81"/>
      <c r="D12" s="82" t="s">
        <v>74</v>
      </c>
      <c r="E12" s="82"/>
      <c r="F12" s="3" t="s">
        <v>18</v>
      </c>
      <c r="G12" s="77">
        <v>733686</v>
      </c>
      <c r="H12" s="77"/>
      <c r="I12" s="5">
        <v>733686</v>
      </c>
      <c r="J12" s="5">
        <v>733686</v>
      </c>
      <c r="K12" s="5">
        <v>0</v>
      </c>
      <c r="L12" s="5">
        <v>733686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77">
        <v>0</v>
      </c>
      <c r="U12" s="77"/>
      <c r="V12" s="77">
        <v>0</v>
      </c>
      <c r="W12" s="77"/>
    </row>
    <row r="13" spans="1:23" ht="18.75" customHeight="1">
      <c r="A13" s="81"/>
      <c r="B13" s="81"/>
      <c r="C13" s="81"/>
      <c r="D13" s="82"/>
      <c r="E13" s="82"/>
      <c r="F13" s="3" t="s">
        <v>19</v>
      </c>
      <c r="G13" s="77">
        <v>-10000</v>
      </c>
      <c r="H13" s="77"/>
      <c r="I13" s="5">
        <v>-10000</v>
      </c>
      <c r="J13" s="5">
        <v>-10000</v>
      </c>
      <c r="K13" s="5">
        <v>0</v>
      </c>
      <c r="L13" s="5">
        <v>-10000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77">
        <v>0</v>
      </c>
      <c r="U13" s="77"/>
      <c r="V13" s="77">
        <v>0</v>
      </c>
      <c r="W13" s="77"/>
    </row>
    <row r="14" spans="1:23" ht="18.75" customHeight="1">
      <c r="A14" s="81"/>
      <c r="B14" s="81"/>
      <c r="C14" s="81"/>
      <c r="D14" s="82"/>
      <c r="E14" s="82"/>
      <c r="F14" s="3" t="s">
        <v>20</v>
      </c>
      <c r="G14" s="77">
        <v>0</v>
      </c>
      <c r="H14" s="77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77">
        <v>0</v>
      </c>
      <c r="U14" s="77"/>
      <c r="V14" s="77">
        <v>0</v>
      </c>
      <c r="W14" s="77"/>
    </row>
    <row r="15" spans="1:23" ht="21.75" customHeight="1" thickBot="1">
      <c r="A15" s="81"/>
      <c r="B15" s="81"/>
      <c r="C15" s="81"/>
      <c r="D15" s="82"/>
      <c r="E15" s="82"/>
      <c r="F15" s="3" t="s">
        <v>21</v>
      </c>
      <c r="G15" s="77">
        <v>723686</v>
      </c>
      <c r="H15" s="77"/>
      <c r="I15" s="5">
        <v>723686</v>
      </c>
      <c r="J15" s="5">
        <v>723686</v>
      </c>
      <c r="K15" s="5">
        <v>0</v>
      </c>
      <c r="L15" s="5">
        <v>723686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77">
        <v>0</v>
      </c>
      <c r="U15" s="77"/>
      <c r="V15" s="77">
        <v>0</v>
      </c>
      <c r="W15" s="77"/>
    </row>
    <row r="16" spans="1:23" ht="21.75" customHeight="1" thickBot="1">
      <c r="A16" s="79"/>
      <c r="B16" s="79"/>
      <c r="C16" s="79">
        <v>75818</v>
      </c>
      <c r="D16" s="80" t="s">
        <v>75</v>
      </c>
      <c r="E16" s="80"/>
      <c r="F16" s="4" t="s">
        <v>18</v>
      </c>
      <c r="G16" s="78">
        <v>733686</v>
      </c>
      <c r="H16" s="78"/>
      <c r="I16" s="6">
        <v>733686</v>
      </c>
      <c r="J16" s="6">
        <v>733686</v>
      </c>
      <c r="K16" s="6">
        <v>0</v>
      </c>
      <c r="L16" s="6">
        <v>733686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8">
        <v>0</v>
      </c>
      <c r="U16" s="78"/>
      <c r="V16" s="78">
        <v>0</v>
      </c>
      <c r="W16" s="78"/>
    </row>
    <row r="17" spans="1:23" ht="21" customHeight="1" thickBot="1">
      <c r="A17" s="79"/>
      <c r="B17" s="79"/>
      <c r="C17" s="79"/>
      <c r="D17" s="80"/>
      <c r="E17" s="80"/>
      <c r="F17" s="3" t="s">
        <v>19</v>
      </c>
      <c r="G17" s="77">
        <v>-10000</v>
      </c>
      <c r="H17" s="77"/>
      <c r="I17" s="5">
        <v>-10000</v>
      </c>
      <c r="J17" s="5">
        <v>-10000</v>
      </c>
      <c r="K17" s="5">
        <v>0</v>
      </c>
      <c r="L17" s="5">
        <v>-10000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77">
        <v>0</v>
      </c>
      <c r="U17" s="77"/>
      <c r="V17" s="77">
        <v>0</v>
      </c>
      <c r="W17" s="77"/>
    </row>
    <row r="18" spans="1:23" ht="17.25" customHeight="1" thickBot="1">
      <c r="A18" s="79"/>
      <c r="B18" s="79"/>
      <c r="C18" s="79"/>
      <c r="D18" s="80"/>
      <c r="E18" s="80"/>
      <c r="F18" s="3" t="s">
        <v>20</v>
      </c>
      <c r="G18" s="77">
        <v>0</v>
      </c>
      <c r="H18" s="77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77">
        <v>0</v>
      </c>
      <c r="U18" s="77"/>
      <c r="V18" s="77">
        <v>0</v>
      </c>
      <c r="W18" s="77"/>
    </row>
    <row r="19" spans="1:23" ht="18.75" customHeight="1">
      <c r="A19" s="79"/>
      <c r="B19" s="79"/>
      <c r="C19" s="79"/>
      <c r="D19" s="80"/>
      <c r="E19" s="80"/>
      <c r="F19" s="3" t="s">
        <v>21</v>
      </c>
      <c r="G19" s="77">
        <v>723686</v>
      </c>
      <c r="H19" s="77"/>
      <c r="I19" s="5">
        <v>723686</v>
      </c>
      <c r="J19" s="5">
        <v>723686</v>
      </c>
      <c r="K19" s="5">
        <v>0</v>
      </c>
      <c r="L19" s="5">
        <v>723686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77">
        <v>0</v>
      </c>
      <c r="U19" s="77"/>
      <c r="V19" s="77">
        <v>0</v>
      </c>
      <c r="W19" s="77"/>
    </row>
    <row r="20" spans="1:23" ht="18" customHeight="1">
      <c r="A20" s="81">
        <v>801</v>
      </c>
      <c r="B20" s="81"/>
      <c r="C20" s="81"/>
      <c r="D20" s="82" t="s">
        <v>78</v>
      </c>
      <c r="E20" s="82"/>
      <c r="F20" s="3" t="s">
        <v>18</v>
      </c>
      <c r="G20" s="77">
        <v>19146038</v>
      </c>
      <c r="H20" s="77"/>
      <c r="I20" s="5">
        <v>17146011</v>
      </c>
      <c r="J20" s="5">
        <v>15649625</v>
      </c>
      <c r="K20" s="5">
        <v>13312413</v>
      </c>
      <c r="L20" s="5">
        <v>2337212</v>
      </c>
      <c r="M20" s="5">
        <v>995000</v>
      </c>
      <c r="N20" s="5">
        <v>300743</v>
      </c>
      <c r="O20" s="5">
        <v>200643</v>
      </c>
      <c r="P20" s="5">
        <v>0</v>
      </c>
      <c r="Q20" s="5">
        <v>0</v>
      </c>
      <c r="R20" s="5">
        <v>2000027</v>
      </c>
      <c r="S20" s="5">
        <v>2000027</v>
      </c>
      <c r="T20" s="77">
        <v>1955794</v>
      </c>
      <c r="U20" s="77"/>
      <c r="V20" s="77">
        <v>0</v>
      </c>
      <c r="W20" s="77"/>
    </row>
    <row r="21" spans="1:23" ht="17.25" customHeight="1">
      <c r="A21" s="81"/>
      <c r="B21" s="81"/>
      <c r="C21" s="81"/>
      <c r="D21" s="82"/>
      <c r="E21" s="82"/>
      <c r="F21" s="3" t="s">
        <v>19</v>
      </c>
      <c r="G21" s="77">
        <v>-92</v>
      </c>
      <c r="H21" s="77"/>
      <c r="I21" s="5">
        <v>-92</v>
      </c>
      <c r="J21" s="5">
        <v>-92</v>
      </c>
      <c r="K21" s="5">
        <v>0</v>
      </c>
      <c r="L21" s="5">
        <v>-92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77">
        <v>0</v>
      </c>
      <c r="U21" s="77"/>
      <c r="V21" s="77">
        <v>0</v>
      </c>
      <c r="W21" s="77"/>
    </row>
    <row r="22" spans="1:23" ht="19.5" customHeight="1">
      <c r="A22" s="81"/>
      <c r="B22" s="81"/>
      <c r="C22" s="81"/>
      <c r="D22" s="82"/>
      <c r="E22" s="82"/>
      <c r="F22" s="3" t="s">
        <v>20</v>
      </c>
      <c r="G22" s="77">
        <v>1425</v>
      </c>
      <c r="H22" s="77"/>
      <c r="I22" s="5">
        <v>1425</v>
      </c>
      <c r="J22" s="5">
        <v>1425</v>
      </c>
      <c r="K22" s="5">
        <v>0</v>
      </c>
      <c r="L22" s="5">
        <v>1425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77">
        <v>0</v>
      </c>
      <c r="U22" s="77"/>
      <c r="V22" s="77">
        <v>0</v>
      </c>
      <c r="W22" s="77"/>
    </row>
    <row r="23" spans="1:23" ht="17.25" customHeight="1" thickBot="1">
      <c r="A23" s="81"/>
      <c r="B23" s="81"/>
      <c r="C23" s="81"/>
      <c r="D23" s="82"/>
      <c r="E23" s="82"/>
      <c r="F23" s="3" t="s">
        <v>21</v>
      </c>
      <c r="G23" s="77">
        <v>19147371</v>
      </c>
      <c r="H23" s="77"/>
      <c r="I23" s="5">
        <v>17147344</v>
      </c>
      <c r="J23" s="5">
        <v>15650958</v>
      </c>
      <c r="K23" s="5">
        <v>13312413</v>
      </c>
      <c r="L23" s="5">
        <v>2338545</v>
      </c>
      <c r="M23" s="5">
        <v>995000</v>
      </c>
      <c r="N23" s="5">
        <v>300743</v>
      </c>
      <c r="O23" s="5">
        <v>200643</v>
      </c>
      <c r="P23" s="5">
        <v>0</v>
      </c>
      <c r="Q23" s="5">
        <v>0</v>
      </c>
      <c r="R23" s="5">
        <v>2000027</v>
      </c>
      <c r="S23" s="5">
        <v>2000027</v>
      </c>
      <c r="T23" s="77">
        <v>1955794</v>
      </c>
      <c r="U23" s="77"/>
      <c r="V23" s="77">
        <v>0</v>
      </c>
      <c r="W23" s="77"/>
    </row>
    <row r="24" spans="1:23" ht="21" customHeight="1" thickBot="1">
      <c r="A24" s="79"/>
      <c r="B24" s="79"/>
      <c r="C24" s="79">
        <v>80102</v>
      </c>
      <c r="D24" s="80" t="s">
        <v>85</v>
      </c>
      <c r="E24" s="80"/>
      <c r="F24" s="4" t="s">
        <v>18</v>
      </c>
      <c r="G24" s="78">
        <v>951746</v>
      </c>
      <c r="H24" s="78"/>
      <c r="I24" s="6">
        <v>951746</v>
      </c>
      <c r="J24" s="6">
        <v>903470</v>
      </c>
      <c r="K24" s="6">
        <v>805049</v>
      </c>
      <c r="L24" s="6">
        <v>98421</v>
      </c>
      <c r="M24" s="6">
        <v>0</v>
      </c>
      <c r="N24" s="6">
        <v>48276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78">
        <v>0</v>
      </c>
      <c r="U24" s="78"/>
      <c r="V24" s="78">
        <v>0</v>
      </c>
      <c r="W24" s="78"/>
    </row>
    <row r="25" spans="1:23" ht="18" customHeight="1" thickBot="1">
      <c r="A25" s="79"/>
      <c r="B25" s="79"/>
      <c r="C25" s="79"/>
      <c r="D25" s="80"/>
      <c r="E25" s="80"/>
      <c r="F25" s="3" t="s">
        <v>19</v>
      </c>
      <c r="G25" s="77">
        <v>-92</v>
      </c>
      <c r="H25" s="77"/>
      <c r="I25" s="5">
        <v>-92</v>
      </c>
      <c r="J25" s="5">
        <v>-92</v>
      </c>
      <c r="K25" s="5">
        <v>0</v>
      </c>
      <c r="L25" s="5">
        <v>-92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77">
        <v>0</v>
      </c>
      <c r="U25" s="77"/>
      <c r="V25" s="77">
        <v>0</v>
      </c>
      <c r="W25" s="77"/>
    </row>
    <row r="26" spans="1:23" ht="19.5" customHeight="1" thickBot="1">
      <c r="A26" s="79"/>
      <c r="B26" s="79"/>
      <c r="C26" s="79"/>
      <c r="D26" s="80"/>
      <c r="E26" s="80"/>
      <c r="F26" s="3" t="s">
        <v>20</v>
      </c>
      <c r="G26" s="77">
        <v>0</v>
      </c>
      <c r="H26" s="77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77">
        <v>0</v>
      </c>
      <c r="U26" s="77"/>
      <c r="V26" s="77">
        <v>0</v>
      </c>
      <c r="W26" s="77"/>
    </row>
    <row r="27" spans="1:23" ht="20.25" customHeight="1" thickBot="1">
      <c r="A27" s="79"/>
      <c r="B27" s="79"/>
      <c r="C27" s="79"/>
      <c r="D27" s="80"/>
      <c r="E27" s="80"/>
      <c r="F27" s="3" t="s">
        <v>21</v>
      </c>
      <c r="G27" s="77">
        <v>951654</v>
      </c>
      <c r="H27" s="77"/>
      <c r="I27" s="5">
        <v>951654</v>
      </c>
      <c r="J27" s="5">
        <v>903378</v>
      </c>
      <c r="K27" s="5">
        <v>805049</v>
      </c>
      <c r="L27" s="5">
        <v>98329</v>
      </c>
      <c r="M27" s="5">
        <v>0</v>
      </c>
      <c r="N27" s="5">
        <v>48276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77">
        <v>0</v>
      </c>
      <c r="U27" s="77"/>
      <c r="V27" s="77">
        <v>0</v>
      </c>
      <c r="W27" s="77"/>
    </row>
    <row r="28" spans="1:23" ht="19.5" customHeight="1" thickBot="1">
      <c r="A28" s="79"/>
      <c r="B28" s="79"/>
      <c r="C28" s="79">
        <v>80111</v>
      </c>
      <c r="D28" s="80" t="s">
        <v>89</v>
      </c>
      <c r="E28" s="80"/>
      <c r="F28" s="4" t="s">
        <v>18</v>
      </c>
      <c r="G28" s="78">
        <v>1197662</v>
      </c>
      <c r="H28" s="78"/>
      <c r="I28" s="6">
        <v>1197662</v>
      </c>
      <c r="J28" s="6">
        <v>1134186</v>
      </c>
      <c r="K28" s="6">
        <v>1019908</v>
      </c>
      <c r="L28" s="6">
        <v>114278</v>
      </c>
      <c r="M28" s="6">
        <v>0</v>
      </c>
      <c r="N28" s="6">
        <v>63476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78">
        <v>0</v>
      </c>
      <c r="U28" s="78"/>
      <c r="V28" s="78">
        <v>0</v>
      </c>
      <c r="W28" s="78"/>
    </row>
    <row r="29" spans="1:23" ht="18" customHeight="1" thickBot="1">
      <c r="A29" s="79"/>
      <c r="B29" s="79"/>
      <c r="C29" s="79"/>
      <c r="D29" s="80"/>
      <c r="E29" s="80"/>
      <c r="F29" s="3" t="s">
        <v>19</v>
      </c>
      <c r="G29" s="77">
        <v>0</v>
      </c>
      <c r="H29" s="77"/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77">
        <v>0</v>
      </c>
      <c r="U29" s="77"/>
      <c r="V29" s="77">
        <v>0</v>
      </c>
      <c r="W29" s="77"/>
    </row>
    <row r="30" spans="1:23" ht="17.25" customHeight="1" thickBot="1">
      <c r="A30" s="79"/>
      <c r="B30" s="79"/>
      <c r="C30" s="79"/>
      <c r="D30" s="80"/>
      <c r="E30" s="80"/>
      <c r="F30" s="3" t="s">
        <v>20</v>
      </c>
      <c r="G30" s="77">
        <v>1425</v>
      </c>
      <c r="H30" s="77"/>
      <c r="I30" s="5">
        <v>1425</v>
      </c>
      <c r="J30" s="5">
        <v>1425</v>
      </c>
      <c r="K30" s="5">
        <v>0</v>
      </c>
      <c r="L30" s="5">
        <v>1425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77">
        <v>0</v>
      </c>
      <c r="U30" s="77"/>
      <c r="V30" s="77">
        <v>0</v>
      </c>
      <c r="W30" s="77"/>
    </row>
    <row r="31" spans="1:23" ht="18.75" customHeight="1">
      <c r="A31" s="79"/>
      <c r="B31" s="79"/>
      <c r="C31" s="79"/>
      <c r="D31" s="80"/>
      <c r="E31" s="80"/>
      <c r="F31" s="3" t="s">
        <v>21</v>
      </c>
      <c r="G31" s="77">
        <v>1199087</v>
      </c>
      <c r="H31" s="77"/>
      <c r="I31" s="5">
        <v>1199087</v>
      </c>
      <c r="J31" s="5">
        <v>1135611</v>
      </c>
      <c r="K31" s="5">
        <v>1019908</v>
      </c>
      <c r="L31" s="5">
        <v>115703</v>
      </c>
      <c r="M31" s="5">
        <v>0</v>
      </c>
      <c r="N31" s="5">
        <v>63476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77">
        <v>0</v>
      </c>
      <c r="U31" s="77"/>
      <c r="V31" s="77">
        <v>0</v>
      </c>
      <c r="W31" s="77"/>
    </row>
    <row r="32" spans="1:23" ht="20.25" customHeight="1">
      <c r="A32" s="81">
        <v>851</v>
      </c>
      <c r="B32" s="81"/>
      <c r="C32" s="81"/>
      <c r="D32" s="82" t="s">
        <v>93</v>
      </c>
      <c r="E32" s="82"/>
      <c r="F32" s="3" t="s">
        <v>18</v>
      </c>
      <c r="G32" s="77">
        <v>5930049</v>
      </c>
      <c r="H32" s="77"/>
      <c r="I32" s="5">
        <v>3138549</v>
      </c>
      <c r="J32" s="5">
        <v>3138549</v>
      </c>
      <c r="K32" s="5">
        <v>0</v>
      </c>
      <c r="L32" s="5">
        <v>3138549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2791500</v>
      </c>
      <c r="S32" s="5">
        <v>7000</v>
      </c>
      <c r="T32" s="77">
        <v>0</v>
      </c>
      <c r="U32" s="77"/>
      <c r="V32" s="77">
        <v>2784500</v>
      </c>
      <c r="W32" s="77"/>
    </row>
    <row r="33" spans="1:23" ht="18" customHeight="1">
      <c r="A33" s="81"/>
      <c r="B33" s="81"/>
      <c r="C33" s="81"/>
      <c r="D33" s="82"/>
      <c r="E33" s="82"/>
      <c r="F33" s="3" t="s">
        <v>19</v>
      </c>
      <c r="G33" s="77">
        <v>-269082</v>
      </c>
      <c r="H33" s="77"/>
      <c r="I33" s="5">
        <v>-269082</v>
      </c>
      <c r="J33" s="5">
        <v>-269082</v>
      </c>
      <c r="K33" s="5">
        <v>0</v>
      </c>
      <c r="L33" s="5">
        <v>-269082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77">
        <v>0</v>
      </c>
      <c r="U33" s="77"/>
      <c r="V33" s="77">
        <v>0</v>
      </c>
      <c r="W33" s="77"/>
    </row>
    <row r="34" spans="1:23" ht="21.75" customHeight="1">
      <c r="A34" s="81"/>
      <c r="B34" s="81"/>
      <c r="C34" s="81"/>
      <c r="D34" s="82"/>
      <c r="E34" s="82"/>
      <c r="F34" s="3" t="s">
        <v>20</v>
      </c>
      <c r="G34" s="77">
        <v>0</v>
      </c>
      <c r="H34" s="77"/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77">
        <v>0</v>
      </c>
      <c r="U34" s="77"/>
      <c r="V34" s="77">
        <v>0</v>
      </c>
      <c r="W34" s="77"/>
    </row>
    <row r="35" spans="1:23" ht="18" customHeight="1" thickBot="1">
      <c r="A35" s="81"/>
      <c r="B35" s="81"/>
      <c r="C35" s="81"/>
      <c r="D35" s="82"/>
      <c r="E35" s="82"/>
      <c r="F35" s="3" t="s">
        <v>21</v>
      </c>
      <c r="G35" s="77">
        <v>5660967</v>
      </c>
      <c r="H35" s="77"/>
      <c r="I35" s="5">
        <v>2869467</v>
      </c>
      <c r="J35" s="5">
        <v>2869467</v>
      </c>
      <c r="K35" s="5">
        <v>0</v>
      </c>
      <c r="L35" s="5">
        <v>2869467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2791500</v>
      </c>
      <c r="S35" s="5">
        <v>7000</v>
      </c>
      <c r="T35" s="77">
        <v>0</v>
      </c>
      <c r="U35" s="77"/>
      <c r="V35" s="77">
        <v>2784500</v>
      </c>
      <c r="W35" s="77"/>
    </row>
    <row r="36" spans="1:23" ht="16.5" customHeight="1" thickBot="1">
      <c r="A36" s="79"/>
      <c r="B36" s="79"/>
      <c r="C36" s="79">
        <v>85156</v>
      </c>
      <c r="D36" s="80" t="s">
        <v>98</v>
      </c>
      <c r="E36" s="80"/>
      <c r="F36" s="4" t="s">
        <v>18</v>
      </c>
      <c r="G36" s="78">
        <v>2503549</v>
      </c>
      <c r="H36" s="78"/>
      <c r="I36" s="6">
        <v>2503549</v>
      </c>
      <c r="J36" s="6">
        <v>2503549</v>
      </c>
      <c r="K36" s="6">
        <v>0</v>
      </c>
      <c r="L36" s="6">
        <v>2503549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78">
        <v>0</v>
      </c>
      <c r="U36" s="78"/>
      <c r="V36" s="78">
        <v>0</v>
      </c>
      <c r="W36" s="78"/>
    </row>
    <row r="37" spans="1:23" ht="18.75" customHeight="1" thickBot="1">
      <c r="A37" s="79"/>
      <c r="B37" s="79"/>
      <c r="C37" s="79"/>
      <c r="D37" s="80"/>
      <c r="E37" s="80"/>
      <c r="F37" s="3" t="s">
        <v>19</v>
      </c>
      <c r="G37" s="77">
        <v>-269082</v>
      </c>
      <c r="H37" s="77"/>
      <c r="I37" s="5">
        <v>-269082</v>
      </c>
      <c r="J37" s="5">
        <v>-269082</v>
      </c>
      <c r="K37" s="5">
        <v>0</v>
      </c>
      <c r="L37" s="5">
        <v>-269082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77">
        <v>0</v>
      </c>
      <c r="U37" s="77"/>
      <c r="V37" s="77">
        <v>0</v>
      </c>
      <c r="W37" s="77"/>
    </row>
    <row r="38" spans="1:23" ht="18.75" customHeight="1" thickBot="1">
      <c r="A38" s="79"/>
      <c r="B38" s="79"/>
      <c r="C38" s="79"/>
      <c r="D38" s="80"/>
      <c r="E38" s="80"/>
      <c r="F38" s="3" t="s">
        <v>20</v>
      </c>
      <c r="G38" s="77">
        <v>0</v>
      </c>
      <c r="H38" s="77"/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77">
        <v>0</v>
      </c>
      <c r="U38" s="77"/>
      <c r="V38" s="77">
        <v>0</v>
      </c>
      <c r="W38" s="77"/>
    </row>
    <row r="39" spans="1:23" ht="18" customHeight="1">
      <c r="A39" s="79"/>
      <c r="B39" s="79"/>
      <c r="C39" s="79"/>
      <c r="D39" s="80"/>
      <c r="E39" s="80"/>
      <c r="F39" s="3" t="s">
        <v>21</v>
      </c>
      <c r="G39" s="77">
        <v>2234467</v>
      </c>
      <c r="H39" s="77"/>
      <c r="I39" s="5">
        <v>2234467</v>
      </c>
      <c r="J39" s="5">
        <v>2234467</v>
      </c>
      <c r="K39" s="5">
        <v>0</v>
      </c>
      <c r="L39" s="5">
        <v>2234467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77">
        <v>0</v>
      </c>
      <c r="U39" s="77"/>
      <c r="V39" s="77">
        <v>0</v>
      </c>
      <c r="W39" s="77"/>
    </row>
    <row r="40" spans="1:23" ht="19.5" customHeight="1">
      <c r="A40" s="81">
        <v>853</v>
      </c>
      <c r="B40" s="81"/>
      <c r="C40" s="81"/>
      <c r="D40" s="82" t="s">
        <v>76</v>
      </c>
      <c r="E40" s="82"/>
      <c r="F40" s="3" t="s">
        <v>18</v>
      </c>
      <c r="G40" s="77">
        <v>2394818</v>
      </c>
      <c r="H40" s="77"/>
      <c r="I40" s="5">
        <v>2334818</v>
      </c>
      <c r="J40" s="5">
        <v>1953547</v>
      </c>
      <c r="K40" s="5">
        <v>1690519</v>
      </c>
      <c r="L40" s="5">
        <v>263028</v>
      </c>
      <c r="M40" s="5">
        <v>231060</v>
      </c>
      <c r="N40" s="5">
        <v>2028</v>
      </c>
      <c r="O40" s="5">
        <v>148183</v>
      </c>
      <c r="P40" s="5">
        <v>0</v>
      </c>
      <c r="Q40" s="5">
        <v>0</v>
      </c>
      <c r="R40" s="5">
        <v>60000</v>
      </c>
      <c r="S40" s="5">
        <v>60000</v>
      </c>
      <c r="T40" s="77">
        <v>0</v>
      </c>
      <c r="U40" s="77"/>
      <c r="V40" s="77">
        <v>0</v>
      </c>
      <c r="W40" s="77"/>
    </row>
    <row r="41" spans="1:23" ht="18.75" customHeight="1">
      <c r="A41" s="81"/>
      <c r="B41" s="81"/>
      <c r="C41" s="81"/>
      <c r="D41" s="82"/>
      <c r="E41" s="82"/>
      <c r="F41" s="3" t="s">
        <v>19</v>
      </c>
      <c r="G41" s="77">
        <v>0</v>
      </c>
      <c r="H41" s="7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77">
        <v>0</v>
      </c>
      <c r="U41" s="77"/>
      <c r="V41" s="77">
        <v>0</v>
      </c>
      <c r="W41" s="77"/>
    </row>
    <row r="42" spans="1:23" ht="16.5" customHeight="1">
      <c r="A42" s="81"/>
      <c r="B42" s="81"/>
      <c r="C42" s="81"/>
      <c r="D42" s="82"/>
      <c r="E42" s="82"/>
      <c r="F42" s="3" t="s">
        <v>20</v>
      </c>
      <c r="G42" s="77">
        <v>173982</v>
      </c>
      <c r="H42" s="77"/>
      <c r="I42" s="5">
        <v>173982</v>
      </c>
      <c r="J42" s="5">
        <v>173982</v>
      </c>
      <c r="K42" s="5">
        <v>139673</v>
      </c>
      <c r="L42" s="5">
        <v>34309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77">
        <v>0</v>
      </c>
      <c r="U42" s="77"/>
      <c r="V42" s="77">
        <v>0</v>
      </c>
      <c r="W42" s="77"/>
    </row>
    <row r="43" spans="1:23" ht="17.25" customHeight="1" thickBot="1">
      <c r="A43" s="81"/>
      <c r="B43" s="81"/>
      <c r="C43" s="81"/>
      <c r="D43" s="82"/>
      <c r="E43" s="82"/>
      <c r="F43" s="3" t="s">
        <v>21</v>
      </c>
      <c r="G43" s="77">
        <v>2568800</v>
      </c>
      <c r="H43" s="77"/>
      <c r="I43" s="5">
        <v>2508800</v>
      </c>
      <c r="J43" s="5">
        <v>2127529</v>
      </c>
      <c r="K43" s="5">
        <v>1830192</v>
      </c>
      <c r="L43" s="5">
        <v>297337</v>
      </c>
      <c r="M43" s="5">
        <v>231060</v>
      </c>
      <c r="N43" s="5">
        <v>2028</v>
      </c>
      <c r="O43" s="5">
        <v>148183</v>
      </c>
      <c r="P43" s="5">
        <v>0</v>
      </c>
      <c r="Q43" s="5">
        <v>0</v>
      </c>
      <c r="R43" s="5">
        <v>60000</v>
      </c>
      <c r="S43" s="5">
        <v>60000</v>
      </c>
      <c r="T43" s="77">
        <v>0</v>
      </c>
      <c r="U43" s="77"/>
      <c r="V43" s="77">
        <v>0</v>
      </c>
      <c r="W43" s="77"/>
    </row>
    <row r="44" spans="1:23" ht="19.5" customHeight="1" thickBot="1">
      <c r="A44" s="79"/>
      <c r="B44" s="79"/>
      <c r="C44" s="79">
        <v>85321</v>
      </c>
      <c r="D44" s="80" t="s">
        <v>105</v>
      </c>
      <c r="E44" s="80"/>
      <c r="F44" s="4" t="s">
        <v>18</v>
      </c>
      <c r="G44" s="78">
        <v>292743</v>
      </c>
      <c r="H44" s="78"/>
      <c r="I44" s="6">
        <v>292743</v>
      </c>
      <c r="J44" s="6">
        <v>292743</v>
      </c>
      <c r="K44" s="6">
        <v>263273</v>
      </c>
      <c r="L44" s="6">
        <v>29470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78">
        <v>0</v>
      </c>
      <c r="U44" s="78"/>
      <c r="V44" s="78">
        <v>0</v>
      </c>
      <c r="W44" s="78"/>
    </row>
    <row r="45" spans="1:23" ht="17.25" customHeight="1" thickBot="1">
      <c r="A45" s="79"/>
      <c r="B45" s="79"/>
      <c r="C45" s="79"/>
      <c r="D45" s="80"/>
      <c r="E45" s="80"/>
      <c r="F45" s="3" t="s">
        <v>19</v>
      </c>
      <c r="G45" s="77">
        <v>0</v>
      </c>
      <c r="H45" s="77"/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77">
        <v>0</v>
      </c>
      <c r="U45" s="77"/>
      <c r="V45" s="77">
        <v>0</v>
      </c>
      <c r="W45" s="77"/>
    </row>
    <row r="46" spans="1:23" ht="17.25" customHeight="1" thickBot="1">
      <c r="A46" s="79"/>
      <c r="B46" s="79"/>
      <c r="C46" s="79"/>
      <c r="D46" s="80"/>
      <c r="E46" s="80"/>
      <c r="F46" s="3" t="s">
        <v>20</v>
      </c>
      <c r="G46" s="77">
        <v>173982</v>
      </c>
      <c r="H46" s="77"/>
      <c r="I46" s="5">
        <v>173982</v>
      </c>
      <c r="J46" s="5">
        <v>173982</v>
      </c>
      <c r="K46" s="5">
        <v>139673</v>
      </c>
      <c r="L46" s="5">
        <v>34309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77">
        <v>0</v>
      </c>
      <c r="U46" s="77"/>
      <c r="V46" s="77">
        <v>0</v>
      </c>
      <c r="W46" s="77"/>
    </row>
    <row r="47" spans="1:23" ht="18.75" customHeight="1">
      <c r="A47" s="79"/>
      <c r="B47" s="79"/>
      <c r="C47" s="79"/>
      <c r="D47" s="80"/>
      <c r="E47" s="80"/>
      <c r="F47" s="3" t="s">
        <v>21</v>
      </c>
      <c r="G47" s="77">
        <v>466725</v>
      </c>
      <c r="H47" s="77"/>
      <c r="I47" s="5">
        <v>466725</v>
      </c>
      <c r="J47" s="5">
        <v>466725</v>
      </c>
      <c r="K47" s="5">
        <v>402946</v>
      </c>
      <c r="L47" s="5">
        <v>63779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77">
        <v>0</v>
      </c>
      <c r="U47" s="77"/>
      <c r="V47" s="77">
        <v>0</v>
      </c>
      <c r="W47" s="77"/>
    </row>
    <row r="48" spans="1:23" ht="17.25" customHeight="1">
      <c r="A48" s="81">
        <v>854</v>
      </c>
      <c r="B48" s="81"/>
      <c r="C48" s="81"/>
      <c r="D48" s="82" t="s">
        <v>126</v>
      </c>
      <c r="E48" s="82"/>
      <c r="F48" s="3" t="s">
        <v>18</v>
      </c>
      <c r="G48" s="77">
        <v>9556935</v>
      </c>
      <c r="H48" s="77"/>
      <c r="I48" s="5">
        <v>9174676</v>
      </c>
      <c r="J48" s="5">
        <v>8924496</v>
      </c>
      <c r="K48" s="5">
        <v>7612445</v>
      </c>
      <c r="L48" s="5">
        <v>1312051</v>
      </c>
      <c r="M48" s="5">
        <v>0</v>
      </c>
      <c r="N48" s="5">
        <v>250180</v>
      </c>
      <c r="O48" s="5">
        <v>0</v>
      </c>
      <c r="P48" s="5">
        <v>0</v>
      </c>
      <c r="Q48" s="5">
        <v>0</v>
      </c>
      <c r="R48" s="5">
        <v>382259</v>
      </c>
      <c r="S48" s="5">
        <v>382259</v>
      </c>
      <c r="T48" s="77">
        <v>0</v>
      </c>
      <c r="U48" s="77"/>
      <c r="V48" s="77">
        <v>0</v>
      </c>
      <c r="W48" s="77"/>
    </row>
    <row r="49" spans="1:23" ht="18.75" customHeight="1">
      <c r="A49" s="81"/>
      <c r="B49" s="81"/>
      <c r="C49" s="81"/>
      <c r="D49" s="82"/>
      <c r="E49" s="82"/>
      <c r="F49" s="3" t="s">
        <v>19</v>
      </c>
      <c r="G49" s="77">
        <v>0</v>
      </c>
      <c r="H49" s="77"/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77">
        <v>0</v>
      </c>
      <c r="U49" s="77"/>
      <c r="V49" s="77">
        <v>0</v>
      </c>
      <c r="W49" s="77"/>
    </row>
    <row r="50" spans="1:23" ht="18" customHeight="1">
      <c r="A50" s="81"/>
      <c r="B50" s="81"/>
      <c r="C50" s="81"/>
      <c r="D50" s="82"/>
      <c r="E50" s="82"/>
      <c r="F50" s="3" t="s">
        <v>20</v>
      </c>
      <c r="G50" s="77">
        <v>10000</v>
      </c>
      <c r="H50" s="77"/>
      <c r="I50" s="5">
        <v>10000</v>
      </c>
      <c r="J50" s="5">
        <v>10000</v>
      </c>
      <c r="K50" s="5">
        <v>0</v>
      </c>
      <c r="L50" s="5">
        <v>10000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77">
        <v>0</v>
      </c>
      <c r="U50" s="77"/>
      <c r="V50" s="77">
        <v>0</v>
      </c>
      <c r="W50" s="77"/>
    </row>
    <row r="51" spans="1:23" ht="18" customHeight="1" thickBot="1">
      <c r="A51" s="81"/>
      <c r="B51" s="81"/>
      <c r="C51" s="81"/>
      <c r="D51" s="82"/>
      <c r="E51" s="82"/>
      <c r="F51" s="3" t="s">
        <v>21</v>
      </c>
      <c r="G51" s="77">
        <v>9566935</v>
      </c>
      <c r="H51" s="77"/>
      <c r="I51" s="5">
        <v>9184676</v>
      </c>
      <c r="J51" s="5">
        <v>8934496</v>
      </c>
      <c r="K51" s="5">
        <v>7612445</v>
      </c>
      <c r="L51" s="5">
        <v>1322051</v>
      </c>
      <c r="M51" s="5">
        <v>0</v>
      </c>
      <c r="N51" s="5">
        <v>250180</v>
      </c>
      <c r="O51" s="5">
        <v>0</v>
      </c>
      <c r="P51" s="5">
        <v>0</v>
      </c>
      <c r="Q51" s="5">
        <v>0</v>
      </c>
      <c r="R51" s="5">
        <v>382259</v>
      </c>
      <c r="S51" s="5">
        <v>382259</v>
      </c>
      <c r="T51" s="77">
        <v>0</v>
      </c>
      <c r="U51" s="77"/>
      <c r="V51" s="77">
        <v>0</v>
      </c>
      <c r="W51" s="77"/>
    </row>
    <row r="52" spans="1:23" ht="18.75" customHeight="1" thickBot="1">
      <c r="A52" s="79"/>
      <c r="B52" s="79"/>
      <c r="C52" s="79">
        <v>85403</v>
      </c>
      <c r="D52" s="80" t="s">
        <v>127</v>
      </c>
      <c r="E52" s="80"/>
      <c r="F52" s="4" t="s">
        <v>18</v>
      </c>
      <c r="G52" s="78">
        <v>7158332</v>
      </c>
      <c r="H52" s="78"/>
      <c r="I52" s="6">
        <v>6776073</v>
      </c>
      <c r="J52" s="6">
        <v>6572365</v>
      </c>
      <c r="K52" s="6">
        <v>5571220</v>
      </c>
      <c r="L52" s="6">
        <v>1001145</v>
      </c>
      <c r="M52" s="6">
        <v>0</v>
      </c>
      <c r="N52" s="6">
        <v>203708</v>
      </c>
      <c r="O52" s="6">
        <v>0</v>
      </c>
      <c r="P52" s="6">
        <v>0</v>
      </c>
      <c r="Q52" s="6">
        <v>0</v>
      </c>
      <c r="R52" s="6">
        <v>382259</v>
      </c>
      <c r="S52" s="6">
        <v>382259</v>
      </c>
      <c r="T52" s="78">
        <v>0</v>
      </c>
      <c r="U52" s="78"/>
      <c r="V52" s="78">
        <v>0</v>
      </c>
      <c r="W52" s="78"/>
    </row>
    <row r="53" spans="1:23" ht="18" customHeight="1" thickBot="1">
      <c r="A53" s="79"/>
      <c r="B53" s="79"/>
      <c r="C53" s="79"/>
      <c r="D53" s="80"/>
      <c r="E53" s="80"/>
      <c r="F53" s="3" t="s">
        <v>19</v>
      </c>
      <c r="G53" s="77">
        <v>0</v>
      </c>
      <c r="H53" s="77"/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77">
        <v>0</v>
      </c>
      <c r="U53" s="77"/>
      <c r="V53" s="77">
        <v>0</v>
      </c>
      <c r="W53" s="77"/>
    </row>
    <row r="54" spans="1:23" ht="18.75" customHeight="1" thickBot="1">
      <c r="A54" s="79"/>
      <c r="B54" s="79"/>
      <c r="C54" s="79"/>
      <c r="D54" s="80"/>
      <c r="E54" s="80"/>
      <c r="F54" s="3" t="s">
        <v>20</v>
      </c>
      <c r="G54" s="77">
        <v>10000</v>
      </c>
      <c r="H54" s="77"/>
      <c r="I54" s="5">
        <v>10000</v>
      </c>
      <c r="J54" s="5">
        <v>10000</v>
      </c>
      <c r="K54" s="5">
        <v>0</v>
      </c>
      <c r="L54" s="5">
        <v>10000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77">
        <v>0</v>
      </c>
      <c r="U54" s="77"/>
      <c r="V54" s="77">
        <v>0</v>
      </c>
      <c r="W54" s="77"/>
    </row>
    <row r="55" spans="1:23" ht="16.5" customHeight="1">
      <c r="A55" s="79"/>
      <c r="B55" s="79"/>
      <c r="C55" s="79"/>
      <c r="D55" s="80"/>
      <c r="E55" s="80"/>
      <c r="F55" s="3" t="s">
        <v>21</v>
      </c>
      <c r="G55" s="77">
        <v>7168332</v>
      </c>
      <c r="H55" s="77"/>
      <c r="I55" s="5">
        <v>6786073</v>
      </c>
      <c r="J55" s="5">
        <v>6582365</v>
      </c>
      <c r="K55" s="5">
        <v>5571220</v>
      </c>
      <c r="L55" s="5">
        <v>1011145</v>
      </c>
      <c r="M55" s="5">
        <v>0</v>
      </c>
      <c r="N55" s="5">
        <v>203708</v>
      </c>
      <c r="O55" s="5">
        <v>0</v>
      </c>
      <c r="P55" s="5">
        <v>0</v>
      </c>
      <c r="Q55" s="5">
        <v>0</v>
      </c>
      <c r="R55" s="5">
        <v>382259</v>
      </c>
      <c r="S55" s="5">
        <v>382259</v>
      </c>
      <c r="T55" s="77">
        <v>0</v>
      </c>
      <c r="U55" s="77"/>
      <c r="V55" s="77">
        <v>0</v>
      </c>
      <c r="W55" s="77"/>
    </row>
    <row r="56" spans="1:23" ht="18" customHeight="1">
      <c r="A56" s="81">
        <v>855</v>
      </c>
      <c r="B56" s="81"/>
      <c r="C56" s="81"/>
      <c r="D56" s="82" t="s">
        <v>28</v>
      </c>
      <c r="E56" s="82"/>
      <c r="F56" s="3" t="s">
        <v>18</v>
      </c>
      <c r="G56" s="77">
        <v>6413486</v>
      </c>
      <c r="H56" s="77"/>
      <c r="I56" s="5">
        <v>6388486</v>
      </c>
      <c r="J56" s="5">
        <v>4738671</v>
      </c>
      <c r="K56" s="5">
        <v>3340813</v>
      </c>
      <c r="L56" s="5">
        <v>1397858</v>
      </c>
      <c r="M56" s="5">
        <v>257200</v>
      </c>
      <c r="N56" s="5">
        <v>1392615</v>
      </c>
      <c r="O56" s="5">
        <v>0</v>
      </c>
      <c r="P56" s="5">
        <v>0</v>
      </c>
      <c r="Q56" s="5">
        <v>0</v>
      </c>
      <c r="R56" s="5">
        <v>25000</v>
      </c>
      <c r="S56" s="5">
        <v>25000</v>
      </c>
      <c r="T56" s="77">
        <v>0</v>
      </c>
      <c r="U56" s="77"/>
      <c r="V56" s="77">
        <v>0</v>
      </c>
      <c r="W56" s="77"/>
    </row>
    <row r="57" spans="1:23" ht="12.75">
      <c r="A57" s="81"/>
      <c r="B57" s="81"/>
      <c r="C57" s="81"/>
      <c r="D57" s="82"/>
      <c r="E57" s="82"/>
      <c r="F57" s="3" t="s">
        <v>19</v>
      </c>
      <c r="G57" s="77">
        <v>0</v>
      </c>
      <c r="H57" s="77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77">
        <v>0</v>
      </c>
      <c r="U57" s="77"/>
      <c r="V57" s="77">
        <v>0</v>
      </c>
      <c r="W57" s="77"/>
    </row>
    <row r="58" spans="1:23" ht="18" customHeight="1">
      <c r="A58" s="81"/>
      <c r="B58" s="81"/>
      <c r="C58" s="81"/>
      <c r="D58" s="82"/>
      <c r="E58" s="82"/>
      <c r="F58" s="3" t="s">
        <v>20</v>
      </c>
      <c r="G58" s="77">
        <v>70549</v>
      </c>
      <c r="H58" s="77"/>
      <c r="I58" s="5">
        <v>70549</v>
      </c>
      <c r="J58" s="5">
        <v>699</v>
      </c>
      <c r="K58" s="5">
        <v>0</v>
      </c>
      <c r="L58" s="5">
        <v>699</v>
      </c>
      <c r="M58" s="5">
        <v>0</v>
      </c>
      <c r="N58" s="5">
        <v>69850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77">
        <v>0</v>
      </c>
      <c r="U58" s="77"/>
      <c r="V58" s="77">
        <v>0</v>
      </c>
      <c r="W58" s="77"/>
    </row>
    <row r="59" spans="1:23" ht="17.25" customHeight="1" thickBot="1">
      <c r="A59" s="81"/>
      <c r="B59" s="81"/>
      <c r="C59" s="81"/>
      <c r="D59" s="82"/>
      <c r="E59" s="82"/>
      <c r="F59" s="3" t="s">
        <v>21</v>
      </c>
      <c r="G59" s="77">
        <v>6484035</v>
      </c>
      <c r="H59" s="77"/>
      <c r="I59" s="5">
        <v>6459035</v>
      </c>
      <c r="J59" s="5">
        <v>4739370</v>
      </c>
      <c r="K59" s="5">
        <v>3340813</v>
      </c>
      <c r="L59" s="5">
        <v>1398557</v>
      </c>
      <c r="M59" s="5">
        <v>257200</v>
      </c>
      <c r="N59" s="5">
        <v>1462465</v>
      </c>
      <c r="O59" s="5">
        <v>0</v>
      </c>
      <c r="P59" s="5">
        <v>0</v>
      </c>
      <c r="Q59" s="5">
        <v>0</v>
      </c>
      <c r="R59" s="5">
        <v>25000</v>
      </c>
      <c r="S59" s="5">
        <v>25000</v>
      </c>
      <c r="T59" s="77">
        <v>0</v>
      </c>
      <c r="U59" s="77"/>
      <c r="V59" s="77">
        <v>0</v>
      </c>
      <c r="W59" s="77"/>
    </row>
    <row r="60" spans="1:23" ht="17.25" customHeight="1" thickBot="1">
      <c r="A60" s="79"/>
      <c r="B60" s="79"/>
      <c r="C60" s="79">
        <v>85508</v>
      </c>
      <c r="D60" s="80" t="s">
        <v>55</v>
      </c>
      <c r="E60" s="80"/>
      <c r="F60" s="4" t="s">
        <v>18</v>
      </c>
      <c r="G60" s="78">
        <v>1541700</v>
      </c>
      <c r="H60" s="78"/>
      <c r="I60" s="6">
        <v>1541700</v>
      </c>
      <c r="J60" s="6">
        <v>105013</v>
      </c>
      <c r="K60" s="6">
        <v>104731</v>
      </c>
      <c r="L60" s="6">
        <v>282</v>
      </c>
      <c r="M60" s="6">
        <v>164000</v>
      </c>
      <c r="N60" s="6">
        <v>1272687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78">
        <v>0</v>
      </c>
      <c r="U60" s="78"/>
      <c r="V60" s="78">
        <v>0</v>
      </c>
      <c r="W60" s="78"/>
    </row>
    <row r="61" spans="1:23" ht="17.25" customHeight="1" thickBot="1">
      <c r="A61" s="79"/>
      <c r="B61" s="79"/>
      <c r="C61" s="79"/>
      <c r="D61" s="80"/>
      <c r="E61" s="80"/>
      <c r="F61" s="3" t="s">
        <v>19</v>
      </c>
      <c r="G61" s="77">
        <v>0</v>
      </c>
      <c r="H61" s="77"/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77">
        <v>0</v>
      </c>
      <c r="U61" s="77"/>
      <c r="V61" s="77">
        <v>0</v>
      </c>
      <c r="W61" s="77"/>
    </row>
    <row r="62" spans="1:23" ht="18.75" customHeight="1" thickBot="1">
      <c r="A62" s="79"/>
      <c r="B62" s="79"/>
      <c r="C62" s="79"/>
      <c r="D62" s="80"/>
      <c r="E62" s="80"/>
      <c r="F62" s="3" t="s">
        <v>20</v>
      </c>
      <c r="G62" s="77">
        <v>70549</v>
      </c>
      <c r="H62" s="77"/>
      <c r="I62" s="5">
        <v>70549</v>
      </c>
      <c r="J62" s="5">
        <v>699</v>
      </c>
      <c r="K62" s="5">
        <v>0</v>
      </c>
      <c r="L62" s="5">
        <v>699</v>
      </c>
      <c r="M62" s="5">
        <v>0</v>
      </c>
      <c r="N62" s="5">
        <v>69850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77">
        <v>0</v>
      </c>
      <c r="U62" s="77"/>
      <c r="V62" s="77">
        <v>0</v>
      </c>
      <c r="W62" s="77"/>
    </row>
    <row r="63" spans="1:23" ht="21.75" customHeight="1">
      <c r="A63" s="79"/>
      <c r="B63" s="79"/>
      <c r="C63" s="79"/>
      <c r="D63" s="80"/>
      <c r="E63" s="80"/>
      <c r="F63" s="3" t="s">
        <v>21</v>
      </c>
      <c r="G63" s="77">
        <v>1612249</v>
      </c>
      <c r="H63" s="77"/>
      <c r="I63" s="5">
        <v>1612249</v>
      </c>
      <c r="J63" s="5">
        <v>105712</v>
      </c>
      <c r="K63" s="5">
        <v>104731</v>
      </c>
      <c r="L63" s="5">
        <v>981</v>
      </c>
      <c r="M63" s="5">
        <v>164000</v>
      </c>
      <c r="N63" s="5">
        <v>1342537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77">
        <v>0</v>
      </c>
      <c r="U63" s="77"/>
      <c r="V63" s="77">
        <v>0</v>
      </c>
      <c r="W63" s="77"/>
    </row>
    <row r="64" spans="1:23" ht="18.75" customHeight="1">
      <c r="A64" s="87" t="s">
        <v>22</v>
      </c>
      <c r="B64" s="87"/>
      <c r="C64" s="87"/>
      <c r="D64" s="87"/>
      <c r="E64" s="87"/>
      <c r="F64" s="3" t="s">
        <v>18</v>
      </c>
      <c r="G64" s="88">
        <v>95703835</v>
      </c>
      <c r="H64" s="88"/>
      <c r="I64" s="7">
        <v>75869533</v>
      </c>
      <c r="J64" s="7">
        <v>70359059</v>
      </c>
      <c r="K64" s="7">
        <v>47749507</v>
      </c>
      <c r="L64" s="7">
        <v>22609552</v>
      </c>
      <c r="M64" s="7">
        <v>1648986</v>
      </c>
      <c r="N64" s="7">
        <v>2728576</v>
      </c>
      <c r="O64" s="7">
        <v>825489</v>
      </c>
      <c r="P64" s="7">
        <v>282098</v>
      </c>
      <c r="Q64" s="7">
        <v>25325</v>
      </c>
      <c r="R64" s="7">
        <v>19834302</v>
      </c>
      <c r="S64" s="7">
        <v>17049802</v>
      </c>
      <c r="T64" s="88">
        <v>11937273</v>
      </c>
      <c r="U64" s="88"/>
      <c r="V64" s="88">
        <v>2784500</v>
      </c>
      <c r="W64" s="88"/>
    </row>
    <row r="65" spans="1:23" ht="20.25" customHeight="1">
      <c r="A65" s="87"/>
      <c r="B65" s="87"/>
      <c r="C65" s="87"/>
      <c r="D65" s="87"/>
      <c r="E65" s="87"/>
      <c r="F65" s="3" t="s">
        <v>19</v>
      </c>
      <c r="G65" s="88">
        <v>-279174</v>
      </c>
      <c r="H65" s="88"/>
      <c r="I65" s="7">
        <v>-279174</v>
      </c>
      <c r="J65" s="7">
        <v>-279174</v>
      </c>
      <c r="K65" s="7">
        <v>0</v>
      </c>
      <c r="L65" s="7">
        <v>-279174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88">
        <v>0</v>
      </c>
      <c r="U65" s="88"/>
      <c r="V65" s="88">
        <v>0</v>
      </c>
      <c r="W65" s="88"/>
    </row>
    <row r="66" spans="1:23" ht="18.75" customHeight="1">
      <c r="A66" s="87"/>
      <c r="B66" s="87"/>
      <c r="C66" s="87"/>
      <c r="D66" s="87"/>
      <c r="E66" s="87"/>
      <c r="F66" s="3" t="s">
        <v>20</v>
      </c>
      <c r="G66" s="88">
        <v>255956</v>
      </c>
      <c r="H66" s="88"/>
      <c r="I66" s="7">
        <v>255956</v>
      </c>
      <c r="J66" s="7">
        <v>186106</v>
      </c>
      <c r="K66" s="7">
        <v>139673</v>
      </c>
      <c r="L66" s="7">
        <v>46433</v>
      </c>
      <c r="M66" s="7">
        <v>0</v>
      </c>
      <c r="N66" s="7">
        <v>69850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88">
        <v>0</v>
      </c>
      <c r="U66" s="88"/>
      <c r="V66" s="88">
        <v>0</v>
      </c>
      <c r="W66" s="88"/>
    </row>
    <row r="67" spans="1:23" ht="21" customHeight="1">
      <c r="A67" s="87"/>
      <c r="B67" s="87"/>
      <c r="C67" s="87"/>
      <c r="D67" s="87"/>
      <c r="E67" s="87"/>
      <c r="F67" s="3" t="s">
        <v>21</v>
      </c>
      <c r="G67" s="88">
        <v>95680617</v>
      </c>
      <c r="H67" s="88"/>
      <c r="I67" s="7">
        <v>75846315</v>
      </c>
      <c r="J67" s="7">
        <v>70265991</v>
      </c>
      <c r="K67" s="7">
        <v>47889180</v>
      </c>
      <c r="L67" s="7">
        <v>22376811</v>
      </c>
      <c r="M67" s="7">
        <v>1648986</v>
      </c>
      <c r="N67" s="7">
        <v>2798426</v>
      </c>
      <c r="O67" s="7">
        <v>825489</v>
      </c>
      <c r="P67" s="7">
        <v>282098</v>
      </c>
      <c r="Q67" s="7">
        <v>25325</v>
      </c>
      <c r="R67" s="7">
        <v>19834302</v>
      </c>
      <c r="S67" s="7">
        <v>17049802</v>
      </c>
      <c r="T67" s="88">
        <v>11937273</v>
      </c>
      <c r="U67" s="88"/>
      <c r="V67" s="88">
        <v>2784500</v>
      </c>
      <c r="W67" s="88"/>
    </row>
  </sheetData>
  <sheetProtection/>
  <mergeCells count="237">
    <mergeCell ref="V67:W67"/>
    <mergeCell ref="V64:W64"/>
    <mergeCell ref="G65:H65"/>
    <mergeCell ref="T65:U65"/>
    <mergeCell ref="V65:W65"/>
    <mergeCell ref="G66:H66"/>
    <mergeCell ref="T66:U66"/>
    <mergeCell ref="V66:W66"/>
    <mergeCell ref="A60:B63"/>
    <mergeCell ref="C60:C63"/>
    <mergeCell ref="D60:E63"/>
    <mergeCell ref="A64:E67"/>
    <mergeCell ref="G64:H64"/>
    <mergeCell ref="T64:U64"/>
    <mergeCell ref="G67:H67"/>
    <mergeCell ref="T67:U67"/>
    <mergeCell ref="G62:H62"/>
    <mergeCell ref="T62:U62"/>
    <mergeCell ref="G43:H43"/>
    <mergeCell ref="T43:U43"/>
    <mergeCell ref="V43:W43"/>
    <mergeCell ref="V40:W40"/>
    <mergeCell ref="G41:H41"/>
    <mergeCell ref="T41:U41"/>
    <mergeCell ref="V41:W41"/>
    <mergeCell ref="G42:H42"/>
    <mergeCell ref="T42:U42"/>
    <mergeCell ref="V42:W42"/>
    <mergeCell ref="T38:U38"/>
    <mergeCell ref="V38:W38"/>
    <mergeCell ref="G39:H39"/>
    <mergeCell ref="T39:U39"/>
    <mergeCell ref="V39:W39"/>
    <mergeCell ref="G40:H40"/>
    <mergeCell ref="T40:U40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G34:H34"/>
    <mergeCell ref="T34:U34"/>
    <mergeCell ref="V34:W34"/>
    <mergeCell ref="G35:H35"/>
    <mergeCell ref="T35:U35"/>
    <mergeCell ref="V35:W35"/>
    <mergeCell ref="G32:H32"/>
    <mergeCell ref="T32:U32"/>
    <mergeCell ref="V32:W32"/>
    <mergeCell ref="G33:H33"/>
    <mergeCell ref="T33:U33"/>
    <mergeCell ref="V33:W33"/>
    <mergeCell ref="A28:B31"/>
    <mergeCell ref="C28:C31"/>
    <mergeCell ref="D28:E31"/>
    <mergeCell ref="A32:B35"/>
    <mergeCell ref="C32:C35"/>
    <mergeCell ref="D32:E35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T26:U26"/>
    <mergeCell ref="V26:W26"/>
    <mergeCell ref="G27:H27"/>
    <mergeCell ref="T27:U27"/>
    <mergeCell ref="V27:W27"/>
    <mergeCell ref="G28:H28"/>
    <mergeCell ref="T28:U28"/>
    <mergeCell ref="V28:W28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A20:B23"/>
    <mergeCell ref="C20:C23"/>
    <mergeCell ref="D20:E23"/>
    <mergeCell ref="G23:H23"/>
    <mergeCell ref="T23:U23"/>
    <mergeCell ref="T22:U22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V16:W16"/>
    <mergeCell ref="V15:W15"/>
    <mergeCell ref="T12:U12"/>
    <mergeCell ref="T15:U15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  <mergeCell ref="A40:B43"/>
    <mergeCell ref="C40:C43"/>
    <mergeCell ref="D40:E43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G52:H52"/>
    <mergeCell ref="T52:U52"/>
    <mergeCell ref="V52:W52"/>
    <mergeCell ref="G55:H55"/>
    <mergeCell ref="T55:U55"/>
    <mergeCell ref="V55:W55"/>
    <mergeCell ref="G53:H53"/>
    <mergeCell ref="T53:U53"/>
    <mergeCell ref="V53:W53"/>
    <mergeCell ref="G54:H54"/>
    <mergeCell ref="T54:U54"/>
    <mergeCell ref="V54:W54"/>
    <mergeCell ref="A52:B55"/>
    <mergeCell ref="C52:C55"/>
    <mergeCell ref="D52:E55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G63:H63"/>
    <mergeCell ref="T63:U63"/>
    <mergeCell ref="V63:W63"/>
    <mergeCell ref="G60:H60"/>
    <mergeCell ref="T60:U60"/>
    <mergeCell ref="V60:W60"/>
    <mergeCell ref="G61:H61"/>
    <mergeCell ref="T61:U61"/>
    <mergeCell ref="V61:W61"/>
    <mergeCell ref="V62:W62"/>
  </mergeCells>
  <printOptions horizontalCentered="1"/>
  <pageMargins left="0.7086614173228347" right="0.7086614173228347" top="0.8661417322834646" bottom="0.4724409448818898" header="0.31496062992125984" footer="0.31496062992125984"/>
  <pageSetup horizontalDpi="300" verticalDpi="300" orientation="landscape" paperSize="9" scale="73" r:id="rId1"/>
  <headerFooter>
    <oddHeader>&amp;R
Załącznik nr &amp;A
do uchwały Zarządu Powiatu w Opatowie Nr 96.75.2017
z dnia 28 września 2017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workbookViewId="0" topLeftCell="A1">
      <selection activeCell="G16" sqref="G16"/>
    </sheetView>
  </sheetViews>
  <sheetFormatPr defaultColWidth="9.33203125" defaultRowHeight="12.7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10.66015625" style="9" customWidth="1"/>
    <col min="10" max="10" width="12.66015625" style="9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46"/>
    </row>
    <row r="2" spans="1:16" s="31" customFormat="1" ht="18.75" customHeight="1">
      <c r="A2" s="45"/>
      <c r="B2" s="45"/>
      <c r="C2" s="45"/>
      <c r="D2" s="45"/>
      <c r="E2" s="45"/>
      <c r="F2" s="45"/>
      <c r="G2" s="44"/>
      <c r="H2" s="44"/>
      <c r="I2" s="44"/>
      <c r="J2" s="44"/>
      <c r="K2" s="44"/>
      <c r="L2" s="43"/>
      <c r="M2" s="43"/>
      <c r="N2" s="43"/>
      <c r="O2" s="43"/>
      <c r="P2" s="42" t="s">
        <v>44</v>
      </c>
    </row>
    <row r="3" spans="1:16" s="31" customFormat="1" ht="12.75">
      <c r="A3" s="91" t="s">
        <v>0</v>
      </c>
      <c r="B3" s="91" t="s">
        <v>1</v>
      </c>
      <c r="C3" s="91" t="s">
        <v>43</v>
      </c>
      <c r="D3" s="91" t="s">
        <v>42</v>
      </c>
      <c r="E3" s="94" t="s">
        <v>41</v>
      </c>
      <c r="F3" s="97" t="s">
        <v>6</v>
      </c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s="31" customFormat="1" ht="12.75">
      <c r="A4" s="92"/>
      <c r="B4" s="92"/>
      <c r="C4" s="92"/>
      <c r="D4" s="92"/>
      <c r="E4" s="95"/>
      <c r="F4" s="94" t="s">
        <v>40</v>
      </c>
      <c r="G4" s="100" t="s">
        <v>6</v>
      </c>
      <c r="H4" s="100"/>
      <c r="I4" s="100"/>
      <c r="J4" s="100"/>
      <c r="K4" s="100"/>
      <c r="L4" s="94" t="s">
        <v>39</v>
      </c>
      <c r="M4" s="101" t="s">
        <v>6</v>
      </c>
      <c r="N4" s="102"/>
      <c r="O4" s="102"/>
      <c r="P4" s="103"/>
    </row>
    <row r="5" spans="1:16" s="31" customFormat="1" ht="25.5" customHeight="1">
      <c r="A5" s="92"/>
      <c r="B5" s="92"/>
      <c r="C5" s="92"/>
      <c r="D5" s="92"/>
      <c r="E5" s="95"/>
      <c r="F5" s="95"/>
      <c r="G5" s="97" t="s">
        <v>38</v>
      </c>
      <c r="H5" s="99"/>
      <c r="I5" s="94" t="s">
        <v>37</v>
      </c>
      <c r="J5" s="94" t="s">
        <v>36</v>
      </c>
      <c r="K5" s="94" t="s">
        <v>35</v>
      </c>
      <c r="L5" s="95"/>
      <c r="M5" s="97" t="s">
        <v>8</v>
      </c>
      <c r="N5" s="41" t="s">
        <v>9</v>
      </c>
      <c r="O5" s="100" t="s">
        <v>34</v>
      </c>
      <c r="P5" s="100" t="s">
        <v>33</v>
      </c>
    </row>
    <row r="6" spans="1:16" s="31" customFormat="1" ht="84">
      <c r="A6" s="93"/>
      <c r="B6" s="93"/>
      <c r="C6" s="93"/>
      <c r="D6" s="93"/>
      <c r="E6" s="96"/>
      <c r="F6" s="96"/>
      <c r="G6" s="40" t="s">
        <v>16</v>
      </c>
      <c r="H6" s="40" t="s">
        <v>32</v>
      </c>
      <c r="I6" s="96"/>
      <c r="J6" s="96"/>
      <c r="K6" s="96"/>
      <c r="L6" s="96"/>
      <c r="M6" s="100"/>
      <c r="N6" s="39" t="s">
        <v>13</v>
      </c>
      <c r="O6" s="100"/>
      <c r="P6" s="100"/>
    </row>
    <row r="7" spans="1:16" s="31" customFormat="1" ht="10.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</row>
    <row r="8" spans="1:16" s="31" customFormat="1" ht="13.5">
      <c r="A8" s="34" t="s">
        <v>31</v>
      </c>
      <c r="B8" s="37"/>
      <c r="C8" s="24"/>
      <c r="D8" s="28">
        <f>SUM(D9:D9)</f>
        <v>6000</v>
      </c>
      <c r="E8" s="28">
        <f>SUM(E9:E9)</f>
        <v>6000</v>
      </c>
      <c r="F8" s="28">
        <f>SUM(F9:F9)</f>
        <v>6000</v>
      </c>
      <c r="G8" s="28">
        <f>SUM(G9:G9)</f>
        <v>0</v>
      </c>
      <c r="H8" s="28">
        <f>SUM(H9:H9)</f>
        <v>6000</v>
      </c>
      <c r="I8" s="28">
        <v>0</v>
      </c>
      <c r="J8" s="28">
        <v>0</v>
      </c>
      <c r="K8" s="28">
        <v>0</v>
      </c>
      <c r="L8" s="28">
        <f>SUM(L9:L9)</f>
        <v>0</v>
      </c>
      <c r="M8" s="28">
        <f>SUM(M9:M9)</f>
        <v>0</v>
      </c>
      <c r="N8" s="28">
        <f>SUM(N9:N9)</f>
        <v>0</v>
      </c>
      <c r="O8" s="28">
        <v>0</v>
      </c>
      <c r="P8" s="28">
        <v>0</v>
      </c>
    </row>
    <row r="9" spans="1:16" s="31" customFormat="1" ht="12.75">
      <c r="A9" s="36" t="s">
        <v>31</v>
      </c>
      <c r="B9" s="35" t="s">
        <v>30</v>
      </c>
      <c r="C9" s="21">
        <v>2110</v>
      </c>
      <c r="D9" s="20">
        <v>6000</v>
      </c>
      <c r="E9" s="20">
        <f>F9+L9</f>
        <v>6000</v>
      </c>
      <c r="F9" s="20">
        <f>H9</f>
        <v>6000</v>
      </c>
      <c r="G9" s="19">
        <v>0</v>
      </c>
      <c r="H9" s="19">
        <v>6000</v>
      </c>
      <c r="I9" s="19">
        <v>0</v>
      </c>
      <c r="J9" s="19">
        <v>0</v>
      </c>
      <c r="K9" s="19">
        <f>-T9</f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31" customFormat="1" ht="13.5">
      <c r="A10" s="26">
        <v>600</v>
      </c>
      <c r="B10" s="29"/>
      <c r="C10" s="24"/>
      <c r="D10" s="28">
        <f aca="true" t="shared" si="0" ref="D10:N10">SUM(D11:D11)</f>
        <v>825</v>
      </c>
      <c r="E10" s="28">
        <f t="shared" si="0"/>
        <v>825</v>
      </c>
      <c r="F10" s="28">
        <f t="shared" si="0"/>
        <v>825</v>
      </c>
      <c r="G10" s="28">
        <f t="shared" si="0"/>
        <v>825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>O12+O14</f>
        <v>0</v>
      </c>
      <c r="P10" s="28">
        <f>P12+P14</f>
        <v>0</v>
      </c>
    </row>
    <row r="11" spans="1:16" s="31" customFormat="1" ht="12.75">
      <c r="A11" s="23">
        <v>600</v>
      </c>
      <c r="B11" s="22">
        <v>60095</v>
      </c>
      <c r="C11" s="21">
        <v>2110</v>
      </c>
      <c r="D11" s="20">
        <v>825</v>
      </c>
      <c r="E11" s="20">
        <f>SUM(F11)</f>
        <v>825</v>
      </c>
      <c r="F11" s="20">
        <f>SUM(G11:H11)</f>
        <v>825</v>
      </c>
      <c r="G11" s="19">
        <v>825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f>SUM(O11+Q11+R11)</f>
        <v>0</v>
      </c>
      <c r="O11" s="19">
        <v>0</v>
      </c>
      <c r="P11" s="19">
        <v>0</v>
      </c>
    </row>
    <row r="12" spans="1:16" s="31" customFormat="1" ht="13.5">
      <c r="A12" s="34" t="s">
        <v>29</v>
      </c>
      <c r="B12" s="33"/>
      <c r="C12" s="24"/>
      <c r="D12" s="28">
        <f aca="true" t="shared" si="1" ref="D12:M12">SUM(D13)</f>
        <v>68000</v>
      </c>
      <c r="E12" s="28">
        <f t="shared" si="1"/>
        <v>68000</v>
      </c>
      <c r="F12" s="28">
        <f t="shared" si="1"/>
        <v>68000</v>
      </c>
      <c r="G12" s="28">
        <f t="shared" si="1"/>
        <v>41000</v>
      </c>
      <c r="H12" s="28">
        <f t="shared" si="1"/>
        <v>27000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v>0</v>
      </c>
      <c r="O12" s="28">
        <f>SUM(O13)</f>
        <v>0</v>
      </c>
      <c r="P12" s="28">
        <f>SUM(P13)</f>
        <v>0</v>
      </c>
    </row>
    <row r="13" spans="1:18" s="31" customFormat="1" ht="12.75">
      <c r="A13" s="23">
        <v>700</v>
      </c>
      <c r="B13" s="22">
        <v>70005</v>
      </c>
      <c r="C13" s="21">
        <v>2110</v>
      </c>
      <c r="D13" s="20">
        <v>68000</v>
      </c>
      <c r="E13" s="20">
        <f>SUM(F13)</f>
        <v>68000</v>
      </c>
      <c r="F13" s="20">
        <f>SUM(G13:H13)</f>
        <v>68000</v>
      </c>
      <c r="G13" s="19">
        <v>41000</v>
      </c>
      <c r="H13" s="19">
        <v>27000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f>SUM(O13+Q13+R13)</f>
        <v>0</v>
      </c>
      <c r="O13" s="19">
        <v>0</v>
      </c>
      <c r="P13" s="19">
        <v>0</v>
      </c>
      <c r="Q13" s="27"/>
      <c r="R13" s="27"/>
    </row>
    <row r="14" spans="1:18" s="31" customFormat="1" ht="13.5">
      <c r="A14" s="26">
        <v>710</v>
      </c>
      <c r="B14" s="29"/>
      <c r="C14" s="24"/>
      <c r="D14" s="28">
        <f aca="true" t="shared" si="2" ref="D14:P14">SUM(D15:D16)</f>
        <v>390000</v>
      </c>
      <c r="E14" s="28">
        <f t="shared" si="2"/>
        <v>390000</v>
      </c>
      <c r="F14" s="28">
        <f t="shared" si="2"/>
        <v>390000</v>
      </c>
      <c r="G14" s="28">
        <f t="shared" si="2"/>
        <v>345414</v>
      </c>
      <c r="H14" s="28">
        <f t="shared" si="2"/>
        <v>44586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32"/>
      <c r="R14" s="32"/>
    </row>
    <row r="15" spans="1:18" s="31" customFormat="1" ht="12.75">
      <c r="A15" s="23">
        <v>710</v>
      </c>
      <c r="B15" s="22">
        <v>71012</v>
      </c>
      <c r="C15" s="21">
        <v>2110</v>
      </c>
      <c r="D15" s="20">
        <v>114000</v>
      </c>
      <c r="E15" s="20">
        <f>SUM(N15+F15)</f>
        <v>114000</v>
      </c>
      <c r="F15" s="20">
        <f>SUM(G15:K15)</f>
        <v>114000</v>
      </c>
      <c r="G15" s="19">
        <v>114000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f>SUM(O15+Q15+R15)</f>
        <v>0</v>
      </c>
      <c r="O15" s="19">
        <v>0</v>
      </c>
      <c r="P15" s="19">
        <v>0</v>
      </c>
      <c r="Q15" s="27"/>
      <c r="R15" s="27"/>
    </row>
    <row r="16" spans="1:16" s="31" customFormat="1" ht="12.75">
      <c r="A16" s="23">
        <v>710</v>
      </c>
      <c r="B16" s="22">
        <v>71015</v>
      </c>
      <c r="C16" s="21">
        <v>2110</v>
      </c>
      <c r="D16" s="20">
        <v>276000</v>
      </c>
      <c r="E16" s="20">
        <f>SUM(F16)</f>
        <v>276000</v>
      </c>
      <c r="F16" s="20">
        <f>SUM(G16:H16)</f>
        <v>276000</v>
      </c>
      <c r="G16" s="19">
        <v>231414</v>
      </c>
      <c r="H16" s="19">
        <v>44586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f>SUM(O16+Q16+R16)</f>
        <v>0</v>
      </c>
      <c r="O16" s="19">
        <v>0</v>
      </c>
      <c r="P16" s="19">
        <v>0</v>
      </c>
    </row>
    <row r="17" spans="1:16" s="31" customFormat="1" ht="13.5">
      <c r="A17" s="26">
        <v>750</v>
      </c>
      <c r="B17" s="29"/>
      <c r="C17" s="24"/>
      <c r="D17" s="28">
        <f aca="true" t="shared" si="3" ref="D17:P17">SUM(D18:D19)</f>
        <v>21624</v>
      </c>
      <c r="E17" s="28">
        <f t="shared" si="3"/>
        <v>21624</v>
      </c>
      <c r="F17" s="28">
        <f t="shared" si="3"/>
        <v>21624</v>
      </c>
      <c r="G17" s="28">
        <f t="shared" si="3"/>
        <v>12187</v>
      </c>
      <c r="H17" s="28">
        <f t="shared" si="3"/>
        <v>9437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8">
        <f t="shared" si="3"/>
        <v>0</v>
      </c>
    </row>
    <row r="18" spans="1:16" s="31" customFormat="1" ht="12.75">
      <c r="A18" s="23">
        <v>750</v>
      </c>
      <c r="B18" s="22">
        <v>75011</v>
      </c>
      <c r="C18" s="21">
        <v>2110</v>
      </c>
      <c r="D18" s="20">
        <v>3100</v>
      </c>
      <c r="E18" s="20">
        <f>SUM(N18+F18)</f>
        <v>3100</v>
      </c>
      <c r="F18" s="20">
        <f>SUM(G18:K18)</f>
        <v>3100</v>
      </c>
      <c r="G18" s="19">
        <v>3100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f>SUM(O18+Q18+R18)</f>
        <v>0</v>
      </c>
      <c r="O18" s="19">
        <v>0</v>
      </c>
      <c r="P18" s="19">
        <v>0</v>
      </c>
    </row>
    <row r="19" spans="1:16" s="31" customFormat="1" ht="12.75">
      <c r="A19" s="23">
        <v>750</v>
      </c>
      <c r="B19" s="22">
        <v>75045</v>
      </c>
      <c r="C19" s="21">
        <v>2110</v>
      </c>
      <c r="D19" s="20">
        <v>18524</v>
      </c>
      <c r="E19" s="20">
        <f>SUM(F19)</f>
        <v>18524</v>
      </c>
      <c r="F19" s="20">
        <f>SUM(G19:H19)</f>
        <v>18524</v>
      </c>
      <c r="G19" s="19">
        <v>9087</v>
      </c>
      <c r="H19" s="19">
        <v>9437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f>SUM(O19+Q19+R19)</f>
        <v>0</v>
      </c>
      <c r="O19" s="19">
        <v>0</v>
      </c>
      <c r="P19" s="19">
        <v>0</v>
      </c>
    </row>
    <row r="20" spans="1:16" s="30" customFormat="1" ht="14.25" customHeight="1">
      <c r="A20" s="26">
        <v>754</v>
      </c>
      <c r="B20" s="29"/>
      <c r="C20" s="24"/>
      <c r="D20" s="28">
        <f>SUM(D21:D21)</f>
        <v>3788188</v>
      </c>
      <c r="E20" s="28">
        <f>E21</f>
        <v>3788188</v>
      </c>
      <c r="F20" s="28">
        <f aca="true" t="shared" si="4" ref="F20:K20">SUM(F21)</f>
        <v>3788188</v>
      </c>
      <c r="G20" s="28">
        <f t="shared" si="4"/>
        <v>3297028</v>
      </c>
      <c r="H20" s="28">
        <f t="shared" si="4"/>
        <v>302560</v>
      </c>
      <c r="I20" s="28">
        <f t="shared" si="4"/>
        <v>0</v>
      </c>
      <c r="J20" s="28">
        <f t="shared" si="4"/>
        <v>188600</v>
      </c>
      <c r="K20" s="28">
        <f t="shared" si="4"/>
        <v>0</v>
      </c>
      <c r="L20" s="28">
        <f>SUM(L21:L21)</f>
        <v>0</v>
      </c>
      <c r="M20" s="28">
        <f>SUM(M21:M21)</f>
        <v>0</v>
      </c>
      <c r="N20" s="28">
        <f>SUM(N21)</f>
        <v>0</v>
      </c>
      <c r="O20" s="28">
        <f>SUM(O21)</f>
        <v>0</v>
      </c>
      <c r="P20" s="28">
        <f>SUM(P21)</f>
        <v>0</v>
      </c>
    </row>
    <row r="21" spans="1:16" ht="12.75" customHeight="1">
      <c r="A21" s="23">
        <v>754</v>
      </c>
      <c r="B21" s="22">
        <v>75411</v>
      </c>
      <c r="C21" s="21">
        <v>2110</v>
      </c>
      <c r="D21" s="20">
        <v>3788188</v>
      </c>
      <c r="E21" s="20">
        <f>SUM(F21)</f>
        <v>3788188</v>
      </c>
      <c r="F21" s="20">
        <f>SUM(G21:J21)</f>
        <v>3788188</v>
      </c>
      <c r="G21" s="19">
        <v>3297028</v>
      </c>
      <c r="H21" s="19">
        <v>302560</v>
      </c>
      <c r="I21" s="19">
        <v>0</v>
      </c>
      <c r="J21" s="19">
        <v>188600</v>
      </c>
      <c r="K21" s="19">
        <v>0</v>
      </c>
      <c r="L21" s="19">
        <v>0</v>
      </c>
      <c r="M21" s="19">
        <v>0</v>
      </c>
      <c r="N21" s="19">
        <f>SUM(O21+Q21+R21)</f>
        <v>0</v>
      </c>
      <c r="O21" s="19">
        <v>0</v>
      </c>
      <c r="P21" s="19"/>
    </row>
    <row r="22" spans="1:16" ht="12.75" customHeight="1">
      <c r="A22" s="26">
        <v>755</v>
      </c>
      <c r="B22" s="29"/>
      <c r="C22" s="24"/>
      <c r="D22" s="28">
        <f>SUM(D23:D23)</f>
        <v>125208</v>
      </c>
      <c r="E22" s="28">
        <f>E23</f>
        <v>125208</v>
      </c>
      <c r="F22" s="28">
        <f aca="true" t="shared" si="5" ref="F22:K22">SUM(F23)</f>
        <v>125208</v>
      </c>
      <c r="G22" s="28">
        <f t="shared" si="5"/>
        <v>0</v>
      </c>
      <c r="H22" s="28">
        <f t="shared" si="5"/>
        <v>64482</v>
      </c>
      <c r="I22" s="28">
        <f t="shared" si="5"/>
        <v>60726</v>
      </c>
      <c r="J22" s="28">
        <f t="shared" si="5"/>
        <v>0</v>
      </c>
      <c r="K22" s="28">
        <f t="shared" si="5"/>
        <v>0</v>
      </c>
      <c r="L22" s="28">
        <f>SUM(L23:L23)</f>
        <v>0</v>
      </c>
      <c r="M22" s="28">
        <f>SUM(M23:M23)</f>
        <v>0</v>
      </c>
      <c r="N22" s="28">
        <f>SUM(N23)</f>
        <v>0</v>
      </c>
      <c r="O22" s="28">
        <f>SUM(O23)</f>
        <v>0</v>
      </c>
      <c r="P22" s="28">
        <f>SUM(P23)</f>
        <v>0</v>
      </c>
    </row>
    <row r="23" spans="1:16" ht="12.75" customHeight="1">
      <c r="A23" s="23">
        <v>755</v>
      </c>
      <c r="B23" s="22">
        <v>75515</v>
      </c>
      <c r="C23" s="21">
        <v>2110</v>
      </c>
      <c r="D23" s="20">
        <v>125208</v>
      </c>
      <c r="E23" s="20">
        <f>SUM(F23)</f>
        <v>125208</v>
      </c>
      <c r="F23" s="20">
        <f>SUM(G23:J23)</f>
        <v>125208</v>
      </c>
      <c r="G23" s="19">
        <v>0</v>
      </c>
      <c r="H23" s="19">
        <v>64482</v>
      </c>
      <c r="I23" s="19">
        <v>60726</v>
      </c>
      <c r="J23" s="19">
        <v>0</v>
      </c>
      <c r="K23" s="19">
        <v>0</v>
      </c>
      <c r="L23" s="19">
        <v>0</v>
      </c>
      <c r="M23" s="19">
        <v>0</v>
      </c>
      <c r="N23" s="19">
        <f>SUM(O23+Q23+R23)</f>
        <v>0</v>
      </c>
      <c r="O23" s="19">
        <v>0</v>
      </c>
      <c r="P23" s="19"/>
    </row>
    <row r="24" spans="1:16" ht="12.75" customHeight="1">
      <c r="A24" s="26">
        <v>801</v>
      </c>
      <c r="B24" s="29"/>
      <c r="C24" s="24"/>
      <c r="D24" s="28">
        <f aca="true" t="shared" si="6" ref="D24:P24">SUM(D25:D26)</f>
        <v>29732</v>
      </c>
      <c r="E24" s="28">
        <f t="shared" si="6"/>
        <v>29732</v>
      </c>
      <c r="F24" s="28">
        <f t="shared" si="6"/>
        <v>29732</v>
      </c>
      <c r="G24" s="28">
        <f t="shared" si="6"/>
        <v>0</v>
      </c>
      <c r="H24" s="28">
        <f t="shared" si="6"/>
        <v>29732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</row>
    <row r="25" spans="1:16" ht="12.75" customHeight="1">
      <c r="A25" s="23">
        <v>801</v>
      </c>
      <c r="B25" s="22">
        <v>80102</v>
      </c>
      <c r="C25" s="21">
        <v>2110</v>
      </c>
      <c r="D25" s="20">
        <v>14469</v>
      </c>
      <c r="E25" s="20">
        <f>SUM(N25+F25)</f>
        <v>14469</v>
      </c>
      <c r="F25" s="20">
        <f>SUM(G25:K25)</f>
        <v>14469</v>
      </c>
      <c r="G25" s="19">
        <v>0</v>
      </c>
      <c r="H25" s="19">
        <v>14469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f>SUM(O25+Q25+R25)</f>
        <v>0</v>
      </c>
      <c r="O25" s="19">
        <v>0</v>
      </c>
      <c r="P25" s="19">
        <v>0</v>
      </c>
    </row>
    <row r="26" spans="1:16" ht="12.75" customHeight="1">
      <c r="A26" s="23">
        <v>801</v>
      </c>
      <c r="B26" s="22">
        <v>80111</v>
      </c>
      <c r="C26" s="21">
        <v>2110</v>
      </c>
      <c r="D26" s="20">
        <v>15263</v>
      </c>
      <c r="E26" s="20">
        <f>SUM(F26)</f>
        <v>15263</v>
      </c>
      <c r="F26" s="20">
        <f>SUM(G26:H26)</f>
        <v>15263</v>
      </c>
      <c r="G26" s="19">
        <v>0</v>
      </c>
      <c r="H26" s="19">
        <v>15263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f>SUM(O26+Q26+R26)</f>
        <v>0</v>
      </c>
      <c r="O26" s="19">
        <v>0</v>
      </c>
      <c r="P26" s="19">
        <v>0</v>
      </c>
    </row>
    <row r="27" spans="1:16" ht="13.5">
      <c r="A27" s="26">
        <v>851</v>
      </c>
      <c r="B27" s="25"/>
      <c r="C27" s="24"/>
      <c r="D27" s="18">
        <f>D28</f>
        <v>2234467</v>
      </c>
      <c r="E27" s="18">
        <f aca="true" t="shared" si="7" ref="E27:P27">SUM(E28)</f>
        <v>2234467</v>
      </c>
      <c r="F27" s="18">
        <f t="shared" si="7"/>
        <v>2234467</v>
      </c>
      <c r="G27" s="18">
        <f t="shared" si="7"/>
        <v>0</v>
      </c>
      <c r="H27" s="18">
        <f t="shared" si="7"/>
        <v>2234467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</row>
    <row r="28" spans="1:17" ht="12.75">
      <c r="A28" s="23">
        <v>851</v>
      </c>
      <c r="B28" s="22">
        <v>85156</v>
      </c>
      <c r="C28" s="21">
        <v>2110</v>
      </c>
      <c r="D28" s="19">
        <v>2234467</v>
      </c>
      <c r="E28" s="20">
        <f>SUM(H28)</f>
        <v>2234467</v>
      </c>
      <c r="F28" s="20">
        <f>SUM(H28)</f>
        <v>2234467</v>
      </c>
      <c r="G28" s="19">
        <v>0</v>
      </c>
      <c r="H28" s="19">
        <v>2234467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f>SUM(O28+Q28+R28)</f>
        <v>0</v>
      </c>
      <c r="O28" s="19">
        <v>0</v>
      </c>
      <c r="P28" s="19">
        <v>0</v>
      </c>
      <c r="Q28" s="27"/>
    </row>
    <row r="29" spans="1:16" ht="13.5">
      <c r="A29" s="26">
        <v>853</v>
      </c>
      <c r="B29" s="25"/>
      <c r="C29" s="24"/>
      <c r="D29" s="18">
        <f>SUM(D30)</f>
        <v>458325</v>
      </c>
      <c r="E29" s="18">
        <f>E30</f>
        <v>458325</v>
      </c>
      <c r="F29" s="18">
        <f>F30</f>
        <v>458325</v>
      </c>
      <c r="G29" s="18">
        <f>G30</f>
        <v>394546</v>
      </c>
      <c r="H29" s="18">
        <f>H30</f>
        <v>63779</v>
      </c>
      <c r="I29" s="18">
        <f aca="true" t="shared" si="8" ref="I29:P29">SUM(I30)</f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</row>
    <row r="30" spans="1:16" ht="12.75">
      <c r="A30" s="23">
        <v>853</v>
      </c>
      <c r="B30" s="22">
        <v>85321</v>
      </c>
      <c r="C30" s="21">
        <v>2110</v>
      </c>
      <c r="D30" s="19">
        <v>458325</v>
      </c>
      <c r="E30" s="20">
        <f>SUM(H30+G30+E39)</f>
        <v>458325</v>
      </c>
      <c r="F30" s="19">
        <f>SUM(G30:K30)</f>
        <v>458325</v>
      </c>
      <c r="G30" s="19">
        <v>394546</v>
      </c>
      <c r="H30" s="19">
        <v>63779</v>
      </c>
      <c r="I30" s="19">
        <v>0</v>
      </c>
      <c r="J30" s="19">
        <v>0</v>
      </c>
      <c r="K30" s="19">
        <v>0</v>
      </c>
      <c r="L30" s="19">
        <v>0</v>
      </c>
      <c r="M30" s="19">
        <f>SUM(N30+P30+Q30)</f>
        <v>0</v>
      </c>
      <c r="N30" s="19">
        <v>0</v>
      </c>
      <c r="O30" s="19">
        <v>0</v>
      </c>
      <c r="P30" s="19">
        <v>0</v>
      </c>
    </row>
    <row r="31" spans="1:16" ht="13.5">
      <c r="A31" s="26">
        <v>853</v>
      </c>
      <c r="B31" s="25"/>
      <c r="C31" s="24"/>
      <c r="D31" s="18">
        <f>SUM(D32)</f>
        <v>1378</v>
      </c>
      <c r="E31" s="18">
        <f>E32</f>
        <v>1378</v>
      </c>
      <c r="F31" s="18">
        <f>F32</f>
        <v>1378</v>
      </c>
      <c r="G31" s="18">
        <f>G32</f>
        <v>0</v>
      </c>
      <c r="H31" s="18">
        <f>H32</f>
        <v>0</v>
      </c>
      <c r="I31" s="18">
        <f aca="true" t="shared" si="9" ref="I31:P31">SUM(I32)</f>
        <v>0</v>
      </c>
      <c r="J31" s="18">
        <f t="shared" si="9"/>
        <v>1378</v>
      </c>
      <c r="K31" s="18">
        <f t="shared" si="9"/>
        <v>0</v>
      </c>
      <c r="L31" s="18">
        <f t="shared" si="9"/>
        <v>0</v>
      </c>
      <c r="M31" s="18">
        <f t="shared" si="9"/>
        <v>0</v>
      </c>
      <c r="N31" s="18">
        <f t="shared" si="9"/>
        <v>0</v>
      </c>
      <c r="O31" s="18">
        <f t="shared" si="9"/>
        <v>0</v>
      </c>
      <c r="P31" s="18">
        <f t="shared" si="9"/>
        <v>0</v>
      </c>
    </row>
    <row r="32" spans="1:16" ht="12.75">
      <c r="A32" s="23">
        <v>853</v>
      </c>
      <c r="B32" s="22">
        <v>85334</v>
      </c>
      <c r="C32" s="21">
        <v>2110</v>
      </c>
      <c r="D32" s="19">
        <v>1378</v>
      </c>
      <c r="E32" s="20">
        <f>SUM(F32)</f>
        <v>1378</v>
      </c>
      <c r="F32" s="19">
        <f>SUM(G32:K32)</f>
        <v>1378</v>
      </c>
      <c r="G32" s="19">
        <v>0</v>
      </c>
      <c r="H32" s="19">
        <v>0</v>
      </c>
      <c r="I32" s="19">
        <v>0</v>
      </c>
      <c r="J32" s="19">
        <v>1378</v>
      </c>
      <c r="K32" s="19">
        <v>0</v>
      </c>
      <c r="L32" s="19">
        <v>0</v>
      </c>
      <c r="M32" s="19">
        <f>SUM(N32+P32+Q32)</f>
        <v>0</v>
      </c>
      <c r="N32" s="19">
        <v>0</v>
      </c>
      <c r="O32" s="19">
        <v>0</v>
      </c>
      <c r="P32" s="19">
        <v>0</v>
      </c>
    </row>
    <row r="33" spans="1:16" ht="13.5">
      <c r="A33" s="26">
        <v>855</v>
      </c>
      <c r="B33" s="25"/>
      <c r="C33" s="24"/>
      <c r="D33" s="18">
        <f>SUM(D34)</f>
        <v>301073</v>
      </c>
      <c r="E33" s="18">
        <f>E34</f>
        <v>301073</v>
      </c>
      <c r="F33" s="18">
        <f>F34</f>
        <v>301073</v>
      </c>
      <c r="G33" s="18">
        <f>G34</f>
        <v>2000</v>
      </c>
      <c r="H33" s="18">
        <f>H34</f>
        <v>981</v>
      </c>
      <c r="I33" s="18">
        <f aca="true" t="shared" si="10" ref="I33:P33">SUM(I34)</f>
        <v>0</v>
      </c>
      <c r="J33" s="18">
        <f t="shared" si="10"/>
        <v>298092</v>
      </c>
      <c r="K33" s="18">
        <f t="shared" si="10"/>
        <v>0</v>
      </c>
      <c r="L33" s="18">
        <f t="shared" si="10"/>
        <v>0</v>
      </c>
      <c r="M33" s="18">
        <f t="shared" si="10"/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</row>
    <row r="34" spans="1:16" ht="12.75">
      <c r="A34" s="23">
        <v>855</v>
      </c>
      <c r="B34" s="22">
        <v>85508</v>
      </c>
      <c r="C34" s="21">
        <v>2160</v>
      </c>
      <c r="D34" s="19">
        <v>301073</v>
      </c>
      <c r="E34" s="20">
        <f>SUM(H34+G34+J34)</f>
        <v>301073</v>
      </c>
      <c r="F34" s="19">
        <f>SUM(G34:K34)</f>
        <v>301073</v>
      </c>
      <c r="G34" s="19">
        <v>2000</v>
      </c>
      <c r="H34" s="19">
        <v>981</v>
      </c>
      <c r="I34" s="19">
        <v>0</v>
      </c>
      <c r="J34" s="19">
        <v>298092</v>
      </c>
      <c r="K34" s="19">
        <v>0</v>
      </c>
      <c r="L34" s="19">
        <v>0</v>
      </c>
      <c r="M34" s="19">
        <f>SUM(N34+P34+Q34)</f>
        <v>0</v>
      </c>
      <c r="N34" s="19">
        <v>0</v>
      </c>
      <c r="O34" s="19">
        <v>0</v>
      </c>
      <c r="P34" s="19">
        <v>0</v>
      </c>
    </row>
    <row r="35" spans="1:16" ht="14.25">
      <c r="A35" s="89" t="s">
        <v>26</v>
      </c>
      <c r="B35" s="89"/>
      <c r="C35" s="89"/>
      <c r="D35" s="18">
        <f aca="true" t="shared" si="11" ref="D35:P35">SUM(D8+D10+D12+D14+D17+D20+D22+D24+D27+D29+D31+D33)</f>
        <v>7424820</v>
      </c>
      <c r="E35" s="18">
        <f t="shared" si="11"/>
        <v>7424820</v>
      </c>
      <c r="F35" s="18">
        <f t="shared" si="11"/>
        <v>7424820</v>
      </c>
      <c r="G35" s="18">
        <f t="shared" si="11"/>
        <v>4093000</v>
      </c>
      <c r="H35" s="18">
        <f t="shared" si="11"/>
        <v>2783024</v>
      </c>
      <c r="I35" s="18">
        <f t="shared" si="11"/>
        <v>60726</v>
      </c>
      <c r="J35" s="18">
        <f t="shared" si="11"/>
        <v>488070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 t="shared" si="11"/>
        <v>0</v>
      </c>
    </row>
    <row r="36" spans="1:16" ht="12.75">
      <c r="A36" s="16"/>
      <c r="B36" s="16"/>
      <c r="C36" s="16"/>
      <c r="D36" s="16"/>
      <c r="E36" s="17"/>
      <c r="F36" s="16"/>
      <c r="G36" s="16"/>
      <c r="H36" s="16"/>
      <c r="I36" s="16"/>
      <c r="J36" s="16"/>
      <c r="K36" s="15"/>
      <c r="L36" s="15"/>
      <c r="M36" s="12"/>
      <c r="N36" s="12"/>
      <c r="O36" s="12"/>
      <c r="P36" s="12"/>
    </row>
    <row r="37" spans="1:1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2"/>
      <c r="O37" s="12"/>
      <c r="P37" s="12"/>
    </row>
    <row r="38" spans="1:16" ht="12.75">
      <c r="A38" s="13"/>
      <c r="B38" s="13"/>
      <c r="C38" s="13"/>
      <c r="D38" s="13"/>
      <c r="E38" s="13"/>
      <c r="F38" s="13"/>
      <c r="G38" s="14"/>
      <c r="H38" s="14"/>
      <c r="I38" s="13"/>
      <c r="J38" s="13"/>
      <c r="K38" s="12"/>
      <c r="L38" s="12"/>
      <c r="M38" s="12"/>
      <c r="N38" s="12"/>
      <c r="O38" s="12"/>
      <c r="P38" s="12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1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
Załącznik nr &amp;A
do uchwały Zarządu Powiatu w Opatowie Nr 96.75.2017
z dnia 28 września 2017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2017-09-28T10:26:53Z</cp:lastPrinted>
  <dcterms:modified xsi:type="dcterms:W3CDTF">2017-10-03T10:12:02Z</dcterms:modified>
  <cp:category/>
  <cp:version/>
  <cp:contentType/>
  <cp:contentStatus/>
</cp:coreProperties>
</file>