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20" windowWidth="12315" windowHeight="7800" activeTab="0"/>
  </bookViews>
  <sheets>
    <sheet name="1" sheetId="1" r:id="rId1"/>
    <sheet name="2" sheetId="2" r:id="rId2"/>
    <sheet name="3" sheetId="3" r:id="rId3"/>
    <sheet name="4" sheetId="4" r:id="rId4"/>
  </sheets>
  <definedNames/>
  <calcPr fullCalcOnLoad="1"/>
</workbook>
</file>

<file path=xl/sharedStrings.xml><?xml version="1.0" encoding="utf-8"?>
<sst xmlns="http://schemas.openxmlformats.org/spreadsheetml/2006/main" count="369" uniqueCount="197">
  <si>
    <t>Dział</t>
  </si>
  <si>
    <t>Rozdział</t>
  </si>
  <si>
    <t>Nazwa</t>
  </si>
  <si>
    <t>Plan</t>
  </si>
  <si>
    <t>Z tego</t>
  </si>
  <si>
    <t>Wydatki 
bieżące</t>
  </si>
  <si>
    <t>z tego:</t>
  </si>
  <si>
    <t>Wydatki 
majątkowe</t>
  </si>
  <si>
    <t>inwestycje i zakupy inwestycyjne</t>
  </si>
  <si>
    <t>w tym:</t>
  </si>
  <si>
    <t>wydatki 
jednostek
budżetowych,</t>
  </si>
  <si>
    <t>dotacje na zadania bieżące</t>
  </si>
  <si>
    <t>świadczenia na rzecz osób fizycznych;</t>
  </si>
  <si>
    <t>wydatki na programy finansowane z udziałem środków, o których mowa w art. 5 ust. 1 pkt 2 i 3</t>
  </si>
  <si>
    <t xml:space="preserve">wypłaty z tytułu poręczeń i gwarancji </t>
  </si>
  <si>
    <t xml:space="preserve">obsługa długu </t>
  </si>
  <si>
    <t>wynagrodzenia i składki od nich naliczane</t>
  </si>
  <si>
    <t>wydatki związane z realizacją ich statutowych zadań;</t>
  </si>
  <si>
    <t>przed zmianą</t>
  </si>
  <si>
    <t>zmniejszenie</t>
  </si>
  <si>
    <t>zwiększenie</t>
  </si>
  <si>
    <t>po zmianach</t>
  </si>
  <si>
    <t>Wydatki razem:</t>
  </si>
  <si>
    <t>zakup i objęcie akcji i udziałów oraz wniesienie wkładów do spółek prawa handlowego.</t>
  </si>
  <si>
    <t>na programy finansowane z udziałem środków, o których mowa w art. 5 ust. 1 pkt 2 i 3,</t>
  </si>
  <si>
    <t>Zmiany w planie wydatków budżetowych w 2017 roku</t>
  </si>
  <si>
    <t xml:space="preserve">D. Inne źródła </t>
  </si>
  <si>
    <t xml:space="preserve">C. Inne źródła </t>
  </si>
  <si>
    <t>B. Środki i dotacje otrzymane od innych jst oraz innych jednostek zaliczanych do sektora finansów publicznych</t>
  </si>
  <si>
    <t>A. Dotacje i środki z budżetu państwa (np. od wojewody, MEN, UKFiS, …)</t>
  </si>
  <si>
    <t>* Wybrać odpowiednie oznaczenie źródła finansowania:</t>
  </si>
  <si>
    <t>x</t>
  </si>
  <si>
    <t>Ogółem</t>
  </si>
  <si>
    <t>Starostwo Powiatowe w Opatowie</t>
  </si>
  <si>
    <t xml:space="preserve">A.      
B.
C.
D. </t>
  </si>
  <si>
    <t>Budowa infrastruktury do wykonywania zadań Powiatowego Centrum Kultury, Turystyki i Rekreacji w Powiecie Opatowskim</t>
  </si>
  <si>
    <t>27.</t>
  </si>
  <si>
    <t xml:space="preserve">A.     
B. 
C.
D. </t>
  </si>
  <si>
    <t>Wykonanie dokumentacji dla zadania dotyczącego Podziemnej Trasy Turystycznej w Opatowie</t>
  </si>
  <si>
    <t>26.</t>
  </si>
  <si>
    <t>Opracowanie dokumentacji projektowej dla zadania ,,Termomodernizacja budynku użyteczności publicznej przy ul. Szpitalnej 4 w Opatowie''</t>
  </si>
  <si>
    <t>25.</t>
  </si>
  <si>
    <t>Opracowanie dokumentacji projektowej dla zadania ,,Termomodernizacja budynków użyteczności publicznej na terenie Powiatu Opatowskiego''</t>
  </si>
  <si>
    <t>24.</t>
  </si>
  <si>
    <t>Specjalny Ośrodek Szkolno - Wychowawczy w Sulejowie</t>
  </si>
  <si>
    <t xml:space="preserve">A.     
B. 74 532
C.
D. </t>
  </si>
  <si>
    <t>Montaż windy przyściennej w budynku internatu SOSW w Sulejowie wraz z opracowaniem dokumentacji projektowej</t>
  </si>
  <si>
    <t>23.</t>
  </si>
  <si>
    <t>Specjalny Ośrodek Szkolno - Wychowawczy w Jałowęsach</t>
  </si>
  <si>
    <t xml:space="preserve">Zakup zjeżdżalni (dmuchanej) do celów rekreacyjnych dla dzieci niepełnosprawnych </t>
  </si>
  <si>
    <t>22.</t>
  </si>
  <si>
    <t>Specjalny Ośrodek Szkolno - Wychowawczy w Dębnie</t>
  </si>
  <si>
    <t xml:space="preserve">A.     
B. 69 120
C.
D. </t>
  </si>
  <si>
    <t>Budowa wewnętrznego szybu windowego w budynku SOSW w Dębnie</t>
  </si>
  <si>
    <t>21.</t>
  </si>
  <si>
    <t>Opracowanie projektu budowlanego dotyczącego budowy wewnętrznego szybu windowego w budynku SOSW w Dębnie wraz z kosztorysem inwestorskim</t>
  </si>
  <si>
    <t>20.</t>
  </si>
  <si>
    <t>19.</t>
  </si>
  <si>
    <t>Specjalny Ośrodek Szkolno - Wychowawczy w Niemienicach</t>
  </si>
  <si>
    <t>Posadowienie na betonowej podstawie garażów na samochody służbowe</t>
  </si>
  <si>
    <t>18.</t>
  </si>
  <si>
    <t>17.</t>
  </si>
  <si>
    <t>Zakup sprzętu sportowego</t>
  </si>
  <si>
    <t>16.</t>
  </si>
  <si>
    <t>15.</t>
  </si>
  <si>
    <t>Opracowanie dokumentacji projektowej i studium wykonalności dla zadania ,,Termomodernizacja budynków użyteczności publicznej na terenie Powiatu Opatowskiego''</t>
  </si>
  <si>
    <t>14.</t>
  </si>
  <si>
    <t>Dom Pomocy Społecznej w Czachowie</t>
  </si>
  <si>
    <t>Zakup samochodu do przewozu osób niepełnosprawnych</t>
  </si>
  <si>
    <t>13.</t>
  </si>
  <si>
    <t>Zakup chłodziarko - zamrażarki</t>
  </si>
  <si>
    <t>12.</t>
  </si>
  <si>
    <t>Dom Pomocy Społecznej w Zochcinku</t>
  </si>
  <si>
    <t xml:space="preserve">A.      
B. 
C.
D. </t>
  </si>
  <si>
    <t>Budowa dźwigu osobowego (windy) w Budynku Nr A w DPS w związku z potrzebami osób niepełnosprawnych</t>
  </si>
  <si>
    <t>11.</t>
  </si>
  <si>
    <t>Opracowanie dokumentacji projektowej dla zadania ,,Rozbudowa wraz ze zmianą sposobu użytkowania pomieszczeń w budynku przy ul. Szpitalnej 4 na potrzeby Domu Pomocy Społecznej w Opatowie''</t>
  </si>
  <si>
    <t>10.</t>
  </si>
  <si>
    <t>Objęcie udziałów - TOP MEDICUS Sp. z o.o.</t>
  </si>
  <si>
    <t>9.</t>
  </si>
  <si>
    <t>Zakup urządzenia do przeprowadzania badań i wykonywania testów w zakresie wykrywania obecności narkotyków dla KPP wOpatowie</t>
  </si>
  <si>
    <t>8.</t>
  </si>
  <si>
    <t>Wymiana serwera głównego i urządzeń podtrzymania zasilania</t>
  </si>
  <si>
    <t>7.</t>
  </si>
  <si>
    <t xml:space="preserve">Zakup komputerów, urządzeń informatycznych i sieci teleinformatycznych </t>
  </si>
  <si>
    <t>6.</t>
  </si>
  <si>
    <t>Zarząd Dróg Powiatowych  w Opatowie</t>
  </si>
  <si>
    <t xml:space="preserve">A. 454 000
B.
C. 
D. </t>
  </si>
  <si>
    <t>Przebudowa obiektu mostowego w ciągu DP nr 0722T w m. Kamieniec oraz przebudowa DP nr 0722T Mydłów – Borków – Przepiórów – Kujawy w km 3+093 – 4+093 odc. dł. 1,0 km</t>
  </si>
  <si>
    <t>5.</t>
  </si>
  <si>
    <t xml:space="preserve">A. 
B.
C. 
D. </t>
  </si>
  <si>
    <t>Wykonanie klimatyzacji w budynkach ZDP w Opatowie</t>
  </si>
  <si>
    <t>4.</t>
  </si>
  <si>
    <t>Zakup samochodu ciężarowego 3-osiowego</t>
  </si>
  <si>
    <t>3.</t>
  </si>
  <si>
    <t>Zakup ciągnika</t>
  </si>
  <si>
    <t>2.</t>
  </si>
  <si>
    <t xml:space="preserve">Zakup samochodu osobowo - dostawczego </t>
  </si>
  <si>
    <t>1.</t>
  </si>
  <si>
    <t>kredyty i pożyczki zaciągnięte na realizację zadania pod refundację wydatków</t>
  </si>
  <si>
    <t>środki wymienione
w art. 5 ust. 1 pkt 2 i 3 u.f.p.</t>
  </si>
  <si>
    <t>dotacje i środki pochodzące
z innych  źr.*</t>
  </si>
  <si>
    <t>kredyty
i pożyczki</t>
  </si>
  <si>
    <t>dochody własne jst</t>
  </si>
  <si>
    <t>w tym źródła finansowania</t>
  </si>
  <si>
    <t>rok budżetowy 2017 (7+8+9+10)</t>
  </si>
  <si>
    <t>Jednostka org. realizująca zadanie lub koordynująca program</t>
  </si>
  <si>
    <t>Planowane wydatki</t>
  </si>
  <si>
    <t>Nazwa zadania inwestycyjnego</t>
  </si>
  <si>
    <t>Rozdz.</t>
  </si>
  <si>
    <t>Lp.</t>
  </si>
  <si>
    <t>w złotych</t>
  </si>
  <si>
    <t>Zadania  inwestycyjne roczne w 2017 r.</t>
  </si>
  <si>
    <t>28.</t>
  </si>
  <si>
    <t>29.</t>
  </si>
  <si>
    <t xml:space="preserve">A.     
B.
C.
D. </t>
  </si>
  <si>
    <t>Placówka Opiekuńczo - Wychowawcza w Ożarowie</t>
  </si>
  <si>
    <t>Budowa ogrodzenia wokół terenu POW w Ożarowie</t>
  </si>
  <si>
    <t>30.</t>
  </si>
  <si>
    <t>Zakup konia do celów hipoterapii</t>
  </si>
  <si>
    <t>Rodzina</t>
  </si>
  <si>
    <t>Wykonanie projektu koncepcyjnego instalacji fotowoltaicznej dla jednostek podległych Starostwu Powiatowemu w Opatowie wraz z wykonaniem studium wykonalności i przygotowaniem wniosku aplikacyjnego z załącznikami dla zadania o roboczej nazwie ,,Energia pochodząca ze źródeł odnawialnych w jednostkach organizacyjnych Starostwa Powiatowego w Opatowie''</t>
  </si>
  <si>
    <t>700</t>
  </si>
  <si>
    <t>01005</t>
  </si>
  <si>
    <t>010</t>
  </si>
  <si>
    <t>wydatki związane z realizacją statutowych zadań</t>
  </si>
  <si>
    <t>wniesienie wkładów do spółek prawa handlowego</t>
  </si>
  <si>
    <t>zakup i objęcie akcji i udziałów</t>
  </si>
  <si>
    <t>Wydatki na programy finansowane z udziałem środków, o których mowa w art. 5 ust. 1 pkt 2 i 3</t>
  </si>
  <si>
    <t>Świadczenia na rzecz osób fizycznych</t>
  </si>
  <si>
    <t>Dotacje na zadania bieżące</t>
  </si>
  <si>
    <t>Wydatki jednostek budżetowych</t>
  </si>
  <si>
    <t>Wydatki majątkowe</t>
  </si>
  <si>
    <t>Wydatki bieżące</t>
  </si>
  <si>
    <t>Wydatki
na 2017 r.</t>
  </si>
  <si>
    <t>Dotacje ogółem</t>
  </si>
  <si>
    <t>§</t>
  </si>
  <si>
    <t>w  złotych</t>
  </si>
  <si>
    <t>Dochody i wydatki związane z realizacją zadań z zakresu administracji rządowej i innych zadań zleconych odrębnymi ustawami w  2017 r.</t>
  </si>
  <si>
    <t>Zakup samochodu do przewozu osób niepełnosprawnych dla WTZ przy DPS w Zochcinku</t>
  </si>
  <si>
    <t>(* kol 2 do wykorzystania fakultatywnego)</t>
  </si>
  <si>
    <t>0,00</t>
  </si>
  <si>
    <t xml:space="preserve">w tym z tytułu dotacji i środków na finansowanie wydatków na realizację zadań finansowanych z udziałem środków, o których mowa w art. 5 ust. 1 pkt 2 i 3 
</t>
  </si>
  <si>
    <t>Ogółem:</t>
  </si>
  <si>
    <t>razem:</t>
  </si>
  <si>
    <t>majątkowe</t>
  </si>
  <si>
    <t>bieżące</t>
  </si>
  <si>
    <t>Dotacje celowe otrzymane z budżetu państwa na zadania bieżące z zakresu administracji rządowej oraz inne zadania zlecone ustawami realizowane przez powiat</t>
  </si>
  <si>
    <t>2110</t>
  </si>
  <si>
    <t>Rodziny zastępcze</t>
  </si>
  <si>
    <t>Komendy powiatowe Państwowej Straży Pożarnej</t>
  </si>
  <si>
    <t>75411</t>
  </si>
  <si>
    <t>Bezpieczeństwo publiczne i ochrona przeciwpożarowa</t>
  </si>
  <si>
    <t>754</t>
  </si>
  <si>
    <t>8</t>
  </si>
  <si>
    <t>7</t>
  </si>
  <si>
    <t>6</t>
  </si>
  <si>
    <t>5</t>
  </si>
  <si>
    <t>4</t>
  </si>
  <si>
    <t>3</t>
  </si>
  <si>
    <t>2</t>
  </si>
  <si>
    <t>1</t>
  </si>
  <si>
    <t>Plan po zmianach 
(5+6+7)</t>
  </si>
  <si>
    <t>Zwiększenie</t>
  </si>
  <si>
    <t>Zmniejszenie</t>
  </si>
  <si>
    <t>Plan przed zmianą</t>
  </si>
  <si>
    <t>3 786 342,00</t>
  </si>
  <si>
    <t>1 846,00</t>
  </si>
  <si>
    <t>3 788 188,00</t>
  </si>
  <si>
    <t>855</t>
  </si>
  <si>
    <t>4 170 572,00</t>
  </si>
  <si>
    <t>39 488,00</t>
  </si>
  <si>
    <t>4 210 060,00</t>
  </si>
  <si>
    <t>85508</t>
  </si>
  <si>
    <t>402 310,00</t>
  </si>
  <si>
    <t>441 798,00</t>
  </si>
  <si>
    <t>2130</t>
  </si>
  <si>
    <t>Dotacje celowe otrzymane z budżetu państwa na realizację bieżących zadań własnych powiatu</t>
  </si>
  <si>
    <t>78 323 536,00</t>
  </si>
  <si>
    <t>41 334,00</t>
  </si>
  <si>
    <t>78 364 870,00</t>
  </si>
  <si>
    <t>720 793,00</t>
  </si>
  <si>
    <t>10 986 487,00</t>
  </si>
  <si>
    <t>10 388 835,00</t>
  </si>
  <si>
    <t>89 310 023,00</t>
  </si>
  <si>
    <t>89 351 357,00</t>
  </si>
  <si>
    <t>11 109 628,00</t>
  </si>
  <si>
    <t>Dochody budżetu powiatu na 2017 rok</t>
  </si>
  <si>
    <t>Różne rozliczenia</t>
  </si>
  <si>
    <t>Rezerwy ogólne i celowe</t>
  </si>
  <si>
    <t>Pozostałe zadania w zakresie polityki społecznej</t>
  </si>
  <si>
    <t>Rehabilitacja zawodowa i społeczna osób niepełnosprawnych</t>
  </si>
  <si>
    <t>Kultura i ochrona dziedzictwa narodowego</t>
  </si>
  <si>
    <t>Pozostała działalność</t>
  </si>
  <si>
    <t>Kultura fizyczna</t>
  </si>
  <si>
    <t>Zadania w zakresie kultury fizycznej</t>
  </si>
  <si>
    <t>Załącznik Nr 1                                                                                                          do uchwały Zarządu Powiatu w Opatowie Nr 94.69.2017                                                                                 z dnia 11 września 2017 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</si>
</sst>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_ ;\-#,##0.00\ "/>
    <numFmt numFmtId="169" formatCode="#,##0_ ;\-#,##0\ "/>
  </numFmts>
  <fonts count="68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6"/>
      <color indexed="8"/>
      <name val="Arial"/>
      <family val="2"/>
    </font>
    <font>
      <b/>
      <sz val="6"/>
      <color indexed="8"/>
      <name val="Arial"/>
      <family val="2"/>
    </font>
    <font>
      <b/>
      <sz val="14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10"/>
      <name val="Arial CE"/>
      <family val="0"/>
    </font>
    <font>
      <b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7"/>
      <name val="Arial CE"/>
      <family val="2"/>
    </font>
    <font>
      <sz val="6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b/>
      <sz val="8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sz val="10"/>
      <name val="Arial"/>
      <family val="2"/>
    </font>
    <font>
      <sz val="5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i/>
      <sz val="10"/>
      <name val="Times New Roman"/>
      <family val="1"/>
    </font>
    <font>
      <b/>
      <sz val="8"/>
      <color indexed="8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0"/>
      <color indexed="53"/>
      <name val="Arial CE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58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8" borderId="0" applyNumberFormat="0" applyBorder="0" applyAlignment="0" applyProtection="0"/>
    <xf numFmtId="0" fontId="55" fillId="0" borderId="3" applyNumberFormat="0" applyFill="0" applyAlignment="0" applyProtection="0"/>
    <xf numFmtId="0" fontId="56" fillId="29" borderId="4" applyNumberFormat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61" fillId="27" borderId="1" applyNumberFormat="0" applyAlignment="0" applyProtection="0"/>
    <xf numFmtId="0" fontId="62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66" fillId="32" borderId="0" applyNumberFormat="0" applyBorder="0" applyAlignment="0" applyProtection="0"/>
  </cellStyleXfs>
  <cellXfs count="134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49" applyNumberFormat="1" applyFont="1" applyFill="1" applyBorder="1" applyAlignment="1" applyProtection="1">
      <alignment horizontal="left"/>
      <protection locked="0"/>
    </xf>
    <xf numFmtId="0" fontId="4" fillId="33" borderId="10" xfId="0" applyFont="1" applyFill="1" applyBorder="1" applyAlignment="1" applyProtection="1">
      <alignment horizontal="center" vertical="center" wrapText="1" shrinkToFit="1"/>
      <protection locked="0"/>
    </xf>
    <xf numFmtId="0" fontId="4" fillId="33" borderId="10" xfId="0" applyFont="1" applyFill="1" applyBorder="1" applyAlignment="1" applyProtection="1">
      <alignment horizontal="left" vertical="center" wrapText="1" shrinkToFit="1"/>
      <protection locked="0"/>
    </xf>
    <xf numFmtId="0" fontId="4" fillId="33" borderId="11" xfId="0" applyFont="1" applyFill="1" applyBorder="1" applyAlignment="1" applyProtection="1">
      <alignment horizontal="left" vertical="center" wrapText="1" shrinkToFit="1"/>
      <protection locked="0"/>
    </xf>
    <xf numFmtId="4" fontId="7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7" fillId="33" borderId="11" xfId="0" applyNumberFormat="1" applyFont="1" applyFill="1" applyBorder="1" applyAlignment="1" applyProtection="1">
      <alignment horizontal="right" vertical="center" wrapText="1" shrinkToFit="1"/>
      <protection locked="0"/>
    </xf>
    <xf numFmtId="4" fontId="8" fillId="34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4" fillId="0" borderId="0" xfId="49" applyNumberFormat="1" applyFont="1" applyFill="1" applyBorder="1" applyAlignment="1" applyProtection="1">
      <alignment horizontal="left"/>
      <protection locked="0"/>
    </xf>
    <xf numFmtId="0" fontId="9" fillId="0" borderId="0" xfId="50" applyAlignment="1">
      <alignment vertical="center"/>
      <protection/>
    </xf>
    <xf numFmtId="0" fontId="9" fillId="0" borderId="0" xfId="50" applyFont="1" applyAlignment="1">
      <alignment vertical="center"/>
      <protection/>
    </xf>
    <xf numFmtId="41" fontId="9" fillId="0" borderId="0" xfId="50" applyNumberFormat="1" applyFont="1" applyAlignment="1">
      <alignment vertical="center"/>
      <protection/>
    </xf>
    <xf numFmtId="0" fontId="67" fillId="0" borderId="0" xfId="50" applyFont="1" applyAlignment="1">
      <alignment vertical="center"/>
      <protection/>
    </xf>
    <xf numFmtId="0" fontId="10" fillId="35" borderId="12" xfId="50" applyFont="1" applyFill="1" applyBorder="1" applyAlignment="1">
      <alignment horizontal="center" vertical="center"/>
      <protection/>
    </xf>
    <xf numFmtId="41" fontId="11" fillId="35" borderId="12" xfId="50" applyNumberFormat="1" applyFont="1" applyFill="1" applyBorder="1" applyAlignment="1">
      <alignment vertical="center"/>
      <protection/>
    </xf>
    <xf numFmtId="41" fontId="11" fillId="35" borderId="12" xfId="50" applyNumberFormat="1" applyFont="1" applyFill="1" applyBorder="1" applyAlignment="1">
      <alignment vertical="center" wrapText="1"/>
      <protection/>
    </xf>
    <xf numFmtId="41" fontId="12" fillId="35" borderId="12" xfId="50" applyNumberFormat="1" applyFont="1" applyFill="1" applyBorder="1" applyAlignment="1">
      <alignment horizontal="left" vertical="center" wrapText="1"/>
      <protection/>
    </xf>
    <xf numFmtId="41" fontId="12" fillId="35" borderId="12" xfId="50" applyNumberFormat="1" applyFont="1" applyFill="1" applyBorder="1" applyAlignment="1">
      <alignment vertical="center" wrapText="1"/>
      <protection/>
    </xf>
    <xf numFmtId="0" fontId="12" fillId="35" borderId="12" xfId="50" applyFont="1" applyFill="1" applyBorder="1" applyAlignment="1">
      <alignment vertical="center" wrapText="1"/>
      <protection/>
    </xf>
    <xf numFmtId="41" fontId="12" fillId="35" borderId="12" xfId="50" applyNumberFormat="1" applyFont="1" applyFill="1" applyBorder="1" applyAlignment="1">
      <alignment vertical="center"/>
      <protection/>
    </xf>
    <xf numFmtId="0" fontId="12" fillId="35" borderId="12" xfId="50" applyFont="1" applyFill="1" applyBorder="1" applyAlignment="1">
      <alignment horizontal="center" vertical="center"/>
      <protection/>
    </xf>
    <xf numFmtId="0" fontId="13" fillId="35" borderId="12" xfId="50" applyFont="1" applyFill="1" applyBorder="1" applyAlignment="1">
      <alignment vertical="center" wrapText="1"/>
      <protection/>
    </xf>
    <xf numFmtId="0" fontId="14" fillId="35" borderId="12" xfId="50" applyFont="1" applyFill="1" applyBorder="1" applyAlignment="1">
      <alignment horizontal="center" vertical="center"/>
      <protection/>
    </xf>
    <xf numFmtId="0" fontId="15" fillId="35" borderId="13" xfId="50" applyFont="1" applyFill="1" applyBorder="1" applyAlignment="1">
      <alignment horizontal="center" vertical="center" wrapText="1"/>
      <protection/>
    </xf>
    <xf numFmtId="0" fontId="12" fillId="35" borderId="0" xfId="50" applyFont="1" applyFill="1" applyAlignment="1">
      <alignment horizontal="right" vertical="center"/>
      <protection/>
    </xf>
    <xf numFmtId="0" fontId="16" fillId="35" borderId="0" xfId="50" applyFont="1" applyFill="1" applyAlignment="1">
      <alignment horizontal="center" vertical="center" wrapText="1"/>
      <protection/>
    </xf>
    <xf numFmtId="0" fontId="9" fillId="0" borderId="0" xfId="50">
      <alignment/>
      <protection/>
    </xf>
    <xf numFmtId="41" fontId="9" fillId="0" borderId="0" xfId="50" applyNumberFormat="1" applyAlignment="1">
      <alignment vertical="center"/>
      <protection/>
    </xf>
    <xf numFmtId="0" fontId="9" fillId="0" borderId="0" xfId="50" applyFont="1">
      <alignment/>
      <protection/>
    </xf>
    <xf numFmtId="0" fontId="9" fillId="0" borderId="0" xfId="50" applyFont="1" applyAlignment="1">
      <alignment vertical="center"/>
      <protection/>
    </xf>
    <xf numFmtId="41" fontId="9" fillId="0" borderId="0" xfId="50" applyNumberFormat="1" applyFont="1" applyAlignment="1">
      <alignment vertical="center"/>
      <protection/>
    </xf>
    <xf numFmtId="0" fontId="9" fillId="35" borderId="0" xfId="50" applyFont="1" applyFill="1">
      <alignment/>
      <protection/>
    </xf>
    <xf numFmtId="0" fontId="9" fillId="35" borderId="0" xfId="50" applyFont="1" applyFill="1" applyAlignment="1">
      <alignment vertical="center"/>
      <protection/>
    </xf>
    <xf numFmtId="0" fontId="9" fillId="35" borderId="0" xfId="50" applyFont="1" applyFill="1" applyAlignment="1">
      <alignment horizontal="center" vertical="center"/>
      <protection/>
    </xf>
    <xf numFmtId="41" fontId="17" fillId="35" borderId="12" xfId="50" applyNumberFormat="1" applyFont="1" applyFill="1" applyBorder="1" applyAlignment="1">
      <alignment vertical="center"/>
      <protection/>
    </xf>
    <xf numFmtId="41" fontId="19" fillId="35" borderId="12" xfId="50" applyNumberFormat="1" applyFont="1" applyFill="1" applyBorder="1" applyAlignment="1">
      <alignment vertical="center"/>
      <protection/>
    </xf>
    <xf numFmtId="41" fontId="19" fillId="35" borderId="12" xfId="50" applyNumberFormat="1" applyFont="1" applyFill="1" applyBorder="1" applyAlignment="1">
      <alignment vertical="center" wrapText="1"/>
      <protection/>
    </xf>
    <xf numFmtId="0" fontId="19" fillId="35" borderId="12" xfId="50" applyFont="1" applyFill="1" applyBorder="1" applyAlignment="1">
      <alignment horizontal="center" vertical="center"/>
      <protection/>
    </xf>
    <xf numFmtId="0" fontId="19" fillId="35" borderId="12" xfId="50" applyFont="1" applyFill="1" applyBorder="1" applyAlignment="1">
      <alignment horizontal="center" vertical="center" wrapText="1"/>
      <protection/>
    </xf>
    <xf numFmtId="0" fontId="20" fillId="35" borderId="12" xfId="50" applyFont="1" applyFill="1" applyBorder="1" applyAlignment="1">
      <alignment horizontal="center" vertical="center" wrapText="1"/>
      <protection/>
    </xf>
    <xf numFmtId="0" fontId="17" fillId="35" borderId="12" xfId="50" applyFont="1" applyFill="1" applyBorder="1" applyAlignment="1">
      <alignment horizontal="center" vertical="center"/>
      <protection/>
    </xf>
    <xf numFmtId="0" fontId="17" fillId="35" borderId="12" xfId="50" applyFont="1" applyFill="1" applyBorder="1" applyAlignment="1">
      <alignment horizontal="center" vertical="center" wrapText="1"/>
      <protection/>
    </xf>
    <xf numFmtId="0" fontId="21" fillId="35" borderId="12" xfId="50" applyFont="1" applyFill="1" applyBorder="1" applyAlignment="1">
      <alignment horizontal="center" vertical="center" wrapText="1"/>
      <protection/>
    </xf>
    <xf numFmtId="41" fontId="12" fillId="0" borderId="0" xfId="50" applyNumberFormat="1" applyFont="1" applyBorder="1">
      <alignment/>
      <protection/>
    </xf>
    <xf numFmtId="41" fontId="17" fillId="35" borderId="12" xfId="50" applyNumberFormat="1" applyFont="1" applyFill="1" applyBorder="1" applyAlignment="1">
      <alignment vertical="center" wrapText="1"/>
      <protection/>
    </xf>
    <xf numFmtId="0" fontId="22" fillId="35" borderId="12" xfId="50" applyFont="1" applyFill="1" applyBorder="1" applyAlignment="1">
      <alignment horizontal="center" vertical="center" wrapText="1"/>
      <protection/>
    </xf>
    <xf numFmtId="0" fontId="23" fillId="0" borderId="0" xfId="50" applyFont="1" applyAlignment="1">
      <alignment horizontal="center" vertical="center"/>
      <protection/>
    </xf>
    <xf numFmtId="0" fontId="23" fillId="0" borderId="0" xfId="50" applyFont="1">
      <alignment/>
      <protection/>
    </xf>
    <xf numFmtId="0" fontId="23" fillId="0" borderId="0" xfId="50" applyFont="1" applyBorder="1">
      <alignment/>
      <protection/>
    </xf>
    <xf numFmtId="49" fontId="17" fillId="35" borderId="12" xfId="50" applyNumberFormat="1" applyFont="1" applyFill="1" applyBorder="1" applyAlignment="1">
      <alignment horizontal="center" vertical="center" wrapText="1"/>
      <protection/>
    </xf>
    <xf numFmtId="49" fontId="21" fillId="35" borderId="12" xfId="50" applyNumberFormat="1" applyFont="1" applyFill="1" applyBorder="1" applyAlignment="1">
      <alignment horizontal="center" vertical="center" wrapText="1"/>
      <protection/>
    </xf>
    <xf numFmtId="49" fontId="19" fillId="35" borderId="12" xfId="50" applyNumberFormat="1" applyFont="1" applyFill="1" applyBorder="1" applyAlignment="1">
      <alignment horizontal="center" vertical="center" wrapText="1"/>
      <protection/>
    </xf>
    <xf numFmtId="49" fontId="20" fillId="35" borderId="12" xfId="50" applyNumberFormat="1" applyFont="1" applyFill="1" applyBorder="1" applyAlignment="1">
      <alignment horizontal="center" vertical="center" wrapText="1"/>
      <protection/>
    </xf>
    <xf numFmtId="49" fontId="22" fillId="35" borderId="12" xfId="50" applyNumberFormat="1" applyFont="1" applyFill="1" applyBorder="1" applyAlignment="1">
      <alignment horizontal="center" vertical="center" wrapText="1"/>
      <protection/>
    </xf>
    <xf numFmtId="0" fontId="24" fillId="0" borderId="14" xfId="50" applyFont="1" applyFill="1" applyBorder="1" applyAlignment="1">
      <alignment horizontal="center" vertical="center" wrapText="1"/>
      <protection/>
    </xf>
    <xf numFmtId="0" fontId="25" fillId="0" borderId="12" xfId="50" applyFont="1" applyFill="1" applyBorder="1" applyAlignment="1">
      <alignment horizontal="center" vertical="center" wrapText="1"/>
      <protection/>
    </xf>
    <xf numFmtId="0" fontId="25" fillId="0" borderId="15" xfId="50" applyFont="1" applyFill="1" applyBorder="1" applyAlignment="1">
      <alignment horizontal="center" vertical="center" wrapText="1"/>
      <protection/>
    </xf>
    <xf numFmtId="0" fontId="25" fillId="0" borderId="13" xfId="50" applyFont="1" applyFill="1" applyBorder="1" applyAlignment="1">
      <alignment horizontal="center" vertical="center" wrapText="1"/>
      <protection/>
    </xf>
    <xf numFmtId="0" fontId="27" fillId="0" borderId="0" xfId="50" applyFont="1" applyAlignment="1">
      <alignment horizontal="center"/>
      <protection/>
    </xf>
    <xf numFmtId="0" fontId="20" fillId="0" borderId="0" xfId="50" applyFont="1">
      <alignment/>
      <protection/>
    </xf>
    <xf numFmtId="0" fontId="20" fillId="0" borderId="0" xfId="50" applyFont="1" applyAlignment="1">
      <alignment vertical="center"/>
      <protection/>
    </xf>
    <xf numFmtId="0" fontId="20" fillId="0" borderId="0" xfId="50" applyFont="1" applyAlignment="1">
      <alignment horizontal="center" vertical="center"/>
      <protection/>
    </xf>
    <xf numFmtId="0" fontId="16" fillId="0" borderId="0" xfId="50" applyFont="1" applyAlignment="1">
      <alignment vertical="center" wrapText="1"/>
      <protection/>
    </xf>
    <xf numFmtId="49" fontId="8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28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7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28" fillId="34" borderId="16" xfId="0" applyNumberFormat="1" applyFont="1" applyFill="1" applyBorder="1" applyAlignment="1" applyProtection="1">
      <alignment horizontal="right" vertical="center" wrapText="1"/>
      <protection locked="0"/>
    </xf>
    <xf numFmtId="49" fontId="7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7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33" borderId="10" xfId="0" applyNumberFormat="1" applyFill="1" applyBorder="1" applyAlignment="1" applyProtection="1">
      <alignment horizontal="center" vertical="center" wrapText="1"/>
      <protection locked="0"/>
    </xf>
    <xf numFmtId="0" fontId="23" fillId="0" borderId="0" xfId="49" applyNumberFormat="1" applyFont="1" applyFill="1" applyBorder="1" applyAlignment="1" applyProtection="1">
      <alignment horizontal="left"/>
      <protection locked="0"/>
    </xf>
    <xf numFmtId="49" fontId="29" fillId="34" borderId="0" xfId="49" applyNumberFormat="1" applyFont="1" applyFill="1" applyAlignment="1" applyProtection="1">
      <alignment horizontal="center" vertical="center" wrapText="1"/>
      <protection locked="0"/>
    </xf>
    <xf numFmtId="0" fontId="23" fillId="0" borderId="0" xfId="49" applyNumberFormat="1" applyFont="1" applyFill="1" applyBorder="1" applyAlignment="1" applyProtection="1">
      <alignment/>
      <protection locked="0"/>
    </xf>
    <xf numFmtId="49" fontId="30" fillId="34" borderId="0" xfId="49" applyNumberFormat="1" applyFont="1" applyFill="1" applyAlignment="1" applyProtection="1">
      <alignment horizontal="center" vertical="center" wrapText="1"/>
      <protection locked="0"/>
    </xf>
    <xf numFmtId="49" fontId="28" fillId="34" borderId="17" xfId="0" applyNumberFormat="1" applyFont="1" applyFill="1" applyBorder="1" applyAlignment="1" applyProtection="1">
      <alignment horizontal="right" vertical="center" wrapText="1"/>
      <protection locked="0"/>
    </xf>
    <xf numFmtId="49" fontId="7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28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7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7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7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28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49" applyNumberFormat="1" applyFont="1" applyFill="1" applyBorder="1" applyAlignment="1" applyProtection="1">
      <alignment horizontal="right" wrapText="1"/>
      <protection locked="0"/>
    </xf>
    <xf numFmtId="0" fontId="31" fillId="0" borderId="0" xfId="49" applyNumberFormat="1" applyFont="1" applyFill="1" applyBorder="1" applyAlignment="1" applyProtection="1">
      <alignment horizontal="center"/>
      <protection locked="0"/>
    </xf>
    <xf numFmtId="49" fontId="0" fillId="33" borderId="10" xfId="0" applyNumberFormat="1" applyFill="1" applyBorder="1" applyAlignment="1" applyProtection="1">
      <alignment horizontal="center" vertical="center" wrapText="1"/>
      <protection locked="0"/>
    </xf>
    <xf numFmtId="0" fontId="23" fillId="0" borderId="0" xfId="49" applyNumberFormat="1" applyFont="1" applyFill="1" applyBorder="1" applyAlignment="1" applyProtection="1">
      <alignment horizontal="left"/>
      <protection locked="0"/>
    </xf>
    <xf numFmtId="49" fontId="8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7" fillId="34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8" fillId="34" borderId="10" xfId="0" applyNumberFormat="1" applyFont="1" applyFill="1" applyBorder="1" applyAlignment="1" applyProtection="1">
      <alignment horizontal="left" vertical="center" wrapText="1"/>
      <protection locked="0"/>
    </xf>
    <xf numFmtId="4" fontId="7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7" fillId="33" borderId="11" xfId="0" applyNumberFormat="1" applyFont="1" applyFill="1" applyBorder="1" applyAlignment="1" applyProtection="1">
      <alignment horizontal="right" vertical="center" wrapText="1" shrinkToFit="1"/>
      <protection locked="0"/>
    </xf>
    <xf numFmtId="0" fontId="4" fillId="33" borderId="10" xfId="0" applyFont="1" applyFill="1" applyBorder="1" applyAlignment="1" applyProtection="1">
      <alignment horizontal="center" vertical="center" wrapText="1" shrinkToFit="1"/>
      <protection locked="0"/>
    </xf>
    <xf numFmtId="0" fontId="4" fillId="33" borderId="10" xfId="0" applyFont="1" applyFill="1" applyBorder="1" applyAlignment="1" applyProtection="1">
      <alignment horizontal="left" vertical="center" wrapText="1" shrinkToFit="1"/>
      <protection locked="0"/>
    </xf>
    <xf numFmtId="0" fontId="4" fillId="33" borderId="11" xfId="0" applyFont="1" applyFill="1" applyBorder="1" applyAlignment="1" applyProtection="1">
      <alignment horizontal="center" vertical="center" wrapText="1" shrinkToFit="1"/>
      <protection locked="0"/>
    </xf>
    <xf numFmtId="0" fontId="4" fillId="33" borderId="11" xfId="0" applyFont="1" applyFill="1" applyBorder="1" applyAlignment="1" applyProtection="1">
      <alignment horizontal="left" vertical="center" wrapText="1" shrinkToFit="1"/>
      <protection locked="0"/>
    </xf>
    <xf numFmtId="0" fontId="6" fillId="0" borderId="0" xfId="49" applyNumberFormat="1" applyFont="1" applyFill="1" applyBorder="1" applyAlignment="1" applyProtection="1">
      <alignment horizontal="center"/>
      <protection locked="0"/>
    </xf>
    <xf numFmtId="0" fontId="4" fillId="34" borderId="0" xfId="49" applyFont="1" applyFill="1" applyAlignment="1" applyProtection="1">
      <alignment horizontal="center" vertical="center" wrapText="1" shrinkToFit="1"/>
      <protection locked="0"/>
    </xf>
    <xf numFmtId="0" fontId="5" fillId="34" borderId="0" xfId="49" applyFont="1" applyFill="1" applyAlignment="1" applyProtection="1">
      <alignment horizontal="left" vertical="center" wrapText="1" shrinkToFit="1"/>
      <protection locked="0"/>
    </xf>
    <xf numFmtId="0" fontId="4" fillId="0" borderId="0" xfId="49" applyNumberFormat="1" applyFont="1" applyFill="1" applyBorder="1" applyAlignment="1" applyProtection="1">
      <alignment horizontal="left"/>
      <protection locked="0"/>
    </xf>
    <xf numFmtId="4" fontId="8" fillId="34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5" fillId="34" borderId="10" xfId="0" applyFont="1" applyFill="1" applyBorder="1" applyAlignment="1" applyProtection="1">
      <alignment horizontal="center" vertical="center" wrapText="1" shrinkToFit="1"/>
      <protection locked="0"/>
    </xf>
    <xf numFmtId="0" fontId="16" fillId="35" borderId="0" xfId="50" applyFont="1" applyFill="1" applyAlignment="1">
      <alignment horizontal="center" vertical="center" wrapText="1"/>
      <protection/>
    </xf>
    <xf numFmtId="0" fontId="10" fillId="35" borderId="12" xfId="50" applyFont="1" applyFill="1" applyBorder="1" applyAlignment="1">
      <alignment horizontal="center" vertical="center"/>
      <protection/>
    </xf>
    <xf numFmtId="0" fontId="10" fillId="35" borderId="12" xfId="50" applyFont="1" applyFill="1" applyBorder="1" applyAlignment="1">
      <alignment horizontal="center" vertical="center" wrapText="1"/>
      <protection/>
    </xf>
    <xf numFmtId="0" fontId="11" fillId="35" borderId="18" xfId="50" applyFont="1" applyFill="1" applyBorder="1" applyAlignment="1">
      <alignment horizontal="center" vertical="center"/>
      <protection/>
    </xf>
    <xf numFmtId="0" fontId="11" fillId="35" borderId="19" xfId="50" applyFont="1" applyFill="1" applyBorder="1" applyAlignment="1">
      <alignment horizontal="center" vertical="center"/>
      <protection/>
    </xf>
    <xf numFmtId="0" fontId="11" fillId="35" borderId="13" xfId="50" applyFont="1" applyFill="1" applyBorder="1" applyAlignment="1">
      <alignment horizontal="center" vertical="center"/>
      <protection/>
    </xf>
    <xf numFmtId="0" fontId="10" fillId="35" borderId="20" xfId="50" applyFont="1" applyFill="1" applyBorder="1" applyAlignment="1">
      <alignment horizontal="center" vertical="center" wrapText="1"/>
      <protection/>
    </xf>
    <xf numFmtId="0" fontId="10" fillId="35" borderId="14" xfId="50" applyFont="1" applyFill="1" applyBorder="1" applyAlignment="1">
      <alignment horizontal="center" vertical="center" wrapText="1"/>
      <protection/>
    </xf>
    <xf numFmtId="0" fontId="10" fillId="35" borderId="15" xfId="50" applyFont="1" applyFill="1" applyBorder="1" applyAlignment="1">
      <alignment horizontal="center" vertical="center" wrapText="1"/>
      <protection/>
    </xf>
    <xf numFmtId="0" fontId="10" fillId="35" borderId="21" xfId="50" applyFont="1" applyFill="1" applyBorder="1" applyAlignment="1">
      <alignment horizontal="center" vertical="center" wrapText="1"/>
      <protection/>
    </xf>
    <xf numFmtId="0" fontId="15" fillId="35" borderId="20" xfId="50" applyFont="1" applyFill="1" applyBorder="1" applyAlignment="1">
      <alignment horizontal="center" vertical="center" wrapText="1"/>
      <protection/>
    </xf>
    <xf numFmtId="0" fontId="15" fillId="35" borderId="14" xfId="50" applyFont="1" applyFill="1" applyBorder="1" applyAlignment="1">
      <alignment horizontal="center" vertical="center" wrapText="1"/>
      <protection/>
    </xf>
    <xf numFmtId="0" fontId="15" fillId="35" borderId="15" xfId="50" applyFont="1" applyFill="1" applyBorder="1" applyAlignment="1">
      <alignment horizontal="center" vertical="center" wrapText="1"/>
      <protection/>
    </xf>
    <xf numFmtId="0" fontId="11" fillId="35" borderId="12" xfId="50" applyFont="1" applyFill="1" applyBorder="1" applyAlignment="1">
      <alignment horizontal="center" vertical="center" wrapText="1"/>
      <protection/>
    </xf>
    <xf numFmtId="0" fontId="25" fillId="0" borderId="21" xfId="50" applyFont="1" applyFill="1" applyBorder="1" applyAlignment="1">
      <alignment horizontal="center" vertical="center" wrapText="1"/>
      <protection/>
    </xf>
    <xf numFmtId="0" fontId="25" fillId="0" borderId="14" xfId="50" applyFont="1" applyFill="1" applyBorder="1" applyAlignment="1">
      <alignment horizontal="center" vertical="center" wrapText="1"/>
      <protection/>
    </xf>
    <xf numFmtId="0" fontId="25" fillId="0" borderId="15" xfId="50" applyFont="1" applyFill="1" applyBorder="1" applyAlignment="1">
      <alignment horizontal="center" vertical="center" wrapText="1"/>
      <protection/>
    </xf>
    <xf numFmtId="0" fontId="26" fillId="0" borderId="18" xfId="50" applyFont="1" applyFill="1" applyBorder="1" applyAlignment="1">
      <alignment horizontal="center" vertical="center"/>
      <protection/>
    </xf>
    <xf numFmtId="0" fontId="26" fillId="0" borderId="19" xfId="50" applyFont="1" applyFill="1" applyBorder="1" applyAlignment="1">
      <alignment horizontal="center" vertical="center"/>
      <protection/>
    </xf>
    <xf numFmtId="0" fontId="26" fillId="0" borderId="13" xfId="50" applyFont="1" applyFill="1" applyBorder="1" applyAlignment="1">
      <alignment horizontal="center" vertical="center"/>
      <protection/>
    </xf>
    <xf numFmtId="0" fontId="25" fillId="0" borderId="18" xfId="50" applyFont="1" applyFill="1" applyBorder="1" applyAlignment="1">
      <alignment horizontal="center" vertical="center" wrapText="1"/>
      <protection/>
    </xf>
    <xf numFmtId="0" fontId="25" fillId="0" borderId="13" xfId="50" applyFont="1" applyFill="1" applyBorder="1" applyAlignment="1">
      <alignment horizontal="center" vertical="center" wrapText="1"/>
      <protection/>
    </xf>
    <xf numFmtId="0" fontId="25" fillId="0" borderId="12" xfId="50" applyFont="1" applyFill="1" applyBorder="1" applyAlignment="1">
      <alignment horizontal="center" vertical="center" wrapText="1"/>
      <protection/>
    </xf>
    <xf numFmtId="0" fontId="18" fillId="35" borderId="12" xfId="50" applyFont="1" applyFill="1" applyBorder="1" applyAlignment="1">
      <alignment horizontal="center" vertical="center"/>
      <protection/>
    </xf>
    <xf numFmtId="0" fontId="16" fillId="0" borderId="0" xfId="50" applyFont="1" applyAlignment="1">
      <alignment horizontal="center" vertical="center" wrapText="1"/>
      <protection/>
    </xf>
    <xf numFmtId="0" fontId="17" fillId="0" borderId="21" xfId="50" applyFont="1" applyFill="1" applyBorder="1" applyAlignment="1">
      <alignment horizontal="center" vertical="center" wrapText="1"/>
      <protection/>
    </xf>
    <xf numFmtId="0" fontId="17" fillId="0" borderId="14" xfId="50" applyFont="1" applyFill="1" applyBorder="1" applyAlignment="1">
      <alignment horizontal="center" vertical="center" wrapText="1"/>
      <protection/>
    </xf>
    <xf numFmtId="0" fontId="17" fillId="0" borderId="15" xfId="50" applyFont="1" applyFill="1" applyBorder="1" applyAlignment="1">
      <alignment horizontal="center" vertical="center" wrapText="1"/>
      <protection/>
    </xf>
    <xf numFmtId="0" fontId="25" fillId="0" borderId="19" xfId="50" applyFont="1" applyFill="1" applyBorder="1" applyAlignment="1">
      <alignment horizontal="center" vertical="center" wrapText="1"/>
      <protection/>
    </xf>
  </cellXfs>
  <cellStyles count="4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Normalny 2" xfId="49"/>
    <cellStyle name="Normalny 3" xfId="50"/>
    <cellStyle name="Obliczenia" xfId="51"/>
    <cellStyle name="Suma" xfId="52"/>
    <cellStyle name="Tekst objaśnienia" xfId="53"/>
    <cellStyle name="Tekst ostrzeżenia" xfId="54"/>
    <cellStyle name="Tytuł" xfId="55"/>
    <cellStyle name="Uwaga" xfId="56"/>
    <cellStyle name="Złe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Q25"/>
  <sheetViews>
    <sheetView showGridLines="0" tabSelected="1" zoomScalePageLayoutView="0" workbookViewId="0" topLeftCell="A1">
      <selection activeCell="U5" sqref="U5"/>
    </sheetView>
  </sheetViews>
  <sheetFormatPr defaultColWidth="9.33203125" defaultRowHeight="12.75"/>
  <cols>
    <col min="1" max="1" width="7.33203125" style="1" customWidth="1"/>
    <col min="2" max="2" width="6.66015625" style="1" customWidth="1"/>
    <col min="3" max="3" width="9.83203125" style="1" customWidth="1"/>
    <col min="4" max="4" width="5" style="1" customWidth="1"/>
    <col min="5" max="5" width="4.33203125" style="1" customWidth="1"/>
    <col min="6" max="6" width="21" style="1" customWidth="1"/>
    <col min="7" max="7" width="9.33203125" style="1" customWidth="1"/>
    <col min="8" max="8" width="9.66015625" style="1" customWidth="1"/>
    <col min="9" max="9" width="12.16015625" style="1" customWidth="1"/>
    <col min="10" max="10" width="8.16015625" style="1" customWidth="1"/>
    <col min="11" max="11" width="19.16015625" style="1" customWidth="1"/>
    <col min="12" max="12" width="20.5" style="1" customWidth="1"/>
    <col min="13" max="13" width="5.66015625" style="1" customWidth="1"/>
    <col min="14" max="14" width="9" style="1" customWidth="1"/>
    <col min="15" max="15" width="2.66015625" style="1" customWidth="1"/>
    <col min="16" max="16" width="4.66015625" style="1" customWidth="1"/>
    <col min="17" max="17" width="0.65625" style="1" customWidth="1"/>
    <col min="18" max="16384" width="9.33203125" style="1" customWidth="1"/>
  </cols>
  <sheetData>
    <row r="1" spans="1:17" ht="36.75" customHeight="1">
      <c r="A1" s="73"/>
      <c r="B1" s="73"/>
      <c r="C1" s="73"/>
      <c r="D1" s="73"/>
      <c r="E1" s="73"/>
      <c r="F1" s="73"/>
      <c r="G1" s="73"/>
      <c r="H1" s="73"/>
      <c r="I1" s="73"/>
      <c r="J1" s="73"/>
      <c r="K1" s="85" t="s">
        <v>196</v>
      </c>
      <c r="L1" s="85"/>
      <c r="M1" s="85"/>
      <c r="N1" s="85"/>
      <c r="O1" s="85"/>
      <c r="P1" s="85"/>
      <c r="Q1" s="72"/>
    </row>
    <row r="2" spans="1:17" ht="25.5" customHeight="1">
      <c r="A2" s="86" t="s">
        <v>187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72"/>
    </row>
    <row r="3" spans="1:17" ht="13.5" customHeight="1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4" t="s">
        <v>111</v>
      </c>
      <c r="O3" s="88"/>
      <c r="P3" s="88"/>
      <c r="Q3" s="72"/>
    </row>
    <row r="4" spans="1:17" ht="6" customHeight="1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2"/>
    </row>
    <row r="5" spans="1:17" ht="34.5" customHeight="1">
      <c r="A5" s="71"/>
      <c r="B5" s="70" t="s">
        <v>0</v>
      </c>
      <c r="C5" s="70" t="s">
        <v>1</v>
      </c>
      <c r="D5" s="87" t="s">
        <v>136</v>
      </c>
      <c r="E5" s="87"/>
      <c r="F5" s="87" t="s">
        <v>2</v>
      </c>
      <c r="G5" s="87"/>
      <c r="H5" s="87"/>
      <c r="I5" s="87" t="s">
        <v>165</v>
      </c>
      <c r="J5" s="87"/>
      <c r="K5" s="70" t="s">
        <v>164</v>
      </c>
      <c r="L5" s="70" t="s">
        <v>163</v>
      </c>
      <c r="M5" s="87" t="s">
        <v>162</v>
      </c>
      <c r="N5" s="87"/>
      <c r="O5" s="87"/>
      <c r="P5" s="87"/>
      <c r="Q5" s="87"/>
    </row>
    <row r="6" spans="1:17" ht="11.25" customHeight="1">
      <c r="A6" s="71"/>
      <c r="B6" s="68" t="s">
        <v>161</v>
      </c>
      <c r="C6" s="68" t="s">
        <v>160</v>
      </c>
      <c r="D6" s="84" t="s">
        <v>159</v>
      </c>
      <c r="E6" s="84"/>
      <c r="F6" s="84" t="s">
        <v>158</v>
      </c>
      <c r="G6" s="84"/>
      <c r="H6" s="84"/>
      <c r="I6" s="84" t="s">
        <v>157</v>
      </c>
      <c r="J6" s="84"/>
      <c r="K6" s="68" t="s">
        <v>156</v>
      </c>
      <c r="L6" s="68" t="s">
        <v>155</v>
      </c>
      <c r="M6" s="84" t="s">
        <v>154</v>
      </c>
      <c r="N6" s="84"/>
      <c r="O6" s="84"/>
      <c r="P6" s="84"/>
      <c r="Q6" s="84"/>
    </row>
    <row r="7" spans="1:17" ht="18.75" customHeight="1">
      <c r="A7" s="71"/>
      <c r="B7" s="82" t="s">
        <v>146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</row>
    <row r="8" spans="1:17" ht="21.75" customHeight="1">
      <c r="A8" s="71"/>
      <c r="B8" s="68" t="s">
        <v>153</v>
      </c>
      <c r="C8" s="69"/>
      <c r="D8" s="83"/>
      <c r="E8" s="83"/>
      <c r="F8" s="79" t="s">
        <v>152</v>
      </c>
      <c r="G8" s="79"/>
      <c r="H8" s="79"/>
      <c r="I8" s="78" t="s">
        <v>166</v>
      </c>
      <c r="J8" s="78"/>
      <c r="K8" s="67" t="s">
        <v>141</v>
      </c>
      <c r="L8" s="67" t="s">
        <v>167</v>
      </c>
      <c r="M8" s="78" t="s">
        <v>168</v>
      </c>
      <c r="N8" s="78"/>
      <c r="O8" s="78"/>
      <c r="P8" s="78"/>
      <c r="Q8" s="78"/>
    </row>
    <row r="9" spans="1:17" ht="29.25" customHeight="1">
      <c r="A9" s="71"/>
      <c r="B9" s="70"/>
      <c r="C9" s="69"/>
      <c r="D9" s="83"/>
      <c r="E9" s="83"/>
      <c r="F9" s="79" t="s">
        <v>142</v>
      </c>
      <c r="G9" s="79"/>
      <c r="H9" s="79"/>
      <c r="I9" s="78" t="s">
        <v>141</v>
      </c>
      <c r="J9" s="78"/>
      <c r="K9" s="67" t="s">
        <v>141</v>
      </c>
      <c r="L9" s="67" t="s">
        <v>141</v>
      </c>
      <c r="M9" s="78" t="s">
        <v>141</v>
      </c>
      <c r="N9" s="78"/>
      <c r="O9" s="78"/>
      <c r="P9" s="78"/>
      <c r="Q9" s="78"/>
    </row>
    <row r="10" spans="1:17" ht="18.75" customHeight="1">
      <c r="A10" s="71"/>
      <c r="B10" s="69"/>
      <c r="C10" s="68" t="s">
        <v>151</v>
      </c>
      <c r="D10" s="83"/>
      <c r="E10" s="83"/>
      <c r="F10" s="79" t="s">
        <v>150</v>
      </c>
      <c r="G10" s="79"/>
      <c r="H10" s="79"/>
      <c r="I10" s="78" t="s">
        <v>166</v>
      </c>
      <c r="J10" s="78"/>
      <c r="K10" s="67" t="s">
        <v>141</v>
      </c>
      <c r="L10" s="67" t="s">
        <v>167</v>
      </c>
      <c r="M10" s="78" t="s">
        <v>168</v>
      </c>
      <c r="N10" s="78"/>
      <c r="O10" s="78"/>
      <c r="P10" s="78"/>
      <c r="Q10" s="78"/>
    </row>
    <row r="11" spans="1:17" ht="29.25" customHeight="1">
      <c r="A11" s="71"/>
      <c r="B11" s="69"/>
      <c r="C11" s="70"/>
      <c r="D11" s="83"/>
      <c r="E11" s="83"/>
      <c r="F11" s="79" t="s">
        <v>142</v>
      </c>
      <c r="G11" s="79"/>
      <c r="H11" s="79"/>
      <c r="I11" s="78" t="s">
        <v>141</v>
      </c>
      <c r="J11" s="78"/>
      <c r="K11" s="67" t="s">
        <v>141</v>
      </c>
      <c r="L11" s="67" t="s">
        <v>141</v>
      </c>
      <c r="M11" s="78" t="s">
        <v>141</v>
      </c>
      <c r="N11" s="78"/>
      <c r="O11" s="78"/>
      <c r="P11" s="78"/>
      <c r="Q11" s="78"/>
    </row>
    <row r="12" spans="1:17" ht="33.75" customHeight="1">
      <c r="A12" s="71"/>
      <c r="B12" s="69"/>
      <c r="C12" s="69"/>
      <c r="D12" s="84" t="s">
        <v>148</v>
      </c>
      <c r="E12" s="84"/>
      <c r="F12" s="79" t="s">
        <v>147</v>
      </c>
      <c r="G12" s="79"/>
      <c r="H12" s="79"/>
      <c r="I12" s="78" t="s">
        <v>166</v>
      </c>
      <c r="J12" s="78"/>
      <c r="K12" s="67" t="s">
        <v>141</v>
      </c>
      <c r="L12" s="67" t="s">
        <v>167</v>
      </c>
      <c r="M12" s="78" t="s">
        <v>168</v>
      </c>
      <c r="N12" s="78"/>
      <c r="O12" s="78"/>
      <c r="P12" s="78"/>
      <c r="Q12" s="78"/>
    </row>
    <row r="13" spans="1:17" ht="22.5" customHeight="1">
      <c r="A13" s="71"/>
      <c r="B13" s="68" t="s">
        <v>169</v>
      </c>
      <c r="C13" s="69"/>
      <c r="D13" s="83"/>
      <c r="E13" s="83"/>
      <c r="F13" s="79" t="s">
        <v>120</v>
      </c>
      <c r="G13" s="79"/>
      <c r="H13" s="79"/>
      <c r="I13" s="78" t="s">
        <v>170</v>
      </c>
      <c r="J13" s="78"/>
      <c r="K13" s="67" t="s">
        <v>141</v>
      </c>
      <c r="L13" s="67" t="s">
        <v>171</v>
      </c>
      <c r="M13" s="78" t="s">
        <v>172</v>
      </c>
      <c r="N13" s="78"/>
      <c r="O13" s="78"/>
      <c r="P13" s="78"/>
      <c r="Q13" s="78"/>
    </row>
    <row r="14" spans="1:17" ht="29.25" customHeight="1">
      <c r="A14" s="71"/>
      <c r="B14" s="70"/>
      <c r="C14" s="69"/>
      <c r="D14" s="83"/>
      <c r="E14" s="83"/>
      <c r="F14" s="79" t="s">
        <v>142</v>
      </c>
      <c r="G14" s="79"/>
      <c r="H14" s="79"/>
      <c r="I14" s="78" t="s">
        <v>141</v>
      </c>
      <c r="J14" s="78"/>
      <c r="K14" s="67" t="s">
        <v>141</v>
      </c>
      <c r="L14" s="67" t="s">
        <v>141</v>
      </c>
      <c r="M14" s="78" t="s">
        <v>141</v>
      </c>
      <c r="N14" s="78"/>
      <c r="O14" s="78"/>
      <c r="P14" s="78"/>
      <c r="Q14" s="78"/>
    </row>
    <row r="15" spans="1:17" ht="21.75" customHeight="1">
      <c r="A15" s="71"/>
      <c r="B15" s="69"/>
      <c r="C15" s="68" t="s">
        <v>173</v>
      </c>
      <c r="D15" s="83"/>
      <c r="E15" s="83"/>
      <c r="F15" s="79" t="s">
        <v>149</v>
      </c>
      <c r="G15" s="79"/>
      <c r="H15" s="79"/>
      <c r="I15" s="78" t="s">
        <v>174</v>
      </c>
      <c r="J15" s="78"/>
      <c r="K15" s="67" t="s">
        <v>141</v>
      </c>
      <c r="L15" s="67" t="s">
        <v>171</v>
      </c>
      <c r="M15" s="78" t="s">
        <v>175</v>
      </c>
      <c r="N15" s="78"/>
      <c r="O15" s="78"/>
      <c r="P15" s="78"/>
      <c r="Q15" s="78"/>
    </row>
    <row r="16" spans="1:17" ht="29.25" customHeight="1">
      <c r="A16" s="71"/>
      <c r="B16" s="69"/>
      <c r="C16" s="70"/>
      <c r="D16" s="83"/>
      <c r="E16" s="83"/>
      <c r="F16" s="79" t="s">
        <v>142</v>
      </c>
      <c r="G16" s="79"/>
      <c r="H16" s="79"/>
      <c r="I16" s="78" t="s">
        <v>141</v>
      </c>
      <c r="J16" s="78"/>
      <c r="K16" s="67" t="s">
        <v>141</v>
      </c>
      <c r="L16" s="67" t="s">
        <v>141</v>
      </c>
      <c r="M16" s="78" t="s">
        <v>141</v>
      </c>
      <c r="N16" s="78"/>
      <c r="O16" s="78"/>
      <c r="P16" s="78"/>
      <c r="Q16" s="78"/>
    </row>
    <row r="17" spans="1:17" ht="27.75" customHeight="1">
      <c r="A17" s="71"/>
      <c r="B17" s="69"/>
      <c r="C17" s="69"/>
      <c r="D17" s="84" t="s">
        <v>176</v>
      </c>
      <c r="E17" s="84"/>
      <c r="F17" s="79" t="s">
        <v>177</v>
      </c>
      <c r="G17" s="79"/>
      <c r="H17" s="79"/>
      <c r="I17" s="78" t="s">
        <v>141</v>
      </c>
      <c r="J17" s="78"/>
      <c r="K17" s="67" t="s">
        <v>141</v>
      </c>
      <c r="L17" s="67" t="s">
        <v>171</v>
      </c>
      <c r="M17" s="78" t="s">
        <v>171</v>
      </c>
      <c r="N17" s="78"/>
      <c r="O17" s="78"/>
      <c r="P17" s="78"/>
      <c r="Q17" s="78"/>
    </row>
    <row r="18" spans="1:17" ht="20.25" customHeight="1">
      <c r="A18" s="71"/>
      <c r="B18" s="75" t="s">
        <v>146</v>
      </c>
      <c r="C18" s="75"/>
      <c r="D18" s="75"/>
      <c r="E18" s="75"/>
      <c r="F18" s="75"/>
      <c r="G18" s="75"/>
      <c r="H18" s="66" t="s">
        <v>144</v>
      </c>
      <c r="I18" s="77" t="s">
        <v>178</v>
      </c>
      <c r="J18" s="77"/>
      <c r="K18" s="64" t="s">
        <v>141</v>
      </c>
      <c r="L18" s="64" t="s">
        <v>179</v>
      </c>
      <c r="M18" s="77" t="s">
        <v>180</v>
      </c>
      <c r="N18" s="77"/>
      <c r="O18" s="77"/>
      <c r="P18" s="77"/>
      <c r="Q18" s="77"/>
    </row>
    <row r="19" spans="1:17" ht="29.25" customHeight="1">
      <c r="A19" s="71"/>
      <c r="B19" s="81"/>
      <c r="C19" s="81"/>
      <c r="D19" s="81"/>
      <c r="E19" s="81"/>
      <c r="F19" s="76" t="s">
        <v>142</v>
      </c>
      <c r="G19" s="76"/>
      <c r="H19" s="76"/>
      <c r="I19" s="80" t="s">
        <v>181</v>
      </c>
      <c r="J19" s="80"/>
      <c r="K19" s="65" t="s">
        <v>141</v>
      </c>
      <c r="L19" s="65" t="s">
        <v>141</v>
      </c>
      <c r="M19" s="80" t="s">
        <v>181</v>
      </c>
      <c r="N19" s="80"/>
      <c r="O19" s="80"/>
      <c r="P19" s="80"/>
      <c r="Q19" s="80"/>
    </row>
    <row r="20" spans="1:17" ht="20.25" customHeight="1">
      <c r="A20" s="71"/>
      <c r="B20" s="82" t="s">
        <v>145</v>
      </c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</row>
    <row r="21" spans="2:17" ht="23.25" customHeight="1">
      <c r="B21" s="75" t="s">
        <v>145</v>
      </c>
      <c r="C21" s="75"/>
      <c r="D21" s="75"/>
      <c r="E21" s="75"/>
      <c r="F21" s="75"/>
      <c r="G21" s="75"/>
      <c r="H21" s="66" t="s">
        <v>144</v>
      </c>
      <c r="I21" s="77" t="s">
        <v>182</v>
      </c>
      <c r="J21" s="77"/>
      <c r="K21" s="64" t="s">
        <v>141</v>
      </c>
      <c r="L21" s="64" t="s">
        <v>141</v>
      </c>
      <c r="M21" s="77" t="s">
        <v>182</v>
      </c>
      <c r="N21" s="77"/>
      <c r="O21" s="77"/>
      <c r="P21" s="77"/>
      <c r="Q21" s="77"/>
    </row>
    <row r="22" spans="2:17" ht="28.5" customHeight="1">
      <c r="B22" s="81"/>
      <c r="C22" s="81"/>
      <c r="D22" s="81"/>
      <c r="E22" s="81"/>
      <c r="F22" s="76" t="s">
        <v>142</v>
      </c>
      <c r="G22" s="76"/>
      <c r="H22" s="76"/>
      <c r="I22" s="80" t="s">
        <v>183</v>
      </c>
      <c r="J22" s="80"/>
      <c r="K22" s="65" t="s">
        <v>141</v>
      </c>
      <c r="L22" s="65" t="s">
        <v>141</v>
      </c>
      <c r="M22" s="80" t="s">
        <v>183</v>
      </c>
      <c r="N22" s="80"/>
      <c r="O22" s="80"/>
      <c r="P22" s="80"/>
      <c r="Q22" s="80"/>
    </row>
    <row r="23" spans="2:17" ht="22.5" customHeight="1">
      <c r="B23" s="82" t="s">
        <v>143</v>
      </c>
      <c r="C23" s="82"/>
      <c r="D23" s="82"/>
      <c r="E23" s="82"/>
      <c r="F23" s="82"/>
      <c r="G23" s="82"/>
      <c r="H23" s="82"/>
      <c r="I23" s="77" t="s">
        <v>184</v>
      </c>
      <c r="J23" s="77"/>
      <c r="K23" s="64" t="s">
        <v>141</v>
      </c>
      <c r="L23" s="64" t="s">
        <v>179</v>
      </c>
      <c r="M23" s="77" t="s">
        <v>185</v>
      </c>
      <c r="N23" s="77"/>
      <c r="O23" s="77"/>
      <c r="P23" s="77"/>
      <c r="Q23" s="77"/>
    </row>
    <row r="24" spans="2:17" ht="36.75" customHeight="1">
      <c r="B24" s="82"/>
      <c r="C24" s="82"/>
      <c r="D24" s="82"/>
      <c r="E24" s="82"/>
      <c r="F24" s="92" t="s">
        <v>142</v>
      </c>
      <c r="G24" s="92"/>
      <c r="H24" s="92"/>
      <c r="I24" s="89" t="s">
        <v>186</v>
      </c>
      <c r="J24" s="89"/>
      <c r="K24" s="63" t="s">
        <v>141</v>
      </c>
      <c r="L24" s="63" t="s">
        <v>141</v>
      </c>
      <c r="M24" s="89" t="s">
        <v>186</v>
      </c>
      <c r="N24" s="89"/>
      <c r="O24" s="89"/>
      <c r="P24" s="89"/>
      <c r="Q24" s="89"/>
    </row>
    <row r="25" spans="2:17" ht="34.5" customHeight="1">
      <c r="B25" s="90" t="s">
        <v>140</v>
      </c>
      <c r="C25" s="90"/>
      <c r="D25" s="90"/>
      <c r="E25" s="90"/>
      <c r="F25" s="90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</row>
  </sheetData>
  <sheetProtection/>
  <mergeCells count="76">
    <mergeCell ref="B22:E22"/>
    <mergeCell ref="B23:H23"/>
    <mergeCell ref="B24:E24"/>
    <mergeCell ref="B25:F25"/>
    <mergeCell ref="G25:Q25"/>
    <mergeCell ref="F24:H24"/>
    <mergeCell ref="I16:J16"/>
    <mergeCell ref="I24:J24"/>
    <mergeCell ref="M24:Q24"/>
    <mergeCell ref="D17:E17"/>
    <mergeCell ref="I21:J21"/>
    <mergeCell ref="M21:Q21"/>
    <mergeCell ref="M19:Q19"/>
    <mergeCell ref="I22:J22"/>
    <mergeCell ref="M22:Q22"/>
    <mergeCell ref="F19:H19"/>
    <mergeCell ref="D13:E13"/>
    <mergeCell ref="I18:J18"/>
    <mergeCell ref="M18:Q18"/>
    <mergeCell ref="D15:E15"/>
    <mergeCell ref="F15:H15"/>
    <mergeCell ref="I15:J15"/>
    <mergeCell ref="M15:Q15"/>
    <mergeCell ref="D16:E16"/>
    <mergeCell ref="F16:H16"/>
    <mergeCell ref="M16:Q16"/>
    <mergeCell ref="D14:E14"/>
    <mergeCell ref="M17:Q17"/>
    <mergeCell ref="M14:Q14"/>
    <mergeCell ref="F14:H14"/>
    <mergeCell ref="F9:H9"/>
    <mergeCell ref="D8:E8"/>
    <mergeCell ref="F10:H10"/>
    <mergeCell ref="M11:Q11"/>
    <mergeCell ref="I13:J13"/>
    <mergeCell ref="M13:Q13"/>
    <mergeCell ref="D11:E11"/>
    <mergeCell ref="F11:H11"/>
    <mergeCell ref="I11:J11"/>
    <mergeCell ref="I10:J10"/>
    <mergeCell ref="D10:E10"/>
    <mergeCell ref="I12:J12"/>
    <mergeCell ref="M10:Q10"/>
    <mergeCell ref="M9:Q9"/>
    <mergeCell ref="I6:J6"/>
    <mergeCell ref="F13:H13"/>
    <mergeCell ref="I14:J14"/>
    <mergeCell ref="I9:J9"/>
    <mergeCell ref="M12:Q12"/>
    <mergeCell ref="I5:J5"/>
    <mergeCell ref="M8:Q8"/>
    <mergeCell ref="F8:H8"/>
    <mergeCell ref="F5:H5"/>
    <mergeCell ref="F6:H6"/>
    <mergeCell ref="B7:Q7"/>
    <mergeCell ref="M6:Q6"/>
    <mergeCell ref="D9:E9"/>
    <mergeCell ref="D12:E12"/>
    <mergeCell ref="F12:H12"/>
    <mergeCell ref="D6:E6"/>
    <mergeCell ref="K1:P1"/>
    <mergeCell ref="A2:P2"/>
    <mergeCell ref="I8:J8"/>
    <mergeCell ref="D5:E5"/>
    <mergeCell ref="M5:Q5"/>
    <mergeCell ref="O3:P3"/>
    <mergeCell ref="B21:G21"/>
    <mergeCell ref="F22:H22"/>
    <mergeCell ref="I23:J23"/>
    <mergeCell ref="M23:Q23"/>
    <mergeCell ref="I17:J17"/>
    <mergeCell ref="F17:H17"/>
    <mergeCell ref="I19:J19"/>
    <mergeCell ref="B18:G18"/>
    <mergeCell ref="B19:E19"/>
    <mergeCell ref="B20:Q2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X63"/>
  <sheetViews>
    <sheetView view="pageLayout" zoomScaleSheetLayoutView="89" workbookViewId="0" topLeftCell="D1">
      <selection activeCell="X10" sqref="X10"/>
    </sheetView>
  </sheetViews>
  <sheetFormatPr defaultColWidth="9.33203125" defaultRowHeight="12.75"/>
  <cols>
    <col min="1" max="1" width="4.5" style="1" customWidth="1"/>
    <col min="2" max="2" width="0.65625" style="1" customWidth="1"/>
    <col min="3" max="3" width="7" style="1" customWidth="1"/>
    <col min="4" max="4" width="9.16015625" style="1" customWidth="1"/>
    <col min="5" max="5" width="8.83203125" style="1" customWidth="1"/>
    <col min="6" max="6" width="10.83203125" style="1" customWidth="1"/>
    <col min="7" max="7" width="8" style="1" customWidth="1"/>
    <col min="8" max="8" width="6" style="1" customWidth="1"/>
    <col min="9" max="9" width="13.5" style="1" customWidth="1"/>
    <col min="10" max="11" width="13" style="1" customWidth="1"/>
    <col min="12" max="12" width="14" style="1" customWidth="1"/>
    <col min="13" max="13" width="11.83203125" style="1" customWidth="1"/>
    <col min="14" max="14" width="12" style="1" customWidth="1"/>
    <col min="15" max="15" width="13.83203125" style="1" customWidth="1"/>
    <col min="16" max="16" width="11.5" style="1" customWidth="1"/>
    <col min="17" max="17" width="11.33203125" style="1" customWidth="1"/>
    <col min="18" max="18" width="12.66015625" style="1" customWidth="1"/>
    <col min="19" max="19" width="12.5" style="1" customWidth="1"/>
    <col min="20" max="20" width="6.83203125" style="1" customWidth="1"/>
    <col min="21" max="21" width="6.16015625" style="1" customWidth="1"/>
    <col min="22" max="22" width="7" style="1" customWidth="1"/>
    <col min="23" max="23" width="4.33203125" style="1" customWidth="1"/>
    <col min="24" max="16384" width="9.33203125" style="1" customWidth="1"/>
  </cols>
  <sheetData>
    <row r="1" spans="1:24" ht="12.75">
      <c r="A1" s="99" t="s">
        <v>25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</row>
    <row r="2" spans="1:24" ht="12.75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</row>
    <row r="3" spans="1:24" ht="6.75" customHeight="1">
      <c r="A3" s="8"/>
      <c r="B3" s="100"/>
      <c r="C3" s="100"/>
      <c r="D3" s="100"/>
      <c r="E3" s="101"/>
      <c r="F3" s="101"/>
      <c r="G3" s="101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</row>
    <row r="4" ht="7.5" customHeight="1"/>
    <row r="5" spans="1:23" ht="12.75">
      <c r="A5" s="95" t="s">
        <v>0</v>
      </c>
      <c r="B5" s="95"/>
      <c r="C5" s="95" t="s">
        <v>1</v>
      </c>
      <c r="D5" s="95" t="s">
        <v>2</v>
      </c>
      <c r="E5" s="95"/>
      <c r="F5" s="95"/>
      <c r="G5" s="95" t="s">
        <v>3</v>
      </c>
      <c r="H5" s="95"/>
      <c r="I5" s="95" t="s">
        <v>4</v>
      </c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</row>
    <row r="6" spans="1:23" ht="7.5" customHeight="1">
      <c r="A6" s="95"/>
      <c r="B6" s="95"/>
      <c r="C6" s="95"/>
      <c r="D6" s="95"/>
      <c r="E6" s="95"/>
      <c r="F6" s="95"/>
      <c r="G6" s="95"/>
      <c r="H6" s="95"/>
      <c r="I6" s="95" t="s">
        <v>5</v>
      </c>
      <c r="J6" s="95" t="s">
        <v>6</v>
      </c>
      <c r="K6" s="95"/>
      <c r="L6" s="95"/>
      <c r="M6" s="95"/>
      <c r="N6" s="95"/>
      <c r="O6" s="95"/>
      <c r="P6" s="95"/>
      <c r="Q6" s="95"/>
      <c r="R6" s="95" t="s">
        <v>7</v>
      </c>
      <c r="S6" s="95" t="s">
        <v>6</v>
      </c>
      <c r="T6" s="95"/>
      <c r="U6" s="95"/>
      <c r="V6" s="95"/>
      <c r="W6" s="95"/>
    </row>
    <row r="7" spans="1:23" ht="4.5" customHeight="1">
      <c r="A7" s="95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 t="s">
        <v>8</v>
      </c>
      <c r="T7" s="95" t="s">
        <v>9</v>
      </c>
      <c r="U7" s="95"/>
      <c r="V7" s="95" t="s">
        <v>23</v>
      </c>
      <c r="W7" s="95"/>
    </row>
    <row r="8" spans="1:23" ht="8.25" customHeight="1">
      <c r="A8" s="95"/>
      <c r="B8" s="95"/>
      <c r="C8" s="95"/>
      <c r="D8" s="95"/>
      <c r="E8" s="95"/>
      <c r="F8" s="95"/>
      <c r="G8" s="95"/>
      <c r="H8" s="95"/>
      <c r="I8" s="95"/>
      <c r="J8" s="95" t="s">
        <v>10</v>
      </c>
      <c r="K8" s="95" t="s">
        <v>6</v>
      </c>
      <c r="L8" s="95"/>
      <c r="M8" s="95" t="s">
        <v>11</v>
      </c>
      <c r="N8" s="95" t="s">
        <v>12</v>
      </c>
      <c r="O8" s="95" t="s">
        <v>13</v>
      </c>
      <c r="P8" s="95" t="s">
        <v>14</v>
      </c>
      <c r="Q8" s="95" t="s">
        <v>15</v>
      </c>
      <c r="R8" s="95"/>
      <c r="S8" s="95"/>
      <c r="T8" s="95"/>
      <c r="U8" s="95"/>
      <c r="V8" s="95"/>
      <c r="W8" s="95"/>
    </row>
    <row r="9" spans="1:23" ht="9.75" customHeight="1">
      <c r="A9" s="95"/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 t="s">
        <v>24</v>
      </c>
      <c r="U9" s="95"/>
      <c r="V9" s="95"/>
      <c r="W9" s="95"/>
    </row>
    <row r="10" spans="1:23" ht="41.25" customHeight="1">
      <c r="A10" s="95"/>
      <c r="B10" s="95"/>
      <c r="C10" s="95"/>
      <c r="D10" s="95"/>
      <c r="E10" s="95"/>
      <c r="F10" s="95"/>
      <c r="G10" s="95"/>
      <c r="H10" s="95"/>
      <c r="I10" s="95"/>
      <c r="J10" s="95"/>
      <c r="K10" s="2" t="s">
        <v>16</v>
      </c>
      <c r="L10" s="2" t="s">
        <v>17</v>
      </c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</row>
    <row r="11" spans="1:23" ht="12.75">
      <c r="A11" s="95">
        <v>1</v>
      </c>
      <c r="B11" s="95"/>
      <c r="C11" s="2">
        <v>2</v>
      </c>
      <c r="D11" s="95">
        <v>4</v>
      </c>
      <c r="E11" s="95"/>
      <c r="F11" s="95"/>
      <c r="G11" s="95">
        <v>5</v>
      </c>
      <c r="H11" s="95"/>
      <c r="I11" s="2">
        <v>6</v>
      </c>
      <c r="J11" s="2">
        <v>7</v>
      </c>
      <c r="K11" s="2">
        <v>8</v>
      </c>
      <c r="L11" s="2">
        <v>9</v>
      </c>
      <c r="M11" s="2">
        <v>10</v>
      </c>
      <c r="N11" s="2">
        <v>11</v>
      </c>
      <c r="O11" s="2">
        <v>12</v>
      </c>
      <c r="P11" s="2">
        <v>13</v>
      </c>
      <c r="Q11" s="2">
        <v>14</v>
      </c>
      <c r="R11" s="2">
        <v>15</v>
      </c>
      <c r="S11" s="2">
        <v>16</v>
      </c>
      <c r="T11" s="95">
        <v>17</v>
      </c>
      <c r="U11" s="95"/>
      <c r="V11" s="95">
        <v>18</v>
      </c>
      <c r="W11" s="95"/>
    </row>
    <row r="12" spans="1:23" ht="20.25" customHeight="1">
      <c r="A12" s="95">
        <v>754</v>
      </c>
      <c r="B12" s="95"/>
      <c r="C12" s="95"/>
      <c r="D12" s="96" t="s">
        <v>152</v>
      </c>
      <c r="E12" s="96"/>
      <c r="F12" s="3" t="s">
        <v>18</v>
      </c>
      <c r="G12" s="93">
        <v>3995342</v>
      </c>
      <c r="H12" s="93"/>
      <c r="I12" s="5">
        <v>3979342</v>
      </c>
      <c r="J12" s="5">
        <v>3790742</v>
      </c>
      <c r="K12" s="5">
        <v>3297182</v>
      </c>
      <c r="L12" s="5">
        <v>493560</v>
      </c>
      <c r="M12" s="5">
        <v>0</v>
      </c>
      <c r="N12" s="5">
        <v>188600</v>
      </c>
      <c r="O12" s="5">
        <v>0</v>
      </c>
      <c r="P12" s="5">
        <v>0</v>
      </c>
      <c r="Q12" s="5">
        <v>0</v>
      </c>
      <c r="R12" s="5">
        <v>16000</v>
      </c>
      <c r="S12" s="5">
        <v>16000</v>
      </c>
      <c r="T12" s="93">
        <v>0</v>
      </c>
      <c r="U12" s="93"/>
      <c r="V12" s="93">
        <v>0</v>
      </c>
      <c r="W12" s="93"/>
    </row>
    <row r="13" spans="1:23" ht="18.75" customHeight="1">
      <c r="A13" s="95"/>
      <c r="B13" s="95"/>
      <c r="C13" s="95"/>
      <c r="D13" s="96"/>
      <c r="E13" s="96"/>
      <c r="F13" s="3" t="s">
        <v>19</v>
      </c>
      <c r="G13" s="93">
        <v>-137</v>
      </c>
      <c r="H13" s="93"/>
      <c r="I13" s="5">
        <v>-137</v>
      </c>
      <c r="J13" s="5">
        <v>-137</v>
      </c>
      <c r="K13" s="5">
        <v>-137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93">
        <v>0</v>
      </c>
      <c r="U13" s="93"/>
      <c r="V13" s="93">
        <v>0</v>
      </c>
      <c r="W13" s="93"/>
    </row>
    <row r="14" spans="1:23" ht="18.75" customHeight="1">
      <c r="A14" s="95"/>
      <c r="B14" s="95"/>
      <c r="C14" s="95"/>
      <c r="D14" s="96"/>
      <c r="E14" s="96"/>
      <c r="F14" s="3" t="s">
        <v>20</v>
      </c>
      <c r="G14" s="93">
        <v>1983</v>
      </c>
      <c r="H14" s="93"/>
      <c r="I14" s="5">
        <v>1983</v>
      </c>
      <c r="J14" s="5">
        <v>1983</v>
      </c>
      <c r="K14" s="5">
        <v>1983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93">
        <v>0</v>
      </c>
      <c r="U14" s="93"/>
      <c r="V14" s="93">
        <v>0</v>
      </c>
      <c r="W14" s="93"/>
    </row>
    <row r="15" spans="1:23" ht="21.75" customHeight="1" thickBot="1">
      <c r="A15" s="95"/>
      <c r="B15" s="95"/>
      <c r="C15" s="95"/>
      <c r="D15" s="96"/>
      <c r="E15" s="96"/>
      <c r="F15" s="3" t="s">
        <v>21</v>
      </c>
      <c r="G15" s="93">
        <v>3997188</v>
      </c>
      <c r="H15" s="93"/>
      <c r="I15" s="5">
        <v>3981188</v>
      </c>
      <c r="J15" s="5">
        <v>3792588</v>
      </c>
      <c r="K15" s="5">
        <v>3299028</v>
      </c>
      <c r="L15" s="5">
        <v>493560</v>
      </c>
      <c r="M15" s="5">
        <v>0</v>
      </c>
      <c r="N15" s="5">
        <v>188600</v>
      </c>
      <c r="O15" s="5">
        <v>0</v>
      </c>
      <c r="P15" s="5">
        <v>0</v>
      </c>
      <c r="Q15" s="5">
        <v>0</v>
      </c>
      <c r="R15" s="5">
        <v>16000</v>
      </c>
      <c r="S15" s="5">
        <v>16000</v>
      </c>
      <c r="T15" s="93">
        <v>0</v>
      </c>
      <c r="U15" s="93"/>
      <c r="V15" s="93">
        <v>0</v>
      </c>
      <c r="W15" s="93"/>
    </row>
    <row r="16" spans="1:23" ht="21.75" customHeight="1" thickBot="1">
      <c r="A16" s="97"/>
      <c r="B16" s="97"/>
      <c r="C16" s="97">
        <v>75411</v>
      </c>
      <c r="D16" s="98" t="s">
        <v>150</v>
      </c>
      <c r="E16" s="98"/>
      <c r="F16" s="4" t="s">
        <v>18</v>
      </c>
      <c r="G16" s="94">
        <v>3786342</v>
      </c>
      <c r="H16" s="94"/>
      <c r="I16" s="6">
        <v>3786342</v>
      </c>
      <c r="J16" s="6">
        <v>3597742</v>
      </c>
      <c r="K16" s="6">
        <v>3295182</v>
      </c>
      <c r="L16" s="6">
        <v>302560</v>
      </c>
      <c r="M16" s="6">
        <v>0</v>
      </c>
      <c r="N16" s="6">
        <v>188600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94">
        <v>0</v>
      </c>
      <c r="U16" s="94"/>
      <c r="V16" s="94">
        <v>0</v>
      </c>
      <c r="W16" s="94"/>
    </row>
    <row r="17" spans="1:23" ht="21" customHeight="1" thickBot="1">
      <c r="A17" s="97"/>
      <c r="B17" s="97"/>
      <c r="C17" s="97"/>
      <c r="D17" s="98"/>
      <c r="E17" s="98"/>
      <c r="F17" s="3" t="s">
        <v>19</v>
      </c>
      <c r="G17" s="93">
        <v>-137</v>
      </c>
      <c r="H17" s="93"/>
      <c r="I17" s="5">
        <v>-137</v>
      </c>
      <c r="J17" s="5">
        <v>-137</v>
      </c>
      <c r="K17" s="5">
        <v>-137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93">
        <v>0</v>
      </c>
      <c r="U17" s="93"/>
      <c r="V17" s="93">
        <v>0</v>
      </c>
      <c r="W17" s="93"/>
    </row>
    <row r="18" spans="1:23" ht="17.25" customHeight="1" thickBot="1">
      <c r="A18" s="97"/>
      <c r="B18" s="97"/>
      <c r="C18" s="97"/>
      <c r="D18" s="98"/>
      <c r="E18" s="98"/>
      <c r="F18" s="3" t="s">
        <v>20</v>
      </c>
      <c r="G18" s="93">
        <v>1983</v>
      </c>
      <c r="H18" s="93"/>
      <c r="I18" s="5">
        <v>1983</v>
      </c>
      <c r="J18" s="5">
        <v>1983</v>
      </c>
      <c r="K18" s="5">
        <v>1983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93">
        <v>0</v>
      </c>
      <c r="U18" s="93"/>
      <c r="V18" s="93">
        <v>0</v>
      </c>
      <c r="W18" s="93"/>
    </row>
    <row r="19" spans="1:23" ht="18.75" customHeight="1">
      <c r="A19" s="97"/>
      <c r="B19" s="97"/>
      <c r="C19" s="97"/>
      <c r="D19" s="98"/>
      <c r="E19" s="98"/>
      <c r="F19" s="3" t="s">
        <v>21</v>
      </c>
      <c r="G19" s="93">
        <v>3788188</v>
      </c>
      <c r="H19" s="93"/>
      <c r="I19" s="5">
        <v>3788188</v>
      </c>
      <c r="J19" s="5">
        <v>3599588</v>
      </c>
      <c r="K19" s="5">
        <v>3297028</v>
      </c>
      <c r="L19" s="5">
        <v>302560</v>
      </c>
      <c r="M19" s="5">
        <v>0</v>
      </c>
      <c r="N19" s="5">
        <v>188600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93">
        <v>0</v>
      </c>
      <c r="U19" s="93"/>
      <c r="V19" s="93">
        <v>0</v>
      </c>
      <c r="W19" s="93"/>
    </row>
    <row r="20" spans="1:23" ht="18" customHeight="1">
      <c r="A20" s="95">
        <v>758</v>
      </c>
      <c r="B20" s="95"/>
      <c r="C20" s="95"/>
      <c r="D20" s="96" t="s">
        <v>188</v>
      </c>
      <c r="E20" s="96"/>
      <c r="F20" s="3" t="s">
        <v>18</v>
      </c>
      <c r="G20" s="93">
        <v>758686</v>
      </c>
      <c r="H20" s="93"/>
      <c r="I20" s="5">
        <v>758686</v>
      </c>
      <c r="J20" s="5">
        <v>758686</v>
      </c>
      <c r="K20" s="5">
        <v>0</v>
      </c>
      <c r="L20" s="5">
        <v>758686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93">
        <v>0</v>
      </c>
      <c r="U20" s="93"/>
      <c r="V20" s="93">
        <v>0</v>
      </c>
      <c r="W20" s="93"/>
    </row>
    <row r="21" spans="1:23" ht="17.25" customHeight="1">
      <c r="A21" s="95"/>
      <c r="B21" s="95"/>
      <c r="C21" s="95"/>
      <c r="D21" s="96"/>
      <c r="E21" s="96"/>
      <c r="F21" s="3" t="s">
        <v>19</v>
      </c>
      <c r="G21" s="93">
        <v>-25000</v>
      </c>
      <c r="H21" s="93"/>
      <c r="I21" s="5">
        <v>-25000</v>
      </c>
      <c r="J21" s="5">
        <v>-25000</v>
      </c>
      <c r="K21" s="5">
        <v>0</v>
      </c>
      <c r="L21" s="5">
        <v>-25000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93">
        <v>0</v>
      </c>
      <c r="U21" s="93"/>
      <c r="V21" s="93">
        <v>0</v>
      </c>
      <c r="W21" s="93"/>
    </row>
    <row r="22" spans="1:23" ht="19.5" customHeight="1">
      <c r="A22" s="95"/>
      <c r="B22" s="95"/>
      <c r="C22" s="95"/>
      <c r="D22" s="96"/>
      <c r="E22" s="96"/>
      <c r="F22" s="3" t="s">
        <v>20</v>
      </c>
      <c r="G22" s="93">
        <v>0</v>
      </c>
      <c r="H22" s="93"/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93">
        <v>0</v>
      </c>
      <c r="U22" s="93"/>
      <c r="V22" s="93">
        <v>0</v>
      </c>
      <c r="W22" s="93"/>
    </row>
    <row r="23" spans="1:23" ht="17.25" customHeight="1" thickBot="1">
      <c r="A23" s="95"/>
      <c r="B23" s="95"/>
      <c r="C23" s="95"/>
      <c r="D23" s="96"/>
      <c r="E23" s="96"/>
      <c r="F23" s="3" t="s">
        <v>21</v>
      </c>
      <c r="G23" s="93">
        <v>733686</v>
      </c>
      <c r="H23" s="93"/>
      <c r="I23" s="5">
        <v>733686</v>
      </c>
      <c r="J23" s="5">
        <v>733686</v>
      </c>
      <c r="K23" s="5">
        <v>0</v>
      </c>
      <c r="L23" s="5">
        <v>733686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93">
        <v>0</v>
      </c>
      <c r="U23" s="93"/>
      <c r="V23" s="93">
        <v>0</v>
      </c>
      <c r="W23" s="93"/>
    </row>
    <row r="24" spans="1:23" ht="21" customHeight="1" thickBot="1">
      <c r="A24" s="97"/>
      <c r="B24" s="97"/>
      <c r="C24" s="97">
        <v>75818</v>
      </c>
      <c r="D24" s="98" t="s">
        <v>189</v>
      </c>
      <c r="E24" s="98"/>
      <c r="F24" s="4" t="s">
        <v>18</v>
      </c>
      <c r="G24" s="94">
        <v>758686</v>
      </c>
      <c r="H24" s="94"/>
      <c r="I24" s="6">
        <v>758686</v>
      </c>
      <c r="J24" s="6">
        <v>758686</v>
      </c>
      <c r="K24" s="6">
        <v>0</v>
      </c>
      <c r="L24" s="6">
        <v>758686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94">
        <v>0</v>
      </c>
      <c r="U24" s="94"/>
      <c r="V24" s="94">
        <v>0</v>
      </c>
      <c r="W24" s="94"/>
    </row>
    <row r="25" spans="1:23" ht="18" customHeight="1" thickBot="1">
      <c r="A25" s="97"/>
      <c r="B25" s="97"/>
      <c r="C25" s="97"/>
      <c r="D25" s="98"/>
      <c r="E25" s="98"/>
      <c r="F25" s="3" t="s">
        <v>19</v>
      </c>
      <c r="G25" s="93">
        <v>-25000</v>
      </c>
      <c r="H25" s="93"/>
      <c r="I25" s="5">
        <v>-25000</v>
      </c>
      <c r="J25" s="5">
        <v>-25000</v>
      </c>
      <c r="K25" s="5">
        <v>0</v>
      </c>
      <c r="L25" s="5">
        <v>-25000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93">
        <v>0</v>
      </c>
      <c r="U25" s="93"/>
      <c r="V25" s="93">
        <v>0</v>
      </c>
      <c r="W25" s="93"/>
    </row>
    <row r="26" spans="1:23" ht="19.5" customHeight="1" thickBot="1">
      <c r="A26" s="97"/>
      <c r="B26" s="97"/>
      <c r="C26" s="97"/>
      <c r="D26" s="98"/>
      <c r="E26" s="98"/>
      <c r="F26" s="3" t="s">
        <v>20</v>
      </c>
      <c r="G26" s="93">
        <v>0</v>
      </c>
      <c r="H26" s="93"/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93">
        <v>0</v>
      </c>
      <c r="U26" s="93"/>
      <c r="V26" s="93">
        <v>0</v>
      </c>
      <c r="W26" s="93"/>
    </row>
    <row r="27" spans="1:23" ht="20.25" customHeight="1">
      <c r="A27" s="97"/>
      <c r="B27" s="97"/>
      <c r="C27" s="97"/>
      <c r="D27" s="98"/>
      <c r="E27" s="98"/>
      <c r="F27" s="3" t="s">
        <v>21</v>
      </c>
      <c r="G27" s="93">
        <v>733686</v>
      </c>
      <c r="H27" s="93"/>
      <c r="I27" s="5">
        <v>733686</v>
      </c>
      <c r="J27" s="5">
        <v>733686</v>
      </c>
      <c r="K27" s="5">
        <v>0</v>
      </c>
      <c r="L27" s="5">
        <v>733686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93">
        <v>0</v>
      </c>
      <c r="U27" s="93"/>
      <c r="V27" s="93">
        <v>0</v>
      </c>
      <c r="W27" s="93"/>
    </row>
    <row r="28" spans="1:23" ht="19.5" customHeight="1">
      <c r="A28" s="95">
        <v>853</v>
      </c>
      <c r="B28" s="95"/>
      <c r="C28" s="95"/>
      <c r="D28" s="96" t="s">
        <v>190</v>
      </c>
      <c r="E28" s="96"/>
      <c r="F28" s="3" t="s">
        <v>18</v>
      </c>
      <c r="G28" s="93">
        <v>2394818</v>
      </c>
      <c r="H28" s="93"/>
      <c r="I28" s="5">
        <v>2284818</v>
      </c>
      <c r="J28" s="5">
        <v>1903547</v>
      </c>
      <c r="K28" s="5">
        <v>1669519</v>
      </c>
      <c r="L28" s="5">
        <v>234028</v>
      </c>
      <c r="M28" s="5">
        <v>231060</v>
      </c>
      <c r="N28" s="5">
        <v>2028</v>
      </c>
      <c r="O28" s="5">
        <v>148183</v>
      </c>
      <c r="P28" s="5">
        <v>0</v>
      </c>
      <c r="Q28" s="5">
        <v>0</v>
      </c>
      <c r="R28" s="5">
        <v>110000</v>
      </c>
      <c r="S28" s="5">
        <v>110000</v>
      </c>
      <c r="T28" s="93">
        <v>0</v>
      </c>
      <c r="U28" s="93"/>
      <c r="V28" s="93">
        <v>0</v>
      </c>
      <c r="W28" s="93"/>
    </row>
    <row r="29" spans="1:23" ht="18" customHeight="1">
      <c r="A29" s="95"/>
      <c r="B29" s="95"/>
      <c r="C29" s="95"/>
      <c r="D29" s="96"/>
      <c r="E29" s="96"/>
      <c r="F29" s="3" t="s">
        <v>19</v>
      </c>
      <c r="G29" s="93">
        <v>-50000</v>
      </c>
      <c r="H29" s="93"/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-50000</v>
      </c>
      <c r="S29" s="5">
        <v>-50000</v>
      </c>
      <c r="T29" s="93">
        <v>0</v>
      </c>
      <c r="U29" s="93"/>
      <c r="V29" s="93">
        <v>0</v>
      </c>
      <c r="W29" s="93"/>
    </row>
    <row r="30" spans="1:23" ht="17.25" customHeight="1">
      <c r="A30" s="95"/>
      <c r="B30" s="95"/>
      <c r="C30" s="95"/>
      <c r="D30" s="96"/>
      <c r="E30" s="96"/>
      <c r="F30" s="3" t="s">
        <v>20</v>
      </c>
      <c r="G30" s="93">
        <v>50000</v>
      </c>
      <c r="H30" s="93"/>
      <c r="I30" s="5">
        <v>50000</v>
      </c>
      <c r="J30" s="5">
        <v>50000</v>
      </c>
      <c r="K30" s="5">
        <v>21000</v>
      </c>
      <c r="L30" s="5">
        <v>29000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93">
        <v>0</v>
      </c>
      <c r="U30" s="93"/>
      <c r="V30" s="93">
        <v>0</v>
      </c>
      <c r="W30" s="93"/>
    </row>
    <row r="31" spans="1:23" ht="18.75" customHeight="1" thickBot="1">
      <c r="A31" s="95"/>
      <c r="B31" s="95"/>
      <c r="C31" s="95"/>
      <c r="D31" s="96"/>
      <c r="E31" s="96"/>
      <c r="F31" s="3" t="s">
        <v>21</v>
      </c>
      <c r="G31" s="93">
        <v>2394818</v>
      </c>
      <c r="H31" s="93"/>
      <c r="I31" s="5">
        <v>2334818</v>
      </c>
      <c r="J31" s="5">
        <v>1953547</v>
      </c>
      <c r="K31" s="5">
        <v>1690519</v>
      </c>
      <c r="L31" s="5">
        <v>263028</v>
      </c>
      <c r="M31" s="5">
        <v>231060</v>
      </c>
      <c r="N31" s="5">
        <v>2028</v>
      </c>
      <c r="O31" s="5">
        <v>148183</v>
      </c>
      <c r="P31" s="5">
        <v>0</v>
      </c>
      <c r="Q31" s="5">
        <v>0</v>
      </c>
      <c r="R31" s="5">
        <v>60000</v>
      </c>
      <c r="S31" s="5">
        <v>60000</v>
      </c>
      <c r="T31" s="93">
        <v>0</v>
      </c>
      <c r="U31" s="93"/>
      <c r="V31" s="93">
        <v>0</v>
      </c>
      <c r="W31" s="93"/>
    </row>
    <row r="32" spans="1:23" ht="20.25" customHeight="1" thickBot="1">
      <c r="A32" s="97"/>
      <c r="B32" s="97"/>
      <c r="C32" s="97">
        <v>85311</v>
      </c>
      <c r="D32" s="98" t="s">
        <v>191</v>
      </c>
      <c r="E32" s="98"/>
      <c r="F32" s="4" t="s">
        <v>18</v>
      </c>
      <c r="G32" s="94">
        <v>384579</v>
      </c>
      <c r="H32" s="94"/>
      <c r="I32" s="6">
        <v>274579</v>
      </c>
      <c r="J32" s="6">
        <v>43519</v>
      </c>
      <c r="K32" s="6">
        <v>35300</v>
      </c>
      <c r="L32" s="6">
        <v>8219</v>
      </c>
      <c r="M32" s="6">
        <v>231060</v>
      </c>
      <c r="N32" s="6">
        <v>0</v>
      </c>
      <c r="O32" s="6">
        <v>0</v>
      </c>
      <c r="P32" s="6">
        <v>0</v>
      </c>
      <c r="Q32" s="6">
        <v>0</v>
      </c>
      <c r="R32" s="6">
        <v>110000</v>
      </c>
      <c r="S32" s="6">
        <v>110000</v>
      </c>
      <c r="T32" s="94">
        <v>0</v>
      </c>
      <c r="U32" s="94"/>
      <c r="V32" s="94">
        <v>0</v>
      </c>
      <c r="W32" s="94"/>
    </row>
    <row r="33" spans="1:23" ht="18" customHeight="1" thickBot="1">
      <c r="A33" s="97"/>
      <c r="B33" s="97"/>
      <c r="C33" s="97"/>
      <c r="D33" s="98"/>
      <c r="E33" s="98"/>
      <c r="F33" s="3" t="s">
        <v>19</v>
      </c>
      <c r="G33" s="93">
        <v>-50000</v>
      </c>
      <c r="H33" s="93"/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-50000</v>
      </c>
      <c r="S33" s="5">
        <v>-50000</v>
      </c>
      <c r="T33" s="93">
        <v>0</v>
      </c>
      <c r="U33" s="93"/>
      <c r="V33" s="93">
        <v>0</v>
      </c>
      <c r="W33" s="93"/>
    </row>
    <row r="34" spans="1:23" ht="21.75" customHeight="1" thickBot="1">
      <c r="A34" s="97"/>
      <c r="B34" s="97"/>
      <c r="C34" s="97"/>
      <c r="D34" s="98"/>
      <c r="E34" s="98"/>
      <c r="F34" s="3" t="s">
        <v>20</v>
      </c>
      <c r="G34" s="93">
        <v>50000</v>
      </c>
      <c r="H34" s="93"/>
      <c r="I34" s="5">
        <v>50000</v>
      </c>
      <c r="J34" s="5">
        <v>50000</v>
      </c>
      <c r="K34" s="5">
        <v>21000</v>
      </c>
      <c r="L34" s="5">
        <v>29000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93">
        <v>0</v>
      </c>
      <c r="U34" s="93"/>
      <c r="V34" s="93">
        <v>0</v>
      </c>
      <c r="W34" s="93"/>
    </row>
    <row r="35" spans="1:23" ht="18" customHeight="1">
      <c r="A35" s="97"/>
      <c r="B35" s="97"/>
      <c r="C35" s="97"/>
      <c r="D35" s="98"/>
      <c r="E35" s="98"/>
      <c r="F35" s="3" t="s">
        <v>21</v>
      </c>
      <c r="G35" s="93">
        <v>384579</v>
      </c>
      <c r="H35" s="93"/>
      <c r="I35" s="5">
        <v>324579</v>
      </c>
      <c r="J35" s="5">
        <v>93519</v>
      </c>
      <c r="K35" s="5">
        <v>56300</v>
      </c>
      <c r="L35" s="5">
        <v>37219</v>
      </c>
      <c r="M35" s="5">
        <v>231060</v>
      </c>
      <c r="N35" s="5">
        <v>0</v>
      </c>
      <c r="O35" s="5">
        <v>0</v>
      </c>
      <c r="P35" s="5">
        <v>0</v>
      </c>
      <c r="Q35" s="5">
        <v>0</v>
      </c>
      <c r="R35" s="5">
        <v>60000</v>
      </c>
      <c r="S35" s="5">
        <v>60000</v>
      </c>
      <c r="T35" s="93">
        <v>0</v>
      </c>
      <c r="U35" s="93"/>
      <c r="V35" s="93">
        <v>0</v>
      </c>
      <c r="W35" s="93"/>
    </row>
    <row r="36" spans="1:23" ht="16.5" customHeight="1">
      <c r="A36" s="95">
        <v>855</v>
      </c>
      <c r="B36" s="95"/>
      <c r="C36" s="95"/>
      <c r="D36" s="96" t="s">
        <v>120</v>
      </c>
      <c r="E36" s="96"/>
      <c r="F36" s="3" t="s">
        <v>18</v>
      </c>
      <c r="G36" s="93">
        <v>6342955</v>
      </c>
      <c r="H36" s="93"/>
      <c r="I36" s="5">
        <v>6317955</v>
      </c>
      <c r="J36" s="5">
        <v>4668140</v>
      </c>
      <c r="K36" s="5">
        <v>3300282</v>
      </c>
      <c r="L36" s="5">
        <v>1367858</v>
      </c>
      <c r="M36" s="5">
        <v>257200</v>
      </c>
      <c r="N36" s="5">
        <v>1392615</v>
      </c>
      <c r="O36" s="5">
        <v>0</v>
      </c>
      <c r="P36" s="5">
        <v>0</v>
      </c>
      <c r="Q36" s="5">
        <v>0</v>
      </c>
      <c r="R36" s="5">
        <v>25000</v>
      </c>
      <c r="S36" s="5">
        <v>25000</v>
      </c>
      <c r="T36" s="93">
        <v>0</v>
      </c>
      <c r="U36" s="93"/>
      <c r="V36" s="93">
        <v>0</v>
      </c>
      <c r="W36" s="93"/>
    </row>
    <row r="37" spans="1:23" ht="18.75" customHeight="1">
      <c r="A37" s="95"/>
      <c r="B37" s="95"/>
      <c r="C37" s="95"/>
      <c r="D37" s="96"/>
      <c r="E37" s="96"/>
      <c r="F37" s="3" t="s">
        <v>19</v>
      </c>
      <c r="G37" s="93">
        <v>0</v>
      </c>
      <c r="H37" s="93"/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93">
        <v>0</v>
      </c>
      <c r="U37" s="93"/>
      <c r="V37" s="93">
        <v>0</v>
      </c>
      <c r="W37" s="93"/>
    </row>
    <row r="38" spans="1:23" ht="18.75" customHeight="1">
      <c r="A38" s="95"/>
      <c r="B38" s="95"/>
      <c r="C38" s="95"/>
      <c r="D38" s="96"/>
      <c r="E38" s="96"/>
      <c r="F38" s="3" t="s">
        <v>20</v>
      </c>
      <c r="G38" s="93">
        <v>39488</v>
      </c>
      <c r="H38" s="93"/>
      <c r="I38" s="5">
        <v>39488</v>
      </c>
      <c r="J38" s="5">
        <v>39488</v>
      </c>
      <c r="K38" s="5">
        <v>39488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93">
        <v>0</v>
      </c>
      <c r="U38" s="93"/>
      <c r="V38" s="93">
        <v>0</v>
      </c>
      <c r="W38" s="93"/>
    </row>
    <row r="39" spans="1:23" ht="18" customHeight="1" thickBot="1">
      <c r="A39" s="95"/>
      <c r="B39" s="95"/>
      <c r="C39" s="95"/>
      <c r="D39" s="96"/>
      <c r="E39" s="96"/>
      <c r="F39" s="3" t="s">
        <v>21</v>
      </c>
      <c r="G39" s="93">
        <v>6382443</v>
      </c>
      <c r="H39" s="93"/>
      <c r="I39" s="5">
        <v>6357443</v>
      </c>
      <c r="J39" s="5">
        <v>4707628</v>
      </c>
      <c r="K39" s="5">
        <v>3339770</v>
      </c>
      <c r="L39" s="5">
        <v>1367858</v>
      </c>
      <c r="M39" s="5">
        <v>257200</v>
      </c>
      <c r="N39" s="5">
        <v>1392615</v>
      </c>
      <c r="O39" s="5">
        <v>0</v>
      </c>
      <c r="P39" s="5">
        <v>0</v>
      </c>
      <c r="Q39" s="5">
        <v>0</v>
      </c>
      <c r="R39" s="5">
        <v>25000</v>
      </c>
      <c r="S39" s="5">
        <v>25000</v>
      </c>
      <c r="T39" s="93">
        <v>0</v>
      </c>
      <c r="U39" s="93"/>
      <c r="V39" s="93">
        <v>0</v>
      </c>
      <c r="W39" s="93"/>
    </row>
    <row r="40" spans="1:23" ht="19.5" customHeight="1" thickBot="1">
      <c r="A40" s="97"/>
      <c r="B40" s="97"/>
      <c r="C40" s="97">
        <v>85508</v>
      </c>
      <c r="D40" s="98" t="s">
        <v>149</v>
      </c>
      <c r="E40" s="98"/>
      <c r="F40" s="4" t="s">
        <v>18</v>
      </c>
      <c r="G40" s="94">
        <v>1471169</v>
      </c>
      <c r="H40" s="94"/>
      <c r="I40" s="6">
        <v>1471169</v>
      </c>
      <c r="J40" s="6">
        <v>34482</v>
      </c>
      <c r="K40" s="6">
        <v>34200</v>
      </c>
      <c r="L40" s="6">
        <v>282</v>
      </c>
      <c r="M40" s="6">
        <v>164000</v>
      </c>
      <c r="N40" s="6">
        <v>1272687</v>
      </c>
      <c r="O40" s="6">
        <v>0</v>
      </c>
      <c r="P40" s="6">
        <v>0</v>
      </c>
      <c r="Q40" s="6">
        <v>0</v>
      </c>
      <c r="R40" s="6">
        <v>0</v>
      </c>
      <c r="S40" s="6">
        <v>0</v>
      </c>
      <c r="T40" s="94">
        <v>0</v>
      </c>
      <c r="U40" s="94"/>
      <c r="V40" s="94">
        <v>0</v>
      </c>
      <c r="W40" s="94"/>
    </row>
    <row r="41" spans="1:23" ht="18.75" customHeight="1" thickBot="1">
      <c r="A41" s="97"/>
      <c r="B41" s="97"/>
      <c r="C41" s="97"/>
      <c r="D41" s="98"/>
      <c r="E41" s="98"/>
      <c r="F41" s="3" t="s">
        <v>19</v>
      </c>
      <c r="G41" s="93">
        <v>0</v>
      </c>
      <c r="H41" s="93"/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93">
        <v>0</v>
      </c>
      <c r="U41" s="93"/>
      <c r="V41" s="93">
        <v>0</v>
      </c>
      <c r="W41" s="93"/>
    </row>
    <row r="42" spans="1:23" ht="16.5" customHeight="1" thickBot="1">
      <c r="A42" s="97"/>
      <c r="B42" s="97"/>
      <c r="C42" s="97"/>
      <c r="D42" s="98"/>
      <c r="E42" s="98"/>
      <c r="F42" s="3" t="s">
        <v>20</v>
      </c>
      <c r="G42" s="93">
        <v>39488</v>
      </c>
      <c r="H42" s="93"/>
      <c r="I42" s="5">
        <v>39488</v>
      </c>
      <c r="J42" s="5">
        <v>39488</v>
      </c>
      <c r="K42" s="5">
        <v>39488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93">
        <v>0</v>
      </c>
      <c r="U42" s="93"/>
      <c r="V42" s="93">
        <v>0</v>
      </c>
      <c r="W42" s="93"/>
    </row>
    <row r="43" spans="1:23" ht="17.25" customHeight="1">
      <c r="A43" s="97"/>
      <c r="B43" s="97"/>
      <c r="C43" s="97"/>
      <c r="D43" s="98"/>
      <c r="E43" s="98"/>
      <c r="F43" s="3" t="s">
        <v>21</v>
      </c>
      <c r="G43" s="93">
        <v>1510657</v>
      </c>
      <c r="H43" s="93"/>
      <c r="I43" s="5">
        <v>1510657</v>
      </c>
      <c r="J43" s="5">
        <v>73970</v>
      </c>
      <c r="K43" s="5">
        <v>73688</v>
      </c>
      <c r="L43" s="5">
        <v>282</v>
      </c>
      <c r="M43" s="5">
        <v>164000</v>
      </c>
      <c r="N43" s="5">
        <v>1272687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93">
        <v>0</v>
      </c>
      <c r="U43" s="93"/>
      <c r="V43" s="93">
        <v>0</v>
      </c>
      <c r="W43" s="93"/>
    </row>
    <row r="44" spans="1:23" ht="19.5" customHeight="1">
      <c r="A44" s="95">
        <v>921</v>
      </c>
      <c r="B44" s="95"/>
      <c r="C44" s="95"/>
      <c r="D44" s="96" t="s">
        <v>192</v>
      </c>
      <c r="E44" s="96"/>
      <c r="F44" s="3" t="s">
        <v>18</v>
      </c>
      <c r="G44" s="93">
        <v>3194710</v>
      </c>
      <c r="H44" s="93"/>
      <c r="I44" s="5">
        <v>174000</v>
      </c>
      <c r="J44" s="5">
        <v>69000</v>
      </c>
      <c r="K44" s="5">
        <v>13000</v>
      </c>
      <c r="L44" s="5">
        <v>56000</v>
      </c>
      <c r="M44" s="5">
        <v>105000</v>
      </c>
      <c r="N44" s="5">
        <v>0</v>
      </c>
      <c r="O44" s="5">
        <v>0</v>
      </c>
      <c r="P44" s="5">
        <v>0</v>
      </c>
      <c r="Q44" s="5">
        <v>0</v>
      </c>
      <c r="R44" s="5">
        <v>3020710</v>
      </c>
      <c r="S44" s="5">
        <v>3020710</v>
      </c>
      <c r="T44" s="93">
        <v>3001850</v>
      </c>
      <c r="U44" s="93"/>
      <c r="V44" s="93">
        <v>0</v>
      </c>
      <c r="W44" s="93"/>
    </row>
    <row r="45" spans="1:23" ht="17.25" customHeight="1">
      <c r="A45" s="95"/>
      <c r="B45" s="95"/>
      <c r="C45" s="95"/>
      <c r="D45" s="96"/>
      <c r="E45" s="96"/>
      <c r="F45" s="3" t="s">
        <v>19</v>
      </c>
      <c r="G45" s="93">
        <v>-4000</v>
      </c>
      <c r="H45" s="93"/>
      <c r="I45" s="5">
        <v>-4000</v>
      </c>
      <c r="J45" s="5">
        <v>-4000</v>
      </c>
      <c r="K45" s="5">
        <v>-4000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93">
        <v>0</v>
      </c>
      <c r="U45" s="93"/>
      <c r="V45" s="93">
        <v>0</v>
      </c>
      <c r="W45" s="93"/>
    </row>
    <row r="46" spans="1:23" ht="17.25" customHeight="1">
      <c r="A46" s="95"/>
      <c r="B46" s="95"/>
      <c r="C46" s="95"/>
      <c r="D46" s="96"/>
      <c r="E46" s="96"/>
      <c r="F46" s="3" t="s">
        <v>20</v>
      </c>
      <c r="G46" s="93">
        <v>14000</v>
      </c>
      <c r="H46" s="93"/>
      <c r="I46" s="5">
        <v>14000</v>
      </c>
      <c r="J46" s="5">
        <v>14000</v>
      </c>
      <c r="K46" s="5">
        <v>0</v>
      </c>
      <c r="L46" s="5">
        <v>14000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93">
        <v>0</v>
      </c>
      <c r="U46" s="93"/>
      <c r="V46" s="93">
        <v>0</v>
      </c>
      <c r="W46" s="93"/>
    </row>
    <row r="47" spans="1:23" ht="18.75" customHeight="1" thickBot="1">
      <c r="A47" s="95"/>
      <c r="B47" s="95"/>
      <c r="C47" s="95"/>
      <c r="D47" s="96"/>
      <c r="E47" s="96"/>
      <c r="F47" s="3" t="s">
        <v>21</v>
      </c>
      <c r="G47" s="93">
        <v>3204710</v>
      </c>
      <c r="H47" s="93"/>
      <c r="I47" s="5">
        <v>184000</v>
      </c>
      <c r="J47" s="5">
        <v>79000</v>
      </c>
      <c r="K47" s="5">
        <v>9000</v>
      </c>
      <c r="L47" s="5">
        <v>70000</v>
      </c>
      <c r="M47" s="5">
        <v>105000</v>
      </c>
      <c r="N47" s="5">
        <v>0</v>
      </c>
      <c r="O47" s="5">
        <v>0</v>
      </c>
      <c r="P47" s="5">
        <v>0</v>
      </c>
      <c r="Q47" s="5">
        <v>0</v>
      </c>
      <c r="R47" s="5">
        <v>3020710</v>
      </c>
      <c r="S47" s="5">
        <v>3020710</v>
      </c>
      <c r="T47" s="93">
        <v>3001850</v>
      </c>
      <c r="U47" s="93"/>
      <c r="V47" s="93">
        <v>0</v>
      </c>
      <c r="W47" s="93"/>
    </row>
    <row r="48" spans="1:23" ht="17.25" customHeight="1" thickBot="1">
      <c r="A48" s="97"/>
      <c r="B48" s="97"/>
      <c r="C48" s="97">
        <v>92195</v>
      </c>
      <c r="D48" s="98" t="s">
        <v>193</v>
      </c>
      <c r="E48" s="98"/>
      <c r="F48" s="4" t="s">
        <v>18</v>
      </c>
      <c r="G48" s="94">
        <v>3074710</v>
      </c>
      <c r="H48" s="94"/>
      <c r="I48" s="6">
        <v>54000</v>
      </c>
      <c r="J48" s="6">
        <v>54000</v>
      </c>
      <c r="K48" s="6">
        <v>9000</v>
      </c>
      <c r="L48" s="6">
        <v>45000</v>
      </c>
      <c r="M48" s="6">
        <v>0</v>
      </c>
      <c r="N48" s="6">
        <v>0</v>
      </c>
      <c r="O48" s="6">
        <v>0</v>
      </c>
      <c r="P48" s="6">
        <v>0</v>
      </c>
      <c r="Q48" s="6">
        <v>0</v>
      </c>
      <c r="R48" s="6">
        <v>3020710</v>
      </c>
      <c r="S48" s="6">
        <v>3020710</v>
      </c>
      <c r="T48" s="94">
        <v>3001850</v>
      </c>
      <c r="U48" s="94"/>
      <c r="V48" s="94">
        <v>0</v>
      </c>
      <c r="W48" s="94"/>
    </row>
    <row r="49" spans="1:23" ht="18.75" customHeight="1" thickBot="1">
      <c r="A49" s="97"/>
      <c r="B49" s="97"/>
      <c r="C49" s="97"/>
      <c r="D49" s="98"/>
      <c r="E49" s="98"/>
      <c r="F49" s="3" t="s">
        <v>19</v>
      </c>
      <c r="G49" s="93">
        <v>-4000</v>
      </c>
      <c r="H49" s="93"/>
      <c r="I49" s="5">
        <v>-4000</v>
      </c>
      <c r="J49" s="5">
        <v>-4000</v>
      </c>
      <c r="K49" s="5">
        <v>-4000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93">
        <v>0</v>
      </c>
      <c r="U49" s="93"/>
      <c r="V49" s="93">
        <v>0</v>
      </c>
      <c r="W49" s="93"/>
    </row>
    <row r="50" spans="1:23" ht="18" customHeight="1" thickBot="1">
      <c r="A50" s="97"/>
      <c r="B50" s="97"/>
      <c r="C50" s="97"/>
      <c r="D50" s="98"/>
      <c r="E50" s="98"/>
      <c r="F50" s="3" t="s">
        <v>20</v>
      </c>
      <c r="G50" s="93">
        <v>14000</v>
      </c>
      <c r="H50" s="93"/>
      <c r="I50" s="5">
        <v>14000</v>
      </c>
      <c r="J50" s="5">
        <v>14000</v>
      </c>
      <c r="K50" s="5">
        <v>0</v>
      </c>
      <c r="L50" s="5">
        <v>14000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93">
        <v>0</v>
      </c>
      <c r="U50" s="93"/>
      <c r="V50" s="93">
        <v>0</v>
      </c>
      <c r="W50" s="93"/>
    </row>
    <row r="51" spans="1:23" ht="18" customHeight="1">
      <c r="A51" s="97"/>
      <c r="B51" s="97"/>
      <c r="C51" s="97"/>
      <c r="D51" s="98"/>
      <c r="E51" s="98"/>
      <c r="F51" s="3" t="s">
        <v>21</v>
      </c>
      <c r="G51" s="93">
        <v>3084710</v>
      </c>
      <c r="H51" s="93"/>
      <c r="I51" s="5">
        <v>64000</v>
      </c>
      <c r="J51" s="5">
        <v>64000</v>
      </c>
      <c r="K51" s="5">
        <v>5000</v>
      </c>
      <c r="L51" s="5">
        <v>59000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3020710</v>
      </c>
      <c r="S51" s="5">
        <v>3020710</v>
      </c>
      <c r="T51" s="93">
        <v>3001850</v>
      </c>
      <c r="U51" s="93"/>
      <c r="V51" s="93">
        <v>0</v>
      </c>
      <c r="W51" s="93"/>
    </row>
    <row r="52" spans="1:23" ht="18.75" customHeight="1">
      <c r="A52" s="95">
        <v>926</v>
      </c>
      <c r="B52" s="95"/>
      <c r="C52" s="95"/>
      <c r="D52" s="96" t="s">
        <v>194</v>
      </c>
      <c r="E52" s="96"/>
      <c r="F52" s="3" t="s">
        <v>18</v>
      </c>
      <c r="G52" s="93">
        <v>70000</v>
      </c>
      <c r="H52" s="93"/>
      <c r="I52" s="5">
        <v>70000</v>
      </c>
      <c r="J52" s="5">
        <v>70000</v>
      </c>
      <c r="K52" s="5">
        <v>30000</v>
      </c>
      <c r="L52" s="5">
        <v>40000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93">
        <v>0</v>
      </c>
      <c r="U52" s="93"/>
      <c r="V52" s="93">
        <v>0</v>
      </c>
      <c r="W52" s="93"/>
    </row>
    <row r="53" spans="1:23" ht="18" customHeight="1">
      <c r="A53" s="95"/>
      <c r="B53" s="95"/>
      <c r="C53" s="95"/>
      <c r="D53" s="96"/>
      <c r="E53" s="96"/>
      <c r="F53" s="3" t="s">
        <v>19</v>
      </c>
      <c r="G53" s="93">
        <v>0</v>
      </c>
      <c r="H53" s="93"/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93">
        <v>0</v>
      </c>
      <c r="U53" s="93"/>
      <c r="V53" s="93">
        <v>0</v>
      </c>
      <c r="W53" s="93"/>
    </row>
    <row r="54" spans="1:23" ht="18.75" customHeight="1">
      <c r="A54" s="95"/>
      <c r="B54" s="95"/>
      <c r="C54" s="95"/>
      <c r="D54" s="96"/>
      <c r="E54" s="96"/>
      <c r="F54" s="3" t="s">
        <v>20</v>
      </c>
      <c r="G54" s="93">
        <v>15000</v>
      </c>
      <c r="H54" s="93"/>
      <c r="I54" s="5">
        <v>15000</v>
      </c>
      <c r="J54" s="5">
        <v>15000</v>
      </c>
      <c r="K54" s="5">
        <v>0</v>
      </c>
      <c r="L54" s="5">
        <v>15000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93">
        <v>0</v>
      </c>
      <c r="U54" s="93"/>
      <c r="V54" s="93">
        <v>0</v>
      </c>
      <c r="W54" s="93"/>
    </row>
    <row r="55" spans="1:23" ht="16.5" customHeight="1" thickBot="1">
      <c r="A55" s="95"/>
      <c r="B55" s="95"/>
      <c r="C55" s="95"/>
      <c r="D55" s="96"/>
      <c r="E55" s="96"/>
      <c r="F55" s="3" t="s">
        <v>21</v>
      </c>
      <c r="G55" s="93">
        <v>85000</v>
      </c>
      <c r="H55" s="93"/>
      <c r="I55" s="5">
        <v>85000</v>
      </c>
      <c r="J55" s="5">
        <v>85000</v>
      </c>
      <c r="K55" s="5">
        <v>30000</v>
      </c>
      <c r="L55" s="5">
        <v>55000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93">
        <v>0</v>
      </c>
      <c r="U55" s="93"/>
      <c r="V55" s="93">
        <v>0</v>
      </c>
      <c r="W55" s="93"/>
    </row>
    <row r="56" spans="1:23" ht="18" customHeight="1" thickBot="1">
      <c r="A56" s="97"/>
      <c r="B56" s="97"/>
      <c r="C56" s="97">
        <v>92605</v>
      </c>
      <c r="D56" s="98" t="s">
        <v>195</v>
      </c>
      <c r="E56" s="98"/>
      <c r="F56" s="4" t="s">
        <v>18</v>
      </c>
      <c r="G56" s="94">
        <v>70000</v>
      </c>
      <c r="H56" s="94"/>
      <c r="I56" s="6">
        <v>70000</v>
      </c>
      <c r="J56" s="6">
        <v>70000</v>
      </c>
      <c r="K56" s="6">
        <v>30000</v>
      </c>
      <c r="L56" s="6">
        <v>40000</v>
      </c>
      <c r="M56" s="6">
        <v>0</v>
      </c>
      <c r="N56" s="6">
        <v>0</v>
      </c>
      <c r="O56" s="6">
        <v>0</v>
      </c>
      <c r="P56" s="6">
        <v>0</v>
      </c>
      <c r="Q56" s="6">
        <v>0</v>
      </c>
      <c r="R56" s="6">
        <v>0</v>
      </c>
      <c r="S56" s="6">
        <v>0</v>
      </c>
      <c r="T56" s="94">
        <v>0</v>
      </c>
      <c r="U56" s="94"/>
      <c r="V56" s="94">
        <v>0</v>
      </c>
      <c r="W56" s="94"/>
    </row>
    <row r="57" spans="1:23" ht="13.5" thickBot="1">
      <c r="A57" s="97"/>
      <c r="B57" s="97"/>
      <c r="C57" s="97"/>
      <c r="D57" s="98"/>
      <c r="E57" s="98"/>
      <c r="F57" s="3" t="s">
        <v>19</v>
      </c>
      <c r="G57" s="93">
        <v>0</v>
      </c>
      <c r="H57" s="93"/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93">
        <v>0</v>
      </c>
      <c r="U57" s="93"/>
      <c r="V57" s="93">
        <v>0</v>
      </c>
      <c r="W57" s="93"/>
    </row>
    <row r="58" spans="1:23" ht="18" customHeight="1" thickBot="1">
      <c r="A58" s="97"/>
      <c r="B58" s="97"/>
      <c r="C58" s="97"/>
      <c r="D58" s="98"/>
      <c r="E58" s="98"/>
      <c r="F58" s="3" t="s">
        <v>20</v>
      </c>
      <c r="G58" s="93">
        <v>15000</v>
      </c>
      <c r="H58" s="93"/>
      <c r="I58" s="5">
        <v>15000</v>
      </c>
      <c r="J58" s="5">
        <v>15000</v>
      </c>
      <c r="K58" s="5">
        <v>0</v>
      </c>
      <c r="L58" s="5">
        <v>15000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93">
        <v>0</v>
      </c>
      <c r="U58" s="93"/>
      <c r="V58" s="93">
        <v>0</v>
      </c>
      <c r="W58" s="93"/>
    </row>
    <row r="59" spans="1:23" ht="17.25" customHeight="1">
      <c r="A59" s="97"/>
      <c r="B59" s="97"/>
      <c r="C59" s="97"/>
      <c r="D59" s="98"/>
      <c r="E59" s="98"/>
      <c r="F59" s="3" t="s">
        <v>21</v>
      </c>
      <c r="G59" s="93">
        <v>85000</v>
      </c>
      <c r="H59" s="93"/>
      <c r="I59" s="5">
        <v>85000</v>
      </c>
      <c r="J59" s="5">
        <v>85000</v>
      </c>
      <c r="K59" s="5">
        <v>30000</v>
      </c>
      <c r="L59" s="5">
        <v>55000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93">
        <v>0</v>
      </c>
      <c r="U59" s="93"/>
      <c r="V59" s="93">
        <v>0</v>
      </c>
      <c r="W59" s="93"/>
    </row>
    <row r="60" spans="1:23" ht="17.25" customHeight="1">
      <c r="A60" s="104" t="s">
        <v>22</v>
      </c>
      <c r="B60" s="104"/>
      <c r="C60" s="104"/>
      <c r="D60" s="104"/>
      <c r="E60" s="104"/>
      <c r="F60" s="3" t="s">
        <v>18</v>
      </c>
      <c r="G60" s="103">
        <v>97291199</v>
      </c>
      <c r="H60" s="103"/>
      <c r="I60" s="7">
        <v>75491485</v>
      </c>
      <c r="J60" s="7">
        <v>69981011</v>
      </c>
      <c r="K60" s="7">
        <v>47354509</v>
      </c>
      <c r="L60" s="7">
        <v>22626502</v>
      </c>
      <c r="M60" s="7">
        <v>1648986</v>
      </c>
      <c r="N60" s="7">
        <v>2728576</v>
      </c>
      <c r="O60" s="7">
        <v>825489</v>
      </c>
      <c r="P60" s="7">
        <v>282098</v>
      </c>
      <c r="Q60" s="7">
        <v>25325</v>
      </c>
      <c r="R60" s="7">
        <v>21799714</v>
      </c>
      <c r="S60" s="7">
        <v>19015214</v>
      </c>
      <c r="T60" s="103">
        <v>13246015</v>
      </c>
      <c r="U60" s="103"/>
      <c r="V60" s="103">
        <v>2784500</v>
      </c>
      <c r="W60" s="103"/>
    </row>
    <row r="61" spans="1:23" ht="17.25" customHeight="1">
      <c r="A61" s="104"/>
      <c r="B61" s="104"/>
      <c r="C61" s="104"/>
      <c r="D61" s="104"/>
      <c r="E61" s="104"/>
      <c r="F61" s="3" t="s">
        <v>19</v>
      </c>
      <c r="G61" s="103">
        <v>-79137</v>
      </c>
      <c r="H61" s="103"/>
      <c r="I61" s="7">
        <v>-29137</v>
      </c>
      <c r="J61" s="7">
        <v>-29137</v>
      </c>
      <c r="K61" s="7">
        <v>-4137</v>
      </c>
      <c r="L61" s="7">
        <v>-25000</v>
      </c>
      <c r="M61" s="7">
        <v>0</v>
      </c>
      <c r="N61" s="7">
        <v>0</v>
      </c>
      <c r="O61" s="7">
        <v>0</v>
      </c>
      <c r="P61" s="7">
        <v>0</v>
      </c>
      <c r="Q61" s="7">
        <v>0</v>
      </c>
      <c r="R61" s="7">
        <v>-50000</v>
      </c>
      <c r="S61" s="7">
        <v>-50000</v>
      </c>
      <c r="T61" s="103">
        <v>0</v>
      </c>
      <c r="U61" s="103"/>
      <c r="V61" s="103">
        <v>0</v>
      </c>
      <c r="W61" s="103"/>
    </row>
    <row r="62" spans="1:23" ht="18.75" customHeight="1">
      <c r="A62" s="104"/>
      <c r="B62" s="104"/>
      <c r="C62" s="104"/>
      <c r="D62" s="104"/>
      <c r="E62" s="104"/>
      <c r="F62" s="3" t="s">
        <v>20</v>
      </c>
      <c r="G62" s="103">
        <v>120471</v>
      </c>
      <c r="H62" s="103"/>
      <c r="I62" s="7">
        <v>120471</v>
      </c>
      <c r="J62" s="7">
        <v>120471</v>
      </c>
      <c r="K62" s="7">
        <v>62471</v>
      </c>
      <c r="L62" s="7">
        <v>58000</v>
      </c>
      <c r="M62" s="7">
        <v>0</v>
      </c>
      <c r="N62" s="7">
        <v>0</v>
      </c>
      <c r="O62" s="7">
        <v>0</v>
      </c>
      <c r="P62" s="7">
        <v>0</v>
      </c>
      <c r="Q62" s="7">
        <v>0</v>
      </c>
      <c r="R62" s="7">
        <v>0</v>
      </c>
      <c r="S62" s="7">
        <v>0</v>
      </c>
      <c r="T62" s="103">
        <v>0</v>
      </c>
      <c r="U62" s="103"/>
      <c r="V62" s="103">
        <v>0</v>
      </c>
      <c r="W62" s="103"/>
    </row>
    <row r="63" spans="1:23" ht="21.75" customHeight="1">
      <c r="A63" s="104"/>
      <c r="B63" s="104"/>
      <c r="C63" s="104"/>
      <c r="D63" s="104"/>
      <c r="E63" s="104"/>
      <c r="F63" s="3" t="s">
        <v>21</v>
      </c>
      <c r="G63" s="103">
        <v>97332533</v>
      </c>
      <c r="H63" s="103"/>
      <c r="I63" s="7">
        <v>75582819</v>
      </c>
      <c r="J63" s="7">
        <v>70072345</v>
      </c>
      <c r="K63" s="7">
        <v>47412843</v>
      </c>
      <c r="L63" s="7">
        <v>22659502</v>
      </c>
      <c r="M63" s="7">
        <v>1648986</v>
      </c>
      <c r="N63" s="7">
        <v>2728576</v>
      </c>
      <c r="O63" s="7">
        <v>825489</v>
      </c>
      <c r="P63" s="7">
        <v>282098</v>
      </c>
      <c r="Q63" s="7">
        <v>25325</v>
      </c>
      <c r="R63" s="7">
        <v>21749714</v>
      </c>
      <c r="S63" s="7">
        <v>18965214</v>
      </c>
      <c r="T63" s="103">
        <v>13246015</v>
      </c>
      <c r="U63" s="103"/>
      <c r="V63" s="103">
        <v>2784500</v>
      </c>
      <c r="W63" s="103"/>
    </row>
  </sheetData>
  <sheetProtection/>
  <mergeCells count="222">
    <mergeCell ref="G63:H63"/>
    <mergeCell ref="T63:U63"/>
    <mergeCell ref="V63:W63"/>
    <mergeCell ref="A60:E63"/>
    <mergeCell ref="G60:H60"/>
    <mergeCell ref="T60:U60"/>
    <mergeCell ref="V60:W60"/>
    <mergeCell ref="G61:H61"/>
    <mergeCell ref="T61:U61"/>
    <mergeCell ref="V61:W61"/>
    <mergeCell ref="G62:H62"/>
    <mergeCell ref="T62:U62"/>
    <mergeCell ref="V62:W62"/>
    <mergeCell ref="G58:H58"/>
    <mergeCell ref="T58:U58"/>
    <mergeCell ref="V58:W58"/>
    <mergeCell ref="G59:H59"/>
    <mergeCell ref="T59:U59"/>
    <mergeCell ref="V59:W59"/>
    <mergeCell ref="G56:H56"/>
    <mergeCell ref="T56:U56"/>
    <mergeCell ref="V56:W56"/>
    <mergeCell ref="G57:H57"/>
    <mergeCell ref="T57:U57"/>
    <mergeCell ref="V57:W57"/>
    <mergeCell ref="A52:B55"/>
    <mergeCell ref="C52:C55"/>
    <mergeCell ref="D52:E55"/>
    <mergeCell ref="A56:B59"/>
    <mergeCell ref="C56:C59"/>
    <mergeCell ref="D56:E59"/>
    <mergeCell ref="G55:H55"/>
    <mergeCell ref="T55:U55"/>
    <mergeCell ref="V55:W55"/>
    <mergeCell ref="G53:H53"/>
    <mergeCell ref="T53:U53"/>
    <mergeCell ref="V53:W53"/>
    <mergeCell ref="G54:H54"/>
    <mergeCell ref="T54:U54"/>
    <mergeCell ref="V54:W54"/>
    <mergeCell ref="T50:U50"/>
    <mergeCell ref="V50:W50"/>
    <mergeCell ref="G51:H51"/>
    <mergeCell ref="T51:U51"/>
    <mergeCell ref="V51:W51"/>
    <mergeCell ref="G52:H52"/>
    <mergeCell ref="T52:U52"/>
    <mergeCell ref="V52:W52"/>
    <mergeCell ref="A48:B51"/>
    <mergeCell ref="C48:C51"/>
    <mergeCell ref="D48:E51"/>
    <mergeCell ref="G48:H48"/>
    <mergeCell ref="T48:U48"/>
    <mergeCell ref="V48:W48"/>
    <mergeCell ref="G49:H49"/>
    <mergeCell ref="T49:U49"/>
    <mergeCell ref="V49:W49"/>
    <mergeCell ref="G50:H50"/>
    <mergeCell ref="G46:H46"/>
    <mergeCell ref="T46:U46"/>
    <mergeCell ref="V46:W46"/>
    <mergeCell ref="G47:H47"/>
    <mergeCell ref="T47:U47"/>
    <mergeCell ref="V47:W47"/>
    <mergeCell ref="G44:H44"/>
    <mergeCell ref="T44:U44"/>
    <mergeCell ref="V44:W44"/>
    <mergeCell ref="G45:H45"/>
    <mergeCell ref="T45:U45"/>
    <mergeCell ref="V45:W45"/>
    <mergeCell ref="A40:B43"/>
    <mergeCell ref="C40:C43"/>
    <mergeCell ref="D40:E43"/>
    <mergeCell ref="A44:B47"/>
    <mergeCell ref="C44:C47"/>
    <mergeCell ref="D44:E47"/>
    <mergeCell ref="G18:H18"/>
    <mergeCell ref="V23:W23"/>
    <mergeCell ref="V20:W20"/>
    <mergeCell ref="T20:U20"/>
    <mergeCell ref="T18:U18"/>
    <mergeCell ref="V22:W22"/>
    <mergeCell ref="G19:H19"/>
    <mergeCell ref="T19:U19"/>
    <mergeCell ref="G22:H22"/>
    <mergeCell ref="G20:H20"/>
    <mergeCell ref="B3:D3"/>
    <mergeCell ref="E3:G3"/>
    <mergeCell ref="D5:F10"/>
    <mergeCell ref="G12:H12"/>
    <mergeCell ref="G11:H11"/>
    <mergeCell ref="D12:E15"/>
    <mergeCell ref="G5:H10"/>
    <mergeCell ref="A5:B10"/>
    <mergeCell ref="C5:C10"/>
    <mergeCell ref="H3:X3"/>
    <mergeCell ref="A12:B15"/>
    <mergeCell ref="A16:B19"/>
    <mergeCell ref="C16:C19"/>
    <mergeCell ref="D16:E19"/>
    <mergeCell ref="C12:C15"/>
    <mergeCell ref="G16:H16"/>
    <mergeCell ref="G13:H13"/>
    <mergeCell ref="G14:H14"/>
    <mergeCell ref="G15:H15"/>
    <mergeCell ref="G17:H17"/>
    <mergeCell ref="S7:S10"/>
    <mergeCell ref="T11:U11"/>
    <mergeCell ref="A11:B11"/>
    <mergeCell ref="D11:F11"/>
    <mergeCell ref="Q8:Q10"/>
    <mergeCell ref="R6:R10"/>
    <mergeCell ref="S6:W6"/>
    <mergeCell ref="V7:W10"/>
    <mergeCell ref="P8:P10"/>
    <mergeCell ref="N8:N10"/>
    <mergeCell ref="I5:W5"/>
    <mergeCell ref="I6:I10"/>
    <mergeCell ref="J6:Q7"/>
    <mergeCell ref="O8:O10"/>
    <mergeCell ref="V11:W11"/>
    <mergeCell ref="T9:U10"/>
    <mergeCell ref="T7:U8"/>
    <mergeCell ref="J8:J10"/>
    <mergeCell ref="K8:L9"/>
    <mergeCell ref="M8:M10"/>
    <mergeCell ref="T14:U14"/>
    <mergeCell ref="V14:W14"/>
    <mergeCell ref="V12:W12"/>
    <mergeCell ref="T16:U16"/>
    <mergeCell ref="V16:W16"/>
    <mergeCell ref="V15:W15"/>
    <mergeCell ref="T12:U12"/>
    <mergeCell ref="T15:U15"/>
    <mergeCell ref="T17:U17"/>
    <mergeCell ref="V17:W17"/>
    <mergeCell ref="V19:W19"/>
    <mergeCell ref="V18:W18"/>
    <mergeCell ref="A1:X2"/>
    <mergeCell ref="G21:H21"/>
    <mergeCell ref="T21:U21"/>
    <mergeCell ref="V21:W21"/>
    <mergeCell ref="V13:W13"/>
    <mergeCell ref="T13:U13"/>
    <mergeCell ref="A20:B23"/>
    <mergeCell ref="C20:C23"/>
    <mergeCell ref="D20:E23"/>
    <mergeCell ref="G23:H23"/>
    <mergeCell ref="T23:U23"/>
    <mergeCell ref="T22:U22"/>
    <mergeCell ref="A24:B27"/>
    <mergeCell ref="C24:C27"/>
    <mergeCell ref="D24:E27"/>
    <mergeCell ref="G24:H24"/>
    <mergeCell ref="T24:U24"/>
    <mergeCell ref="V24:W24"/>
    <mergeCell ref="G25:H25"/>
    <mergeCell ref="T25:U25"/>
    <mergeCell ref="V25:W25"/>
    <mergeCell ref="G26:H26"/>
    <mergeCell ref="T26:U26"/>
    <mergeCell ref="V26:W26"/>
    <mergeCell ref="G27:H27"/>
    <mergeCell ref="T27:U27"/>
    <mergeCell ref="V27:W27"/>
    <mergeCell ref="G28:H28"/>
    <mergeCell ref="T28:U28"/>
    <mergeCell ref="V28:W28"/>
    <mergeCell ref="T29:U29"/>
    <mergeCell ref="V29:W29"/>
    <mergeCell ref="G30:H30"/>
    <mergeCell ref="T30:U30"/>
    <mergeCell ref="V30:W30"/>
    <mergeCell ref="G31:H31"/>
    <mergeCell ref="T31:U31"/>
    <mergeCell ref="V31:W31"/>
    <mergeCell ref="G29:H29"/>
    <mergeCell ref="A28:B31"/>
    <mergeCell ref="C28:C31"/>
    <mergeCell ref="D28:E31"/>
    <mergeCell ref="A32:B35"/>
    <mergeCell ref="C32:C35"/>
    <mergeCell ref="D32:E35"/>
    <mergeCell ref="G32:H32"/>
    <mergeCell ref="T32:U32"/>
    <mergeCell ref="V32:W32"/>
    <mergeCell ref="G33:H33"/>
    <mergeCell ref="T33:U33"/>
    <mergeCell ref="V33:W33"/>
    <mergeCell ref="G34:H34"/>
    <mergeCell ref="T34:U34"/>
    <mergeCell ref="V34:W34"/>
    <mergeCell ref="G35:H35"/>
    <mergeCell ref="T35:U35"/>
    <mergeCell ref="V35:W35"/>
    <mergeCell ref="A36:B39"/>
    <mergeCell ref="C36:C39"/>
    <mergeCell ref="D36:E39"/>
    <mergeCell ref="G36:H36"/>
    <mergeCell ref="T36:U36"/>
    <mergeCell ref="V36:W36"/>
    <mergeCell ref="G37:H37"/>
    <mergeCell ref="T37:U37"/>
    <mergeCell ref="V37:W37"/>
    <mergeCell ref="G38:H38"/>
    <mergeCell ref="T38:U38"/>
    <mergeCell ref="V38:W38"/>
    <mergeCell ref="G39:H39"/>
    <mergeCell ref="T39:U39"/>
    <mergeCell ref="V39:W39"/>
    <mergeCell ref="G40:H40"/>
    <mergeCell ref="T40:U40"/>
    <mergeCell ref="G43:H43"/>
    <mergeCell ref="T43:U43"/>
    <mergeCell ref="V43:W43"/>
    <mergeCell ref="V40:W40"/>
    <mergeCell ref="G41:H41"/>
    <mergeCell ref="T41:U41"/>
    <mergeCell ref="V41:W41"/>
    <mergeCell ref="G42:H42"/>
    <mergeCell ref="T42:U42"/>
    <mergeCell ref="V42:W42"/>
  </mergeCells>
  <printOptions horizontalCentered="1"/>
  <pageMargins left="0.7086614173228347" right="0.7086614173228347" top="0.8661417322834646" bottom="0.4724409448818898" header="0.31496062992125984" footer="0.31496062992125984"/>
  <pageSetup horizontalDpi="600" verticalDpi="600" orientation="landscape" paperSize="9" scale="73" r:id="rId1"/>
  <headerFooter>
    <oddHeader>&amp;R
Załącznik nr &amp;A
do uchwały Zarządu Powiatu w Opatowie Nr 94.69.2017
z dnia 11 września 2017 r.  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K52"/>
  <sheetViews>
    <sheetView view="pageLayout" workbookViewId="0" topLeftCell="A1">
      <selection activeCell="H25" sqref="H25"/>
    </sheetView>
  </sheetViews>
  <sheetFormatPr defaultColWidth="9.33203125" defaultRowHeight="12.75"/>
  <cols>
    <col min="1" max="1" width="6.5" style="9" customWidth="1"/>
    <col min="2" max="2" width="8" style="9" customWidth="1"/>
    <col min="3" max="3" width="9" style="9" customWidth="1"/>
    <col min="4" max="4" width="29.16015625" style="9" customWidth="1"/>
    <col min="5" max="5" width="14.83203125" style="9" customWidth="1"/>
    <col min="6" max="6" width="12.83203125" style="9" customWidth="1"/>
    <col min="7" max="7" width="16.33203125" style="9" customWidth="1"/>
    <col min="8" max="8" width="11.83203125" style="9" customWidth="1"/>
    <col min="9" max="9" width="15.33203125" style="9" customWidth="1"/>
    <col min="10" max="10" width="12.83203125" style="9" customWidth="1"/>
    <col min="11" max="11" width="19.5" style="9" customWidth="1"/>
    <col min="12" max="16384" width="9.33203125" style="9" customWidth="1"/>
  </cols>
  <sheetData>
    <row r="1" spans="1:11" ht="18">
      <c r="A1" s="105" t="s">
        <v>112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</row>
    <row r="2" spans="1:11" ht="10.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4" t="s">
        <v>111</v>
      </c>
    </row>
    <row r="3" spans="1:11" s="10" customFormat="1" ht="19.5" customHeight="1">
      <c r="A3" s="106" t="s">
        <v>110</v>
      </c>
      <c r="B3" s="106" t="s">
        <v>0</v>
      </c>
      <c r="C3" s="106" t="s">
        <v>109</v>
      </c>
      <c r="D3" s="107" t="s">
        <v>108</v>
      </c>
      <c r="E3" s="107" t="s">
        <v>107</v>
      </c>
      <c r="F3" s="107"/>
      <c r="G3" s="107"/>
      <c r="H3" s="107"/>
      <c r="I3" s="107"/>
      <c r="J3" s="107"/>
      <c r="K3" s="107" t="s">
        <v>106</v>
      </c>
    </row>
    <row r="4" spans="1:11" s="10" customFormat="1" ht="19.5" customHeight="1">
      <c r="A4" s="106"/>
      <c r="B4" s="106"/>
      <c r="C4" s="106"/>
      <c r="D4" s="107"/>
      <c r="E4" s="107" t="s">
        <v>105</v>
      </c>
      <c r="F4" s="107" t="s">
        <v>104</v>
      </c>
      <c r="G4" s="107"/>
      <c r="H4" s="107"/>
      <c r="I4" s="107"/>
      <c r="J4" s="107"/>
      <c r="K4" s="107"/>
    </row>
    <row r="5" spans="1:11" s="10" customFormat="1" ht="19.5" customHeight="1">
      <c r="A5" s="106"/>
      <c r="B5" s="106"/>
      <c r="C5" s="106"/>
      <c r="D5" s="107"/>
      <c r="E5" s="107"/>
      <c r="F5" s="114" t="s">
        <v>103</v>
      </c>
      <c r="G5" s="111" t="s">
        <v>102</v>
      </c>
      <c r="H5" s="23" t="s">
        <v>9</v>
      </c>
      <c r="I5" s="114" t="s">
        <v>101</v>
      </c>
      <c r="J5" s="115" t="s">
        <v>100</v>
      </c>
      <c r="K5" s="107"/>
    </row>
    <row r="6" spans="1:11" s="10" customFormat="1" ht="29.25" customHeight="1">
      <c r="A6" s="106"/>
      <c r="B6" s="106"/>
      <c r="C6" s="106"/>
      <c r="D6" s="107"/>
      <c r="E6" s="107"/>
      <c r="F6" s="112"/>
      <c r="G6" s="112"/>
      <c r="H6" s="118" t="s">
        <v>99</v>
      </c>
      <c r="I6" s="112"/>
      <c r="J6" s="116"/>
      <c r="K6" s="107"/>
    </row>
    <row r="7" spans="1:11" s="10" customFormat="1" ht="19.5" customHeight="1">
      <c r="A7" s="106"/>
      <c r="B7" s="106"/>
      <c r="C7" s="106"/>
      <c r="D7" s="107"/>
      <c r="E7" s="107"/>
      <c r="F7" s="112"/>
      <c r="G7" s="112"/>
      <c r="H7" s="118"/>
      <c r="I7" s="112"/>
      <c r="J7" s="116"/>
      <c r="K7" s="107"/>
    </row>
    <row r="8" spans="1:11" s="10" customFormat="1" ht="51.75" customHeight="1">
      <c r="A8" s="106"/>
      <c r="B8" s="106"/>
      <c r="C8" s="106"/>
      <c r="D8" s="107"/>
      <c r="E8" s="107"/>
      <c r="F8" s="113"/>
      <c r="G8" s="113"/>
      <c r="H8" s="118"/>
      <c r="I8" s="113"/>
      <c r="J8" s="117"/>
      <c r="K8" s="107"/>
    </row>
    <row r="9" spans="1:11" ht="7.5" customHeight="1">
      <c r="A9" s="22">
        <v>1</v>
      </c>
      <c r="B9" s="22">
        <v>2</v>
      </c>
      <c r="C9" s="22">
        <v>3</v>
      </c>
      <c r="D9" s="22">
        <v>4</v>
      </c>
      <c r="E9" s="22">
        <v>5</v>
      </c>
      <c r="F9" s="22">
        <v>6</v>
      </c>
      <c r="G9" s="22">
        <v>7</v>
      </c>
      <c r="H9" s="22">
        <v>8</v>
      </c>
      <c r="I9" s="22">
        <v>9</v>
      </c>
      <c r="J9" s="22">
        <v>10</v>
      </c>
      <c r="K9" s="22">
        <v>11</v>
      </c>
    </row>
    <row r="10" spans="1:11" ht="57" customHeight="1">
      <c r="A10" s="20" t="s">
        <v>98</v>
      </c>
      <c r="B10" s="20">
        <v>600</v>
      </c>
      <c r="C10" s="20">
        <v>60014</v>
      </c>
      <c r="D10" s="18" t="s">
        <v>97</v>
      </c>
      <c r="E10" s="19">
        <v>60000</v>
      </c>
      <c r="F10" s="19">
        <v>60000</v>
      </c>
      <c r="G10" s="19">
        <v>0</v>
      </c>
      <c r="H10" s="19">
        <v>0</v>
      </c>
      <c r="I10" s="18" t="s">
        <v>90</v>
      </c>
      <c r="J10" s="17">
        <v>0</v>
      </c>
      <c r="K10" s="16" t="s">
        <v>86</v>
      </c>
    </row>
    <row r="11" spans="1:11" ht="51" customHeight="1">
      <c r="A11" s="20" t="s">
        <v>96</v>
      </c>
      <c r="B11" s="20">
        <v>600</v>
      </c>
      <c r="C11" s="20">
        <v>60014</v>
      </c>
      <c r="D11" s="18" t="s">
        <v>95</v>
      </c>
      <c r="E11" s="19">
        <v>150000</v>
      </c>
      <c r="F11" s="19">
        <v>150000</v>
      </c>
      <c r="G11" s="19">
        <v>0</v>
      </c>
      <c r="H11" s="19">
        <v>0</v>
      </c>
      <c r="I11" s="18" t="s">
        <v>90</v>
      </c>
      <c r="J11" s="17">
        <v>0</v>
      </c>
      <c r="K11" s="16" t="s">
        <v>86</v>
      </c>
    </row>
    <row r="12" spans="1:11" ht="51" customHeight="1">
      <c r="A12" s="20" t="s">
        <v>94</v>
      </c>
      <c r="B12" s="20">
        <v>600</v>
      </c>
      <c r="C12" s="20">
        <v>60014</v>
      </c>
      <c r="D12" s="18" t="s">
        <v>93</v>
      </c>
      <c r="E12" s="19">
        <v>180000</v>
      </c>
      <c r="F12" s="19">
        <v>180000</v>
      </c>
      <c r="G12" s="19">
        <v>0</v>
      </c>
      <c r="H12" s="19">
        <v>0</v>
      </c>
      <c r="I12" s="18" t="s">
        <v>90</v>
      </c>
      <c r="J12" s="17">
        <v>0</v>
      </c>
      <c r="K12" s="16" t="s">
        <v>86</v>
      </c>
    </row>
    <row r="13" spans="1:11" ht="51" customHeight="1">
      <c r="A13" s="20" t="s">
        <v>92</v>
      </c>
      <c r="B13" s="20">
        <v>600</v>
      </c>
      <c r="C13" s="20">
        <v>60014</v>
      </c>
      <c r="D13" s="18" t="s">
        <v>91</v>
      </c>
      <c r="E13" s="19">
        <v>20000</v>
      </c>
      <c r="F13" s="19">
        <v>20000</v>
      </c>
      <c r="G13" s="19">
        <v>0</v>
      </c>
      <c r="H13" s="19">
        <v>0</v>
      </c>
      <c r="I13" s="18" t="s">
        <v>90</v>
      </c>
      <c r="J13" s="17">
        <v>0</v>
      </c>
      <c r="K13" s="16" t="s">
        <v>86</v>
      </c>
    </row>
    <row r="14" spans="1:11" ht="60" customHeight="1">
      <c r="A14" s="20" t="s">
        <v>89</v>
      </c>
      <c r="B14" s="20">
        <v>600</v>
      </c>
      <c r="C14" s="20">
        <v>60014</v>
      </c>
      <c r="D14" s="21" t="s">
        <v>88</v>
      </c>
      <c r="E14" s="19">
        <v>1088000</v>
      </c>
      <c r="F14" s="19">
        <v>634000</v>
      </c>
      <c r="G14" s="19">
        <v>0</v>
      </c>
      <c r="H14" s="19">
        <v>0</v>
      </c>
      <c r="I14" s="18" t="s">
        <v>87</v>
      </c>
      <c r="J14" s="17">
        <v>0</v>
      </c>
      <c r="K14" s="16" t="s">
        <v>86</v>
      </c>
    </row>
    <row r="15" spans="1:11" ht="47.25" customHeight="1">
      <c r="A15" s="20" t="s">
        <v>85</v>
      </c>
      <c r="B15" s="20">
        <v>750</v>
      </c>
      <c r="C15" s="20">
        <v>75020</v>
      </c>
      <c r="D15" s="18" t="s">
        <v>84</v>
      </c>
      <c r="E15" s="19">
        <f>F15</f>
        <v>60000</v>
      </c>
      <c r="F15" s="19">
        <v>60000</v>
      </c>
      <c r="G15" s="19">
        <v>0</v>
      </c>
      <c r="H15" s="19">
        <v>0</v>
      </c>
      <c r="I15" s="18" t="s">
        <v>34</v>
      </c>
      <c r="J15" s="17">
        <v>0</v>
      </c>
      <c r="K15" s="16" t="s">
        <v>33</v>
      </c>
    </row>
    <row r="16" spans="1:11" ht="45">
      <c r="A16" s="20" t="s">
        <v>83</v>
      </c>
      <c r="B16" s="20">
        <v>750</v>
      </c>
      <c r="C16" s="20">
        <v>75020</v>
      </c>
      <c r="D16" s="18" t="s">
        <v>82</v>
      </c>
      <c r="E16" s="19">
        <v>30000</v>
      </c>
      <c r="F16" s="19">
        <v>30000</v>
      </c>
      <c r="G16" s="19">
        <v>0</v>
      </c>
      <c r="H16" s="19">
        <v>0</v>
      </c>
      <c r="I16" s="18" t="s">
        <v>34</v>
      </c>
      <c r="J16" s="17">
        <v>0</v>
      </c>
      <c r="K16" s="16" t="s">
        <v>33</v>
      </c>
    </row>
    <row r="17" spans="1:11" ht="61.5" customHeight="1">
      <c r="A17" s="20" t="s">
        <v>81</v>
      </c>
      <c r="B17" s="20">
        <v>754</v>
      </c>
      <c r="C17" s="20">
        <v>75405</v>
      </c>
      <c r="D17" s="18" t="s">
        <v>80</v>
      </c>
      <c r="E17" s="19">
        <v>16000</v>
      </c>
      <c r="F17" s="19">
        <v>16000</v>
      </c>
      <c r="G17" s="19">
        <v>0</v>
      </c>
      <c r="H17" s="19">
        <v>0</v>
      </c>
      <c r="I17" s="18" t="s">
        <v>34</v>
      </c>
      <c r="J17" s="17">
        <v>0</v>
      </c>
      <c r="K17" s="16" t="s">
        <v>33</v>
      </c>
    </row>
    <row r="18" spans="1:11" ht="50.25" customHeight="1">
      <c r="A18" s="20" t="s">
        <v>79</v>
      </c>
      <c r="B18" s="20">
        <v>851</v>
      </c>
      <c r="C18" s="20">
        <v>85195</v>
      </c>
      <c r="D18" s="18" t="s">
        <v>78</v>
      </c>
      <c r="E18" s="19">
        <v>2784500</v>
      </c>
      <c r="F18" s="19">
        <v>2784500</v>
      </c>
      <c r="G18" s="19">
        <v>0</v>
      </c>
      <c r="H18" s="19">
        <v>0</v>
      </c>
      <c r="I18" s="18" t="s">
        <v>34</v>
      </c>
      <c r="J18" s="17">
        <v>0</v>
      </c>
      <c r="K18" s="16" t="s">
        <v>33</v>
      </c>
    </row>
    <row r="19" spans="1:11" ht="78.75" customHeight="1">
      <c r="A19" s="20" t="s">
        <v>77</v>
      </c>
      <c r="B19" s="20">
        <v>852</v>
      </c>
      <c r="C19" s="20">
        <v>85202</v>
      </c>
      <c r="D19" s="18" t="s">
        <v>76</v>
      </c>
      <c r="E19" s="19">
        <v>90000</v>
      </c>
      <c r="F19" s="19">
        <v>90000</v>
      </c>
      <c r="G19" s="19">
        <v>0</v>
      </c>
      <c r="H19" s="19">
        <v>0</v>
      </c>
      <c r="I19" s="18" t="s">
        <v>34</v>
      </c>
      <c r="J19" s="17">
        <v>0</v>
      </c>
      <c r="K19" s="16" t="s">
        <v>33</v>
      </c>
    </row>
    <row r="20" spans="1:11" ht="45">
      <c r="A20" s="20" t="s">
        <v>75</v>
      </c>
      <c r="B20" s="20">
        <v>852</v>
      </c>
      <c r="C20" s="20">
        <v>85202</v>
      </c>
      <c r="D20" s="18" t="s">
        <v>74</v>
      </c>
      <c r="E20" s="19">
        <v>107328</v>
      </c>
      <c r="F20" s="19">
        <v>107328</v>
      </c>
      <c r="G20" s="19">
        <v>0</v>
      </c>
      <c r="H20" s="19">
        <v>0</v>
      </c>
      <c r="I20" s="18" t="s">
        <v>73</v>
      </c>
      <c r="J20" s="17">
        <v>0</v>
      </c>
      <c r="K20" s="16" t="s">
        <v>72</v>
      </c>
    </row>
    <row r="21" spans="1:11" ht="45">
      <c r="A21" s="20" t="s">
        <v>71</v>
      </c>
      <c r="B21" s="20">
        <v>852</v>
      </c>
      <c r="C21" s="20">
        <v>85202</v>
      </c>
      <c r="D21" s="18" t="s">
        <v>119</v>
      </c>
      <c r="E21" s="19">
        <v>6000</v>
      </c>
      <c r="F21" s="19">
        <v>6000</v>
      </c>
      <c r="G21" s="19">
        <v>0</v>
      </c>
      <c r="H21" s="19">
        <v>0</v>
      </c>
      <c r="I21" s="18" t="s">
        <v>73</v>
      </c>
      <c r="J21" s="17">
        <v>0</v>
      </c>
      <c r="K21" s="16" t="s">
        <v>72</v>
      </c>
    </row>
    <row r="22" spans="1:11" ht="47.25" customHeight="1">
      <c r="A22" s="20" t="s">
        <v>69</v>
      </c>
      <c r="B22" s="20">
        <v>852</v>
      </c>
      <c r="C22" s="20">
        <v>85202</v>
      </c>
      <c r="D22" s="18" t="s">
        <v>70</v>
      </c>
      <c r="E22" s="19">
        <v>5000</v>
      </c>
      <c r="F22" s="19">
        <v>5000</v>
      </c>
      <c r="G22" s="19">
        <v>0</v>
      </c>
      <c r="H22" s="19">
        <v>0</v>
      </c>
      <c r="I22" s="18" t="s">
        <v>37</v>
      </c>
      <c r="J22" s="17">
        <v>0</v>
      </c>
      <c r="K22" s="16" t="s">
        <v>67</v>
      </c>
    </row>
    <row r="23" spans="1:11" ht="47.25" customHeight="1">
      <c r="A23" s="20" t="s">
        <v>66</v>
      </c>
      <c r="B23" s="20">
        <v>852</v>
      </c>
      <c r="C23" s="20">
        <v>85202</v>
      </c>
      <c r="D23" s="18" t="s">
        <v>68</v>
      </c>
      <c r="E23" s="19">
        <v>55000</v>
      </c>
      <c r="F23" s="19">
        <v>55000</v>
      </c>
      <c r="G23" s="19">
        <v>0</v>
      </c>
      <c r="H23" s="19">
        <v>0</v>
      </c>
      <c r="I23" s="18" t="s">
        <v>37</v>
      </c>
      <c r="J23" s="17">
        <v>0</v>
      </c>
      <c r="K23" s="16" t="s">
        <v>67</v>
      </c>
    </row>
    <row r="24" spans="1:11" ht="72.75" customHeight="1">
      <c r="A24" s="20" t="s">
        <v>64</v>
      </c>
      <c r="B24" s="20">
        <v>852</v>
      </c>
      <c r="C24" s="20">
        <v>85295</v>
      </c>
      <c r="D24" s="18" t="s">
        <v>65</v>
      </c>
      <c r="E24" s="19">
        <v>100000</v>
      </c>
      <c r="F24" s="19">
        <v>100000</v>
      </c>
      <c r="G24" s="19">
        <v>0</v>
      </c>
      <c r="H24" s="19">
        <v>0</v>
      </c>
      <c r="I24" s="18" t="s">
        <v>37</v>
      </c>
      <c r="J24" s="17">
        <v>0</v>
      </c>
      <c r="K24" s="16" t="s">
        <v>33</v>
      </c>
    </row>
    <row r="25" spans="1:11" ht="63" customHeight="1">
      <c r="A25" s="20" t="s">
        <v>63</v>
      </c>
      <c r="B25" s="20">
        <v>853</v>
      </c>
      <c r="C25" s="20">
        <v>85311</v>
      </c>
      <c r="D25" s="18" t="s">
        <v>139</v>
      </c>
      <c r="E25" s="19">
        <v>60000</v>
      </c>
      <c r="F25" s="19">
        <v>60000</v>
      </c>
      <c r="G25" s="19">
        <v>0</v>
      </c>
      <c r="H25" s="19">
        <v>0</v>
      </c>
      <c r="I25" s="18" t="s">
        <v>37</v>
      </c>
      <c r="J25" s="17">
        <v>0</v>
      </c>
      <c r="K25" s="16" t="s">
        <v>33</v>
      </c>
    </row>
    <row r="26" spans="1:11" ht="57" customHeight="1">
      <c r="A26" s="20" t="s">
        <v>61</v>
      </c>
      <c r="B26" s="20">
        <v>854</v>
      </c>
      <c r="C26" s="20">
        <v>85403</v>
      </c>
      <c r="D26" s="18" t="s">
        <v>62</v>
      </c>
      <c r="E26" s="19">
        <v>12500</v>
      </c>
      <c r="F26" s="19">
        <v>12500</v>
      </c>
      <c r="G26" s="19">
        <v>0</v>
      </c>
      <c r="H26" s="19">
        <v>0</v>
      </c>
      <c r="I26" s="18" t="s">
        <v>37</v>
      </c>
      <c r="J26" s="17">
        <v>0</v>
      </c>
      <c r="K26" s="16" t="s">
        <v>58</v>
      </c>
    </row>
    <row r="27" spans="1:11" ht="57" customHeight="1">
      <c r="A27" s="20" t="s">
        <v>60</v>
      </c>
      <c r="B27" s="20">
        <v>854</v>
      </c>
      <c r="C27" s="20">
        <v>85403</v>
      </c>
      <c r="D27" s="18" t="s">
        <v>49</v>
      </c>
      <c r="E27" s="19">
        <v>15000</v>
      </c>
      <c r="F27" s="19">
        <v>15000</v>
      </c>
      <c r="G27" s="19">
        <v>0</v>
      </c>
      <c r="H27" s="19">
        <v>0</v>
      </c>
      <c r="I27" s="18" t="s">
        <v>37</v>
      </c>
      <c r="J27" s="17">
        <v>0</v>
      </c>
      <c r="K27" s="16" t="s">
        <v>58</v>
      </c>
    </row>
    <row r="28" spans="1:11" ht="57" customHeight="1">
      <c r="A28" s="20" t="s">
        <v>57</v>
      </c>
      <c r="B28" s="20">
        <v>854</v>
      </c>
      <c r="C28" s="20">
        <v>85403</v>
      </c>
      <c r="D28" s="18" t="s">
        <v>59</v>
      </c>
      <c r="E28" s="19">
        <v>25000</v>
      </c>
      <c r="F28" s="19">
        <v>25000</v>
      </c>
      <c r="G28" s="19">
        <v>0</v>
      </c>
      <c r="H28" s="19">
        <v>0</v>
      </c>
      <c r="I28" s="18" t="s">
        <v>37</v>
      </c>
      <c r="J28" s="17">
        <v>0</v>
      </c>
      <c r="K28" s="16" t="s">
        <v>58</v>
      </c>
    </row>
    <row r="29" spans="1:11" ht="45" customHeight="1">
      <c r="A29" s="20" t="s">
        <v>56</v>
      </c>
      <c r="B29" s="20">
        <v>854</v>
      </c>
      <c r="C29" s="20">
        <v>85403</v>
      </c>
      <c r="D29" s="18" t="s">
        <v>49</v>
      </c>
      <c r="E29" s="19">
        <v>14000</v>
      </c>
      <c r="F29" s="19">
        <v>14000</v>
      </c>
      <c r="G29" s="19">
        <v>0</v>
      </c>
      <c r="H29" s="19">
        <v>0</v>
      </c>
      <c r="I29" s="18" t="s">
        <v>37</v>
      </c>
      <c r="J29" s="17">
        <v>0</v>
      </c>
      <c r="K29" s="16" t="s">
        <v>51</v>
      </c>
    </row>
    <row r="30" spans="1:11" ht="72" customHeight="1">
      <c r="A30" s="20" t="s">
        <v>54</v>
      </c>
      <c r="B30" s="20">
        <v>854</v>
      </c>
      <c r="C30" s="20">
        <v>85403</v>
      </c>
      <c r="D30" s="18" t="s">
        <v>55</v>
      </c>
      <c r="E30" s="19">
        <v>8150</v>
      </c>
      <c r="F30" s="19">
        <v>8150</v>
      </c>
      <c r="G30" s="19">
        <v>0</v>
      </c>
      <c r="H30" s="19">
        <v>0</v>
      </c>
      <c r="I30" s="18" t="s">
        <v>37</v>
      </c>
      <c r="J30" s="17">
        <v>0</v>
      </c>
      <c r="K30" s="16" t="s">
        <v>51</v>
      </c>
    </row>
    <row r="31" spans="1:11" ht="57.75" customHeight="1">
      <c r="A31" s="20" t="s">
        <v>50</v>
      </c>
      <c r="B31" s="20">
        <v>854</v>
      </c>
      <c r="C31" s="20">
        <v>85403</v>
      </c>
      <c r="D31" s="18" t="s">
        <v>53</v>
      </c>
      <c r="E31" s="19">
        <v>138240</v>
      </c>
      <c r="F31" s="19">
        <v>69120</v>
      </c>
      <c r="G31" s="19">
        <v>0</v>
      </c>
      <c r="H31" s="19">
        <v>0</v>
      </c>
      <c r="I31" s="18" t="s">
        <v>52</v>
      </c>
      <c r="J31" s="17">
        <v>0</v>
      </c>
      <c r="K31" s="16" t="s">
        <v>51</v>
      </c>
    </row>
    <row r="32" spans="1:11" ht="57.75" customHeight="1">
      <c r="A32" s="20" t="s">
        <v>47</v>
      </c>
      <c r="B32" s="20">
        <v>854</v>
      </c>
      <c r="C32" s="20">
        <v>85403</v>
      </c>
      <c r="D32" s="18" t="s">
        <v>49</v>
      </c>
      <c r="E32" s="19">
        <v>14000</v>
      </c>
      <c r="F32" s="19">
        <v>14000</v>
      </c>
      <c r="G32" s="19">
        <v>0</v>
      </c>
      <c r="H32" s="19">
        <v>0</v>
      </c>
      <c r="I32" s="18" t="s">
        <v>37</v>
      </c>
      <c r="J32" s="17">
        <v>0</v>
      </c>
      <c r="K32" s="16" t="s">
        <v>48</v>
      </c>
    </row>
    <row r="33" spans="1:11" ht="57.75" customHeight="1">
      <c r="A33" s="20" t="s">
        <v>43</v>
      </c>
      <c r="B33" s="20">
        <v>854</v>
      </c>
      <c r="C33" s="20">
        <v>85403</v>
      </c>
      <c r="D33" s="18" t="s">
        <v>46</v>
      </c>
      <c r="E33" s="19">
        <v>155369</v>
      </c>
      <c r="F33" s="19">
        <v>80837</v>
      </c>
      <c r="G33" s="19">
        <v>0</v>
      </c>
      <c r="H33" s="19">
        <v>0</v>
      </c>
      <c r="I33" s="18" t="s">
        <v>45</v>
      </c>
      <c r="J33" s="17">
        <v>0</v>
      </c>
      <c r="K33" s="16" t="s">
        <v>44</v>
      </c>
    </row>
    <row r="34" spans="1:11" ht="57.75" customHeight="1">
      <c r="A34" s="20" t="s">
        <v>41</v>
      </c>
      <c r="B34" s="20">
        <v>855</v>
      </c>
      <c r="C34" s="20">
        <v>85510</v>
      </c>
      <c r="D34" s="18" t="s">
        <v>117</v>
      </c>
      <c r="E34" s="19">
        <v>25000</v>
      </c>
      <c r="F34" s="19">
        <v>25000</v>
      </c>
      <c r="G34" s="19">
        <v>0</v>
      </c>
      <c r="H34" s="19">
        <v>0</v>
      </c>
      <c r="I34" s="18" t="s">
        <v>115</v>
      </c>
      <c r="J34" s="17">
        <v>0</v>
      </c>
      <c r="K34" s="16" t="s">
        <v>116</v>
      </c>
    </row>
    <row r="35" spans="1:11" ht="66" customHeight="1">
      <c r="A35" s="20" t="s">
        <v>39</v>
      </c>
      <c r="B35" s="20">
        <v>900</v>
      </c>
      <c r="C35" s="20">
        <v>90019</v>
      </c>
      <c r="D35" s="18" t="s">
        <v>42</v>
      </c>
      <c r="E35" s="19">
        <v>94727</v>
      </c>
      <c r="F35" s="19">
        <v>94727</v>
      </c>
      <c r="G35" s="19">
        <v>0</v>
      </c>
      <c r="H35" s="19">
        <v>0</v>
      </c>
      <c r="I35" s="18" t="s">
        <v>37</v>
      </c>
      <c r="J35" s="17">
        <v>0</v>
      </c>
      <c r="K35" s="16" t="s">
        <v>33</v>
      </c>
    </row>
    <row r="36" spans="1:11" ht="71.25" customHeight="1">
      <c r="A36" s="20" t="s">
        <v>36</v>
      </c>
      <c r="B36" s="20">
        <v>900</v>
      </c>
      <c r="C36" s="20">
        <v>90019</v>
      </c>
      <c r="D36" s="18" t="s">
        <v>40</v>
      </c>
      <c r="E36" s="19">
        <v>102505</v>
      </c>
      <c r="F36" s="19">
        <v>102505</v>
      </c>
      <c r="G36" s="19">
        <v>0</v>
      </c>
      <c r="H36" s="19">
        <v>0</v>
      </c>
      <c r="I36" s="18" t="s">
        <v>37</v>
      </c>
      <c r="J36" s="17">
        <v>0</v>
      </c>
      <c r="K36" s="16" t="s">
        <v>33</v>
      </c>
    </row>
    <row r="37" spans="1:11" ht="96.75" customHeight="1">
      <c r="A37" s="20" t="s">
        <v>113</v>
      </c>
      <c r="B37" s="20">
        <v>900</v>
      </c>
      <c r="C37" s="20">
        <v>90019</v>
      </c>
      <c r="D37" s="21" t="s">
        <v>121</v>
      </c>
      <c r="E37" s="19">
        <v>60000</v>
      </c>
      <c r="F37" s="19">
        <v>60000</v>
      </c>
      <c r="G37" s="19">
        <v>0</v>
      </c>
      <c r="H37" s="19">
        <v>0</v>
      </c>
      <c r="I37" s="18" t="s">
        <v>37</v>
      </c>
      <c r="J37" s="17">
        <v>0</v>
      </c>
      <c r="K37" s="16" t="s">
        <v>33</v>
      </c>
    </row>
    <row r="38" spans="1:11" ht="54" customHeight="1">
      <c r="A38" s="20" t="s">
        <v>114</v>
      </c>
      <c r="B38" s="20">
        <v>921</v>
      </c>
      <c r="C38" s="20">
        <v>92195</v>
      </c>
      <c r="D38" s="18" t="s">
        <v>38</v>
      </c>
      <c r="E38" s="19">
        <v>18860</v>
      </c>
      <c r="F38" s="19">
        <v>18860</v>
      </c>
      <c r="G38" s="19">
        <v>0</v>
      </c>
      <c r="H38" s="19">
        <v>0</v>
      </c>
      <c r="I38" s="18" t="s">
        <v>37</v>
      </c>
      <c r="J38" s="17">
        <v>0</v>
      </c>
      <c r="K38" s="16" t="s">
        <v>33</v>
      </c>
    </row>
    <row r="39" spans="1:11" ht="60.75" customHeight="1">
      <c r="A39" s="20" t="s">
        <v>118</v>
      </c>
      <c r="B39" s="20">
        <v>921</v>
      </c>
      <c r="C39" s="20">
        <v>92195</v>
      </c>
      <c r="D39" s="18" t="s">
        <v>35</v>
      </c>
      <c r="E39" s="19">
        <v>3001850</v>
      </c>
      <c r="F39" s="19">
        <v>450278</v>
      </c>
      <c r="G39" s="19">
        <v>0</v>
      </c>
      <c r="H39" s="19">
        <v>0</v>
      </c>
      <c r="I39" s="18" t="s">
        <v>34</v>
      </c>
      <c r="J39" s="17">
        <v>2551572</v>
      </c>
      <c r="K39" s="16" t="s">
        <v>33</v>
      </c>
    </row>
    <row r="40" spans="1:11" ht="48.75" customHeight="1">
      <c r="A40" s="108" t="s">
        <v>32</v>
      </c>
      <c r="B40" s="109"/>
      <c r="C40" s="109"/>
      <c r="D40" s="110"/>
      <c r="E40" s="14">
        <f>SUM(E10:E39)</f>
        <v>8497029</v>
      </c>
      <c r="F40" s="14">
        <f>SUM(F10:F39)</f>
        <v>5347805</v>
      </c>
      <c r="G40" s="14">
        <f>SUM(G10:G39)</f>
        <v>0</v>
      </c>
      <c r="H40" s="14">
        <f>SUM(H10:H39)</f>
        <v>0</v>
      </c>
      <c r="I40" s="15">
        <v>597652</v>
      </c>
      <c r="J40" s="14">
        <f>SUM(J10:J39)</f>
        <v>2551572</v>
      </c>
      <c r="K40" s="13" t="s">
        <v>31</v>
      </c>
    </row>
    <row r="41" spans="1:11" ht="12.7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</row>
    <row r="42" spans="1:11" ht="12.75">
      <c r="A42" s="10" t="s">
        <v>30</v>
      </c>
      <c r="B42" s="10"/>
      <c r="C42" s="10"/>
      <c r="D42" s="10"/>
      <c r="E42" s="10"/>
      <c r="F42" s="10"/>
      <c r="G42" s="10"/>
      <c r="H42" s="10"/>
      <c r="I42" s="10"/>
      <c r="J42" s="12"/>
      <c r="K42" s="12"/>
    </row>
    <row r="43" spans="1:11" ht="12.75">
      <c r="A43" s="10" t="s">
        <v>29</v>
      </c>
      <c r="B43" s="10"/>
      <c r="C43" s="10"/>
      <c r="D43" s="10"/>
      <c r="E43" s="10"/>
      <c r="F43" s="10"/>
      <c r="G43" s="10"/>
      <c r="H43" s="10"/>
      <c r="I43" s="10"/>
      <c r="J43" s="12"/>
      <c r="K43" s="12"/>
    </row>
    <row r="44" spans="1:11" ht="12.75">
      <c r="A44" s="10" t="s">
        <v>28</v>
      </c>
      <c r="B44" s="10"/>
      <c r="C44" s="10"/>
      <c r="D44" s="10"/>
      <c r="E44" s="10"/>
      <c r="F44" s="10"/>
      <c r="G44" s="10"/>
      <c r="H44" s="10"/>
      <c r="I44" s="10"/>
      <c r="J44" s="12"/>
      <c r="K44" s="12"/>
    </row>
    <row r="45" spans="1:11" ht="12.75">
      <c r="A45" s="10" t="s">
        <v>27</v>
      </c>
      <c r="B45" s="10"/>
      <c r="C45" s="10"/>
      <c r="D45" s="10"/>
      <c r="E45" s="10"/>
      <c r="F45" s="10"/>
      <c r="G45" s="10"/>
      <c r="H45" s="10"/>
      <c r="I45" s="10"/>
      <c r="J45" s="12"/>
      <c r="K45" s="12"/>
    </row>
    <row r="46" spans="1:11" ht="12.75">
      <c r="A46" s="10" t="s">
        <v>26</v>
      </c>
      <c r="B46" s="10"/>
      <c r="C46" s="10"/>
      <c r="D46" s="10"/>
      <c r="E46" s="10"/>
      <c r="F46" s="10"/>
      <c r="G46" s="10"/>
      <c r="H46" s="10"/>
      <c r="I46" s="10"/>
      <c r="J46" s="12"/>
      <c r="K46" s="12"/>
    </row>
    <row r="47" spans="1:11" ht="12.75">
      <c r="A47" s="10"/>
      <c r="B47" s="10"/>
      <c r="C47" s="10"/>
      <c r="D47" s="10"/>
      <c r="E47" s="10"/>
      <c r="F47" s="10"/>
      <c r="G47" s="10"/>
      <c r="H47" s="10"/>
      <c r="I47" s="10"/>
      <c r="J47" s="12"/>
      <c r="K47" s="12"/>
    </row>
    <row r="48" spans="1:11" ht="12.7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pans="1:9" ht="12.75">
      <c r="A49" s="10"/>
      <c r="B49" s="10"/>
      <c r="C49" s="10"/>
      <c r="D49" s="10"/>
      <c r="E49" s="10"/>
      <c r="F49" s="10"/>
      <c r="G49" s="10"/>
      <c r="H49" s="10"/>
      <c r="I49" s="10"/>
    </row>
    <row r="50" spans="1:9" ht="12.75">
      <c r="A50" s="10"/>
      <c r="B50" s="10"/>
      <c r="C50" s="10"/>
      <c r="D50" s="10"/>
      <c r="E50" s="11"/>
      <c r="F50" s="10"/>
      <c r="G50" s="10"/>
      <c r="H50" s="10"/>
      <c r="I50" s="10"/>
    </row>
    <row r="51" spans="1:9" ht="12.75">
      <c r="A51" s="10"/>
      <c r="B51" s="10"/>
      <c r="C51" s="10"/>
      <c r="D51" s="10"/>
      <c r="E51" s="10"/>
      <c r="F51" s="10"/>
      <c r="G51" s="10"/>
      <c r="H51" s="10"/>
      <c r="I51" s="10"/>
    </row>
    <row r="52" spans="1:9" ht="12.75">
      <c r="A52" s="10"/>
      <c r="B52" s="10"/>
      <c r="C52" s="10"/>
      <c r="D52" s="10"/>
      <c r="E52" s="10"/>
      <c r="F52" s="10"/>
      <c r="G52" s="10"/>
      <c r="H52" s="10"/>
      <c r="I52" s="10"/>
    </row>
  </sheetData>
  <sheetProtection/>
  <mergeCells count="15">
    <mergeCell ref="A40:D40"/>
    <mergeCell ref="G5:G8"/>
    <mergeCell ref="I5:I8"/>
    <mergeCell ref="J5:J8"/>
    <mergeCell ref="F5:F8"/>
    <mergeCell ref="H6:H8"/>
    <mergeCell ref="A1:K1"/>
    <mergeCell ref="A3:A8"/>
    <mergeCell ref="B3:B8"/>
    <mergeCell ref="C3:C8"/>
    <mergeCell ref="D3:D8"/>
    <mergeCell ref="E3:J3"/>
    <mergeCell ref="K3:K8"/>
    <mergeCell ref="E4:E8"/>
    <mergeCell ref="F4:J4"/>
  </mergeCells>
  <printOptions horizontalCentered="1"/>
  <pageMargins left="0.5118110236220472" right="0.3937007874015748" top="0.984251968503937" bottom="0.7874015748031497" header="0.5118110236220472" footer="0.5118110236220472"/>
  <pageSetup horizontalDpi="600" verticalDpi="600" orientation="portrait" paperSize="9" scale="70" r:id="rId1"/>
  <headerFooter alignWithMargins="0">
    <oddHeader>&amp;R&amp;9Załącznik nr &amp;A
do uchwały Zarządu Powiatu w Opatowie Nr 94.69.2017
z dnia 11 września 2017 r.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R45"/>
  <sheetViews>
    <sheetView view="pageLayout" zoomScale="90" zoomScalePageLayoutView="90" workbookViewId="0" topLeftCell="A1">
      <selection activeCell="Q6" sqref="Q6"/>
    </sheetView>
  </sheetViews>
  <sheetFormatPr defaultColWidth="9.33203125" defaultRowHeight="12.75"/>
  <cols>
    <col min="1" max="1" width="5.66015625" style="9" customWidth="1"/>
    <col min="2" max="2" width="11" style="9" customWidth="1"/>
    <col min="3" max="3" width="8.66015625" style="9" customWidth="1"/>
    <col min="4" max="4" width="15" style="9" customWidth="1"/>
    <col min="5" max="5" width="16.83203125" style="9" customWidth="1"/>
    <col min="6" max="6" width="14.16015625" style="9" customWidth="1"/>
    <col min="7" max="7" width="14.33203125" style="9" customWidth="1"/>
    <col min="8" max="8" width="14.5" style="9" customWidth="1"/>
    <col min="9" max="9" width="10.66015625" style="9" customWidth="1"/>
    <col min="10" max="10" width="12.66015625" style="9" customWidth="1"/>
    <col min="11" max="11" width="10.83203125" style="26" customWidth="1"/>
    <col min="12" max="12" width="15" style="26" customWidth="1"/>
    <col min="13" max="14" width="12.33203125" style="26" bestFit="1" customWidth="1"/>
    <col min="15" max="15" width="12.16015625" style="26" customWidth="1"/>
    <col min="16" max="16384" width="9.33203125" style="26" customWidth="1"/>
  </cols>
  <sheetData>
    <row r="1" spans="1:17" ht="36" customHeight="1">
      <c r="A1" s="129" t="s">
        <v>138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62"/>
    </row>
    <row r="2" spans="1:16" s="47" customFormat="1" ht="18.75" customHeight="1">
      <c r="A2" s="61"/>
      <c r="B2" s="61"/>
      <c r="C2" s="61"/>
      <c r="D2" s="61"/>
      <c r="E2" s="61"/>
      <c r="F2" s="61"/>
      <c r="G2" s="60"/>
      <c r="H2" s="60"/>
      <c r="I2" s="60"/>
      <c r="J2" s="60"/>
      <c r="K2" s="60"/>
      <c r="L2" s="59"/>
      <c r="M2" s="59"/>
      <c r="N2" s="59"/>
      <c r="O2" s="59"/>
      <c r="P2" s="58" t="s">
        <v>137</v>
      </c>
    </row>
    <row r="3" spans="1:16" s="47" customFormat="1" ht="12.75">
      <c r="A3" s="130" t="s">
        <v>0</v>
      </c>
      <c r="B3" s="130" t="s">
        <v>1</v>
      </c>
      <c r="C3" s="130" t="s">
        <v>136</v>
      </c>
      <c r="D3" s="130" t="s">
        <v>135</v>
      </c>
      <c r="E3" s="119" t="s">
        <v>134</v>
      </c>
      <c r="F3" s="125" t="s">
        <v>6</v>
      </c>
      <c r="G3" s="133"/>
      <c r="H3" s="133"/>
      <c r="I3" s="133"/>
      <c r="J3" s="133"/>
      <c r="K3" s="133"/>
      <c r="L3" s="133"/>
      <c r="M3" s="133"/>
      <c r="N3" s="133"/>
      <c r="O3" s="133"/>
      <c r="P3" s="126"/>
    </row>
    <row r="4" spans="1:16" s="47" customFormat="1" ht="12.75">
      <c r="A4" s="131"/>
      <c r="B4" s="131"/>
      <c r="C4" s="131"/>
      <c r="D4" s="131"/>
      <c r="E4" s="120"/>
      <c r="F4" s="119" t="s">
        <v>133</v>
      </c>
      <c r="G4" s="127" t="s">
        <v>6</v>
      </c>
      <c r="H4" s="127"/>
      <c r="I4" s="127"/>
      <c r="J4" s="127"/>
      <c r="K4" s="127"/>
      <c r="L4" s="119" t="s">
        <v>132</v>
      </c>
      <c r="M4" s="122" t="s">
        <v>6</v>
      </c>
      <c r="N4" s="123"/>
      <c r="O4" s="123"/>
      <c r="P4" s="124"/>
    </row>
    <row r="5" spans="1:16" s="47" customFormat="1" ht="25.5" customHeight="1">
      <c r="A5" s="131"/>
      <c r="B5" s="131"/>
      <c r="C5" s="131"/>
      <c r="D5" s="131"/>
      <c r="E5" s="120"/>
      <c r="F5" s="120"/>
      <c r="G5" s="125" t="s">
        <v>131</v>
      </c>
      <c r="H5" s="126"/>
      <c r="I5" s="119" t="s">
        <v>130</v>
      </c>
      <c r="J5" s="119" t="s">
        <v>129</v>
      </c>
      <c r="K5" s="119" t="s">
        <v>128</v>
      </c>
      <c r="L5" s="120"/>
      <c r="M5" s="125" t="s">
        <v>8</v>
      </c>
      <c r="N5" s="57" t="s">
        <v>9</v>
      </c>
      <c r="O5" s="127" t="s">
        <v>127</v>
      </c>
      <c r="P5" s="127" t="s">
        <v>126</v>
      </c>
    </row>
    <row r="6" spans="1:16" s="47" customFormat="1" ht="84">
      <c r="A6" s="132"/>
      <c r="B6" s="132"/>
      <c r="C6" s="132"/>
      <c r="D6" s="132"/>
      <c r="E6" s="121"/>
      <c r="F6" s="121"/>
      <c r="G6" s="56" t="s">
        <v>16</v>
      </c>
      <c r="H6" s="56" t="s">
        <v>125</v>
      </c>
      <c r="I6" s="121"/>
      <c r="J6" s="121"/>
      <c r="K6" s="121"/>
      <c r="L6" s="121"/>
      <c r="M6" s="127"/>
      <c r="N6" s="55" t="s">
        <v>13</v>
      </c>
      <c r="O6" s="127"/>
      <c r="P6" s="127"/>
    </row>
    <row r="7" spans="1:16" s="47" customFormat="1" ht="10.5" customHeight="1">
      <c r="A7" s="54">
        <v>1</v>
      </c>
      <c r="B7" s="54">
        <v>2</v>
      </c>
      <c r="C7" s="54">
        <v>3</v>
      </c>
      <c r="D7" s="54">
        <v>4</v>
      </c>
      <c r="E7" s="54">
        <v>5</v>
      </c>
      <c r="F7" s="54">
        <v>6</v>
      </c>
      <c r="G7" s="54">
        <v>7</v>
      </c>
      <c r="H7" s="54">
        <v>8</v>
      </c>
      <c r="I7" s="54">
        <v>9</v>
      </c>
      <c r="J7" s="54">
        <v>10</v>
      </c>
      <c r="K7" s="54">
        <v>11</v>
      </c>
      <c r="L7" s="54">
        <v>12</v>
      </c>
      <c r="M7" s="54">
        <v>13</v>
      </c>
      <c r="N7" s="54">
        <v>14</v>
      </c>
      <c r="O7" s="54">
        <v>15</v>
      </c>
      <c r="P7" s="54">
        <v>16</v>
      </c>
    </row>
    <row r="8" spans="1:16" s="47" customFormat="1" ht="13.5">
      <c r="A8" s="50" t="s">
        <v>124</v>
      </c>
      <c r="B8" s="53"/>
      <c r="C8" s="40"/>
      <c r="D8" s="44">
        <f>SUM(D9:D9)</f>
        <v>6000</v>
      </c>
      <c r="E8" s="44">
        <f>SUM(E9:E9)</f>
        <v>6000</v>
      </c>
      <c r="F8" s="44">
        <f>SUM(F9:F9)</f>
        <v>6000</v>
      </c>
      <c r="G8" s="44">
        <f>SUM(G9:G9)</f>
        <v>0</v>
      </c>
      <c r="H8" s="44">
        <f>SUM(H9:H9)</f>
        <v>6000</v>
      </c>
      <c r="I8" s="44">
        <v>0</v>
      </c>
      <c r="J8" s="44">
        <v>0</v>
      </c>
      <c r="K8" s="44">
        <v>0</v>
      </c>
      <c r="L8" s="44">
        <f>SUM(L9:L9)</f>
        <v>0</v>
      </c>
      <c r="M8" s="44">
        <f>SUM(M9:M9)</f>
        <v>0</v>
      </c>
      <c r="N8" s="44">
        <f>SUM(N9:N9)</f>
        <v>0</v>
      </c>
      <c r="O8" s="44">
        <v>0</v>
      </c>
      <c r="P8" s="44">
        <v>0</v>
      </c>
    </row>
    <row r="9" spans="1:16" s="47" customFormat="1" ht="12.75">
      <c r="A9" s="52" t="s">
        <v>124</v>
      </c>
      <c r="B9" s="51" t="s">
        <v>123</v>
      </c>
      <c r="C9" s="37">
        <v>2110</v>
      </c>
      <c r="D9" s="36">
        <v>6000</v>
      </c>
      <c r="E9" s="36">
        <f>F9+L9</f>
        <v>6000</v>
      </c>
      <c r="F9" s="36">
        <f>H9</f>
        <v>6000</v>
      </c>
      <c r="G9" s="35">
        <v>0</v>
      </c>
      <c r="H9" s="35">
        <v>6000</v>
      </c>
      <c r="I9" s="35">
        <v>0</v>
      </c>
      <c r="J9" s="35">
        <v>0</v>
      </c>
      <c r="K9" s="35">
        <f>-T9</f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</row>
    <row r="10" spans="1:16" s="47" customFormat="1" ht="13.5">
      <c r="A10" s="42">
        <v>600</v>
      </c>
      <c r="B10" s="45"/>
      <c r="C10" s="40"/>
      <c r="D10" s="44">
        <f aca="true" t="shared" si="0" ref="D10:N10">SUM(D11:D11)</f>
        <v>825</v>
      </c>
      <c r="E10" s="44">
        <f t="shared" si="0"/>
        <v>825</v>
      </c>
      <c r="F10" s="44">
        <f t="shared" si="0"/>
        <v>825</v>
      </c>
      <c r="G10" s="44">
        <f t="shared" si="0"/>
        <v>825</v>
      </c>
      <c r="H10" s="44">
        <f t="shared" si="0"/>
        <v>0</v>
      </c>
      <c r="I10" s="44">
        <f t="shared" si="0"/>
        <v>0</v>
      </c>
      <c r="J10" s="44">
        <f t="shared" si="0"/>
        <v>0</v>
      </c>
      <c r="K10" s="44">
        <f t="shared" si="0"/>
        <v>0</v>
      </c>
      <c r="L10" s="44">
        <f t="shared" si="0"/>
        <v>0</v>
      </c>
      <c r="M10" s="44">
        <f t="shared" si="0"/>
        <v>0</v>
      </c>
      <c r="N10" s="44">
        <f t="shared" si="0"/>
        <v>0</v>
      </c>
      <c r="O10" s="44">
        <f>O12+O14</f>
        <v>0</v>
      </c>
      <c r="P10" s="44">
        <f>P12+P14</f>
        <v>0</v>
      </c>
    </row>
    <row r="11" spans="1:16" s="47" customFormat="1" ht="12.75">
      <c r="A11" s="39">
        <v>600</v>
      </c>
      <c r="B11" s="38">
        <v>60095</v>
      </c>
      <c r="C11" s="37">
        <v>2110</v>
      </c>
      <c r="D11" s="36">
        <v>825</v>
      </c>
      <c r="E11" s="36">
        <f>SUM(F11)</f>
        <v>825</v>
      </c>
      <c r="F11" s="36">
        <f>SUM(G11:H11)</f>
        <v>825</v>
      </c>
      <c r="G11" s="35">
        <v>825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f>SUM(O11+Q11+R11)</f>
        <v>0</v>
      </c>
      <c r="O11" s="35">
        <v>0</v>
      </c>
      <c r="P11" s="35">
        <v>0</v>
      </c>
    </row>
    <row r="12" spans="1:16" s="47" customFormat="1" ht="13.5">
      <c r="A12" s="50" t="s">
        <v>122</v>
      </c>
      <c r="B12" s="49"/>
      <c r="C12" s="40"/>
      <c r="D12" s="44">
        <f aca="true" t="shared" si="1" ref="D12:M12">SUM(D13)</f>
        <v>68000</v>
      </c>
      <c r="E12" s="44">
        <f t="shared" si="1"/>
        <v>68000</v>
      </c>
      <c r="F12" s="44">
        <f t="shared" si="1"/>
        <v>68000</v>
      </c>
      <c r="G12" s="44">
        <f t="shared" si="1"/>
        <v>41000</v>
      </c>
      <c r="H12" s="44">
        <f t="shared" si="1"/>
        <v>27000</v>
      </c>
      <c r="I12" s="44">
        <f t="shared" si="1"/>
        <v>0</v>
      </c>
      <c r="J12" s="44">
        <f t="shared" si="1"/>
        <v>0</v>
      </c>
      <c r="K12" s="44">
        <f t="shared" si="1"/>
        <v>0</v>
      </c>
      <c r="L12" s="44">
        <f t="shared" si="1"/>
        <v>0</v>
      </c>
      <c r="M12" s="44">
        <f t="shared" si="1"/>
        <v>0</v>
      </c>
      <c r="N12" s="44">
        <v>0</v>
      </c>
      <c r="O12" s="44">
        <f>SUM(O13)</f>
        <v>0</v>
      </c>
      <c r="P12" s="44">
        <f>SUM(P13)</f>
        <v>0</v>
      </c>
    </row>
    <row r="13" spans="1:18" s="47" customFormat="1" ht="12.75">
      <c r="A13" s="39">
        <v>700</v>
      </c>
      <c r="B13" s="38">
        <v>70005</v>
      </c>
      <c r="C13" s="37">
        <v>2110</v>
      </c>
      <c r="D13" s="36">
        <v>68000</v>
      </c>
      <c r="E13" s="36">
        <f>SUM(F13)</f>
        <v>68000</v>
      </c>
      <c r="F13" s="36">
        <f>SUM(G13:H13)</f>
        <v>68000</v>
      </c>
      <c r="G13" s="35">
        <v>41000</v>
      </c>
      <c r="H13" s="35">
        <v>27000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f>SUM(O13+Q13+R13)</f>
        <v>0</v>
      </c>
      <c r="O13" s="35">
        <v>0</v>
      </c>
      <c r="P13" s="35">
        <v>0</v>
      </c>
      <c r="Q13" s="43"/>
      <c r="R13" s="43"/>
    </row>
    <row r="14" spans="1:18" s="47" customFormat="1" ht="13.5">
      <c r="A14" s="42">
        <v>710</v>
      </c>
      <c r="B14" s="45"/>
      <c r="C14" s="40"/>
      <c r="D14" s="44">
        <f aca="true" t="shared" si="2" ref="D14:P14">SUM(D15:D16)</f>
        <v>390000</v>
      </c>
      <c r="E14" s="44">
        <f t="shared" si="2"/>
        <v>390000</v>
      </c>
      <c r="F14" s="44">
        <f t="shared" si="2"/>
        <v>390000</v>
      </c>
      <c r="G14" s="44">
        <f t="shared" si="2"/>
        <v>345414</v>
      </c>
      <c r="H14" s="44">
        <f t="shared" si="2"/>
        <v>44586</v>
      </c>
      <c r="I14" s="44">
        <f t="shared" si="2"/>
        <v>0</v>
      </c>
      <c r="J14" s="44">
        <f t="shared" si="2"/>
        <v>0</v>
      </c>
      <c r="K14" s="44">
        <f t="shared" si="2"/>
        <v>0</v>
      </c>
      <c r="L14" s="44">
        <f t="shared" si="2"/>
        <v>0</v>
      </c>
      <c r="M14" s="44">
        <f t="shared" si="2"/>
        <v>0</v>
      </c>
      <c r="N14" s="44">
        <f t="shared" si="2"/>
        <v>0</v>
      </c>
      <c r="O14" s="44">
        <f t="shared" si="2"/>
        <v>0</v>
      </c>
      <c r="P14" s="44">
        <f t="shared" si="2"/>
        <v>0</v>
      </c>
      <c r="Q14" s="48"/>
      <c r="R14" s="48"/>
    </row>
    <row r="15" spans="1:18" s="47" customFormat="1" ht="12.75">
      <c r="A15" s="39">
        <v>710</v>
      </c>
      <c r="B15" s="38">
        <v>71012</v>
      </c>
      <c r="C15" s="37">
        <v>2110</v>
      </c>
      <c r="D15" s="36">
        <v>114000</v>
      </c>
      <c r="E15" s="36">
        <f>SUM(N15+F15)</f>
        <v>114000</v>
      </c>
      <c r="F15" s="36">
        <f>SUM(G15:K15)</f>
        <v>114000</v>
      </c>
      <c r="G15" s="35">
        <v>114000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f>SUM(O15+Q15+R15)</f>
        <v>0</v>
      </c>
      <c r="O15" s="35">
        <v>0</v>
      </c>
      <c r="P15" s="35">
        <v>0</v>
      </c>
      <c r="Q15" s="43"/>
      <c r="R15" s="43"/>
    </row>
    <row r="16" spans="1:16" s="47" customFormat="1" ht="12.75">
      <c r="A16" s="39">
        <v>710</v>
      </c>
      <c r="B16" s="38">
        <v>71015</v>
      </c>
      <c r="C16" s="37">
        <v>2110</v>
      </c>
      <c r="D16" s="36">
        <v>276000</v>
      </c>
      <c r="E16" s="36">
        <f>SUM(F16)</f>
        <v>276000</v>
      </c>
      <c r="F16" s="36">
        <f>SUM(G16:H16)</f>
        <v>276000</v>
      </c>
      <c r="G16" s="35">
        <v>231414</v>
      </c>
      <c r="H16" s="35">
        <v>44586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f>SUM(O16+Q16+R16)</f>
        <v>0</v>
      </c>
      <c r="O16" s="35">
        <v>0</v>
      </c>
      <c r="P16" s="35">
        <v>0</v>
      </c>
    </row>
    <row r="17" spans="1:16" s="47" customFormat="1" ht="13.5">
      <c r="A17" s="42">
        <v>750</v>
      </c>
      <c r="B17" s="45"/>
      <c r="C17" s="40"/>
      <c r="D17" s="44">
        <f aca="true" t="shared" si="3" ref="D17:P17">SUM(D18:D19)</f>
        <v>21624</v>
      </c>
      <c r="E17" s="44">
        <f t="shared" si="3"/>
        <v>21624</v>
      </c>
      <c r="F17" s="44">
        <f t="shared" si="3"/>
        <v>21624</v>
      </c>
      <c r="G17" s="44">
        <f t="shared" si="3"/>
        <v>12187</v>
      </c>
      <c r="H17" s="44">
        <f t="shared" si="3"/>
        <v>9437</v>
      </c>
      <c r="I17" s="44">
        <f t="shared" si="3"/>
        <v>0</v>
      </c>
      <c r="J17" s="44">
        <f t="shared" si="3"/>
        <v>0</v>
      </c>
      <c r="K17" s="44">
        <f t="shared" si="3"/>
        <v>0</v>
      </c>
      <c r="L17" s="44">
        <f t="shared" si="3"/>
        <v>0</v>
      </c>
      <c r="M17" s="44">
        <f t="shared" si="3"/>
        <v>0</v>
      </c>
      <c r="N17" s="44">
        <f t="shared" si="3"/>
        <v>0</v>
      </c>
      <c r="O17" s="44">
        <f t="shared" si="3"/>
        <v>0</v>
      </c>
      <c r="P17" s="44">
        <f t="shared" si="3"/>
        <v>0</v>
      </c>
    </row>
    <row r="18" spans="1:16" s="47" customFormat="1" ht="12.75">
      <c r="A18" s="39">
        <v>750</v>
      </c>
      <c r="B18" s="38">
        <v>75011</v>
      </c>
      <c r="C18" s="37">
        <v>2110</v>
      </c>
      <c r="D18" s="36">
        <v>3100</v>
      </c>
      <c r="E18" s="36">
        <f>SUM(N18+F18)</f>
        <v>3100</v>
      </c>
      <c r="F18" s="36">
        <f>SUM(G18:K18)</f>
        <v>3100</v>
      </c>
      <c r="G18" s="35">
        <v>3100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5">
        <f>SUM(O18+Q18+R18)</f>
        <v>0</v>
      </c>
      <c r="O18" s="35">
        <v>0</v>
      </c>
      <c r="P18" s="35">
        <v>0</v>
      </c>
    </row>
    <row r="19" spans="1:16" s="47" customFormat="1" ht="12.75">
      <c r="A19" s="39">
        <v>750</v>
      </c>
      <c r="B19" s="38">
        <v>75045</v>
      </c>
      <c r="C19" s="37">
        <v>2110</v>
      </c>
      <c r="D19" s="36">
        <v>18524</v>
      </c>
      <c r="E19" s="36">
        <f>SUM(F19)</f>
        <v>18524</v>
      </c>
      <c r="F19" s="36">
        <f>SUM(G19:H19)</f>
        <v>18524</v>
      </c>
      <c r="G19" s="35">
        <v>9087</v>
      </c>
      <c r="H19" s="35">
        <v>9437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f>SUM(O19+Q19+R19)</f>
        <v>0</v>
      </c>
      <c r="O19" s="35">
        <v>0</v>
      </c>
      <c r="P19" s="35">
        <v>0</v>
      </c>
    </row>
    <row r="20" spans="1:16" s="46" customFormat="1" ht="14.25" customHeight="1">
      <c r="A20" s="42">
        <v>754</v>
      </c>
      <c r="B20" s="45"/>
      <c r="C20" s="40"/>
      <c r="D20" s="44">
        <f>SUM(D21:D21)</f>
        <v>3788188</v>
      </c>
      <c r="E20" s="44">
        <f>E21</f>
        <v>3788188</v>
      </c>
      <c r="F20" s="44">
        <f aca="true" t="shared" si="4" ref="F20:K20">SUM(F21)</f>
        <v>3788188</v>
      </c>
      <c r="G20" s="44">
        <f t="shared" si="4"/>
        <v>3297028</v>
      </c>
      <c r="H20" s="44">
        <f t="shared" si="4"/>
        <v>302560</v>
      </c>
      <c r="I20" s="44">
        <f t="shared" si="4"/>
        <v>0</v>
      </c>
      <c r="J20" s="44">
        <f t="shared" si="4"/>
        <v>188600</v>
      </c>
      <c r="K20" s="44">
        <f t="shared" si="4"/>
        <v>0</v>
      </c>
      <c r="L20" s="44">
        <f>SUM(L21:L21)</f>
        <v>0</v>
      </c>
      <c r="M20" s="44">
        <f>SUM(M21:M21)</f>
        <v>0</v>
      </c>
      <c r="N20" s="44">
        <f>SUM(N21)</f>
        <v>0</v>
      </c>
      <c r="O20" s="44">
        <f>SUM(O21)</f>
        <v>0</v>
      </c>
      <c r="P20" s="44">
        <f>SUM(P21)</f>
        <v>0</v>
      </c>
    </row>
    <row r="21" spans="1:16" ht="12.75" customHeight="1">
      <c r="A21" s="39">
        <v>754</v>
      </c>
      <c r="B21" s="38">
        <v>75411</v>
      </c>
      <c r="C21" s="37">
        <v>2110</v>
      </c>
      <c r="D21" s="36">
        <v>3788188</v>
      </c>
      <c r="E21" s="36">
        <f>SUM(F21)</f>
        <v>3788188</v>
      </c>
      <c r="F21" s="36">
        <f>SUM(G21:J21)</f>
        <v>3788188</v>
      </c>
      <c r="G21" s="35">
        <v>3297028</v>
      </c>
      <c r="H21" s="35">
        <v>302560</v>
      </c>
      <c r="I21" s="35">
        <v>0</v>
      </c>
      <c r="J21" s="35">
        <v>188600</v>
      </c>
      <c r="K21" s="35">
        <v>0</v>
      </c>
      <c r="L21" s="35">
        <v>0</v>
      </c>
      <c r="M21" s="35">
        <v>0</v>
      </c>
      <c r="N21" s="35">
        <f>SUM(O21+Q21+R21)</f>
        <v>0</v>
      </c>
      <c r="O21" s="35">
        <v>0</v>
      </c>
      <c r="P21" s="35"/>
    </row>
    <row r="22" spans="1:16" ht="12.75" customHeight="1">
      <c r="A22" s="42">
        <v>755</v>
      </c>
      <c r="B22" s="45"/>
      <c r="C22" s="40"/>
      <c r="D22" s="44">
        <f>SUM(D23:D23)</f>
        <v>125208</v>
      </c>
      <c r="E22" s="44">
        <f>E23</f>
        <v>125208</v>
      </c>
      <c r="F22" s="44">
        <f aca="true" t="shared" si="5" ref="F22:K22">SUM(F23)</f>
        <v>125208</v>
      </c>
      <c r="G22" s="44">
        <f t="shared" si="5"/>
        <v>0</v>
      </c>
      <c r="H22" s="44">
        <f t="shared" si="5"/>
        <v>64482</v>
      </c>
      <c r="I22" s="44">
        <f t="shared" si="5"/>
        <v>60726</v>
      </c>
      <c r="J22" s="44">
        <f t="shared" si="5"/>
        <v>0</v>
      </c>
      <c r="K22" s="44">
        <f t="shared" si="5"/>
        <v>0</v>
      </c>
      <c r="L22" s="44">
        <f>SUM(L23:L23)</f>
        <v>0</v>
      </c>
      <c r="M22" s="44">
        <f>SUM(M23:M23)</f>
        <v>0</v>
      </c>
      <c r="N22" s="44">
        <f>SUM(N23)</f>
        <v>0</v>
      </c>
      <c r="O22" s="44">
        <f>SUM(O23)</f>
        <v>0</v>
      </c>
      <c r="P22" s="44">
        <f>SUM(P23)</f>
        <v>0</v>
      </c>
    </row>
    <row r="23" spans="1:16" ht="12.75" customHeight="1">
      <c r="A23" s="39">
        <v>755</v>
      </c>
      <c r="B23" s="38">
        <v>75515</v>
      </c>
      <c r="C23" s="37">
        <v>2110</v>
      </c>
      <c r="D23" s="36">
        <v>125208</v>
      </c>
      <c r="E23" s="36">
        <f>SUM(F23)</f>
        <v>125208</v>
      </c>
      <c r="F23" s="36">
        <f>SUM(G23:J23)</f>
        <v>125208</v>
      </c>
      <c r="G23" s="35">
        <v>0</v>
      </c>
      <c r="H23" s="35">
        <v>64482</v>
      </c>
      <c r="I23" s="35">
        <v>60726</v>
      </c>
      <c r="J23" s="35">
        <v>0</v>
      </c>
      <c r="K23" s="35">
        <v>0</v>
      </c>
      <c r="L23" s="35">
        <v>0</v>
      </c>
      <c r="M23" s="35">
        <v>0</v>
      </c>
      <c r="N23" s="35">
        <f>SUM(O23+Q23+R23)</f>
        <v>0</v>
      </c>
      <c r="O23" s="35">
        <v>0</v>
      </c>
      <c r="P23" s="35"/>
    </row>
    <row r="24" spans="1:16" ht="12.75" customHeight="1">
      <c r="A24" s="42">
        <v>801</v>
      </c>
      <c r="B24" s="45"/>
      <c r="C24" s="40"/>
      <c r="D24" s="44">
        <f aca="true" t="shared" si="6" ref="D24:P24">SUM(D25:D26)</f>
        <v>28399</v>
      </c>
      <c r="E24" s="44">
        <f t="shared" si="6"/>
        <v>28399</v>
      </c>
      <c r="F24" s="44">
        <f t="shared" si="6"/>
        <v>28399</v>
      </c>
      <c r="G24" s="44">
        <f t="shared" si="6"/>
        <v>0</v>
      </c>
      <c r="H24" s="44">
        <f t="shared" si="6"/>
        <v>28399</v>
      </c>
      <c r="I24" s="44">
        <f t="shared" si="6"/>
        <v>0</v>
      </c>
      <c r="J24" s="44">
        <f t="shared" si="6"/>
        <v>0</v>
      </c>
      <c r="K24" s="44">
        <f t="shared" si="6"/>
        <v>0</v>
      </c>
      <c r="L24" s="44">
        <f t="shared" si="6"/>
        <v>0</v>
      </c>
      <c r="M24" s="44">
        <f t="shared" si="6"/>
        <v>0</v>
      </c>
      <c r="N24" s="44">
        <f t="shared" si="6"/>
        <v>0</v>
      </c>
      <c r="O24" s="44">
        <f t="shared" si="6"/>
        <v>0</v>
      </c>
      <c r="P24" s="44">
        <f t="shared" si="6"/>
        <v>0</v>
      </c>
    </row>
    <row r="25" spans="1:16" ht="12.75" customHeight="1">
      <c r="A25" s="39">
        <v>801</v>
      </c>
      <c r="B25" s="38">
        <v>80102</v>
      </c>
      <c r="C25" s="37">
        <v>2110</v>
      </c>
      <c r="D25" s="36">
        <v>14561</v>
      </c>
      <c r="E25" s="36">
        <f>SUM(N25+F25)</f>
        <v>14561</v>
      </c>
      <c r="F25" s="36">
        <f>SUM(G25:K25)</f>
        <v>14561</v>
      </c>
      <c r="G25" s="35">
        <v>0</v>
      </c>
      <c r="H25" s="35">
        <v>14561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f>SUM(O25+Q25+R25)</f>
        <v>0</v>
      </c>
      <c r="O25" s="35">
        <v>0</v>
      </c>
      <c r="P25" s="35">
        <v>0</v>
      </c>
    </row>
    <row r="26" spans="1:16" ht="12.75" customHeight="1">
      <c r="A26" s="39">
        <v>801</v>
      </c>
      <c r="B26" s="38">
        <v>80111</v>
      </c>
      <c r="C26" s="37">
        <v>2110</v>
      </c>
      <c r="D26" s="36">
        <v>13838</v>
      </c>
      <c r="E26" s="36">
        <f>SUM(F26)</f>
        <v>13838</v>
      </c>
      <c r="F26" s="36">
        <f>SUM(G26:H26)</f>
        <v>13838</v>
      </c>
      <c r="G26" s="35">
        <v>0</v>
      </c>
      <c r="H26" s="35">
        <v>13838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f>SUM(O26+Q26+R26)</f>
        <v>0</v>
      </c>
      <c r="O26" s="35">
        <v>0</v>
      </c>
      <c r="P26" s="35">
        <v>0</v>
      </c>
    </row>
    <row r="27" spans="1:16" ht="13.5">
      <c r="A27" s="42">
        <v>851</v>
      </c>
      <c r="B27" s="41"/>
      <c r="C27" s="40"/>
      <c r="D27" s="34">
        <f>D28</f>
        <v>2503549</v>
      </c>
      <c r="E27" s="34">
        <f aca="true" t="shared" si="7" ref="E27:P27">SUM(E28)</f>
        <v>2503549</v>
      </c>
      <c r="F27" s="34">
        <f t="shared" si="7"/>
        <v>2503549</v>
      </c>
      <c r="G27" s="34">
        <f t="shared" si="7"/>
        <v>0</v>
      </c>
      <c r="H27" s="34">
        <f t="shared" si="7"/>
        <v>2503549</v>
      </c>
      <c r="I27" s="34">
        <f t="shared" si="7"/>
        <v>0</v>
      </c>
      <c r="J27" s="34">
        <f t="shared" si="7"/>
        <v>0</v>
      </c>
      <c r="K27" s="34">
        <f t="shared" si="7"/>
        <v>0</v>
      </c>
      <c r="L27" s="34">
        <f t="shared" si="7"/>
        <v>0</v>
      </c>
      <c r="M27" s="34">
        <f t="shared" si="7"/>
        <v>0</v>
      </c>
      <c r="N27" s="34">
        <f t="shared" si="7"/>
        <v>0</v>
      </c>
      <c r="O27" s="34">
        <f t="shared" si="7"/>
        <v>0</v>
      </c>
      <c r="P27" s="34">
        <f t="shared" si="7"/>
        <v>0</v>
      </c>
    </row>
    <row r="28" spans="1:17" ht="12.75">
      <c r="A28" s="39">
        <v>851</v>
      </c>
      <c r="B28" s="38">
        <v>85156</v>
      </c>
      <c r="C28" s="37">
        <v>2110</v>
      </c>
      <c r="D28" s="35">
        <v>2503549</v>
      </c>
      <c r="E28" s="36">
        <f>SUM(H28)</f>
        <v>2503549</v>
      </c>
      <c r="F28" s="36">
        <f>SUM(H28)</f>
        <v>2503549</v>
      </c>
      <c r="G28" s="35">
        <v>0</v>
      </c>
      <c r="H28" s="35">
        <v>2503549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f>SUM(O28+Q28+R28)</f>
        <v>0</v>
      </c>
      <c r="O28" s="35">
        <v>0</v>
      </c>
      <c r="P28" s="35">
        <v>0</v>
      </c>
      <c r="Q28" s="43"/>
    </row>
    <row r="29" spans="1:16" ht="13.5">
      <c r="A29" s="42">
        <v>853</v>
      </c>
      <c r="B29" s="41"/>
      <c r="C29" s="40"/>
      <c r="D29" s="34">
        <f>SUM(D30)</f>
        <v>284343</v>
      </c>
      <c r="E29" s="34">
        <f>E30</f>
        <v>284343</v>
      </c>
      <c r="F29" s="34">
        <f>F30</f>
        <v>284343</v>
      </c>
      <c r="G29" s="34">
        <f>G30</f>
        <v>254873</v>
      </c>
      <c r="H29" s="34">
        <f>H30</f>
        <v>29470</v>
      </c>
      <c r="I29" s="34">
        <f aca="true" t="shared" si="8" ref="I29:P29">SUM(I30)</f>
        <v>0</v>
      </c>
      <c r="J29" s="34">
        <f t="shared" si="8"/>
        <v>0</v>
      </c>
      <c r="K29" s="34">
        <f t="shared" si="8"/>
        <v>0</v>
      </c>
      <c r="L29" s="34">
        <f t="shared" si="8"/>
        <v>0</v>
      </c>
      <c r="M29" s="34">
        <f t="shared" si="8"/>
        <v>0</v>
      </c>
      <c r="N29" s="34">
        <f t="shared" si="8"/>
        <v>0</v>
      </c>
      <c r="O29" s="34">
        <f t="shared" si="8"/>
        <v>0</v>
      </c>
      <c r="P29" s="34">
        <f t="shared" si="8"/>
        <v>0</v>
      </c>
    </row>
    <row r="30" spans="1:16" ht="12.75">
      <c r="A30" s="39">
        <v>853</v>
      </c>
      <c r="B30" s="38">
        <v>85321</v>
      </c>
      <c r="C30" s="37">
        <v>2110</v>
      </c>
      <c r="D30" s="35">
        <v>284343</v>
      </c>
      <c r="E30" s="36">
        <f>SUM(H30+G30+E39)</f>
        <v>284343</v>
      </c>
      <c r="F30" s="35">
        <f>SUM(G30:K30)</f>
        <v>284343</v>
      </c>
      <c r="G30" s="35">
        <v>254873</v>
      </c>
      <c r="H30" s="35">
        <v>29470</v>
      </c>
      <c r="I30" s="35">
        <v>0</v>
      </c>
      <c r="J30" s="35">
        <v>0</v>
      </c>
      <c r="K30" s="35">
        <v>0</v>
      </c>
      <c r="L30" s="35">
        <v>0</v>
      </c>
      <c r="M30" s="35">
        <f>SUM(N30+P30+Q30)</f>
        <v>0</v>
      </c>
      <c r="N30" s="35">
        <v>0</v>
      </c>
      <c r="O30" s="35">
        <v>0</v>
      </c>
      <c r="P30" s="35">
        <v>0</v>
      </c>
    </row>
    <row r="31" spans="1:16" ht="13.5">
      <c r="A31" s="42">
        <v>853</v>
      </c>
      <c r="B31" s="41"/>
      <c r="C31" s="40"/>
      <c r="D31" s="34">
        <f>SUM(D32)</f>
        <v>1378</v>
      </c>
      <c r="E31" s="34">
        <f>E32</f>
        <v>1378</v>
      </c>
      <c r="F31" s="34">
        <f>F32</f>
        <v>1378</v>
      </c>
      <c r="G31" s="34">
        <f>G32</f>
        <v>0</v>
      </c>
      <c r="H31" s="34">
        <f>H32</f>
        <v>0</v>
      </c>
      <c r="I31" s="34">
        <f aca="true" t="shared" si="9" ref="I31:P31">SUM(I32)</f>
        <v>0</v>
      </c>
      <c r="J31" s="34">
        <f t="shared" si="9"/>
        <v>1378</v>
      </c>
      <c r="K31" s="34">
        <f t="shared" si="9"/>
        <v>0</v>
      </c>
      <c r="L31" s="34">
        <f t="shared" si="9"/>
        <v>0</v>
      </c>
      <c r="M31" s="34">
        <f t="shared" si="9"/>
        <v>0</v>
      </c>
      <c r="N31" s="34">
        <f t="shared" si="9"/>
        <v>0</v>
      </c>
      <c r="O31" s="34">
        <f t="shared" si="9"/>
        <v>0</v>
      </c>
      <c r="P31" s="34">
        <f t="shared" si="9"/>
        <v>0</v>
      </c>
    </row>
    <row r="32" spans="1:16" ht="12.75">
      <c r="A32" s="39">
        <v>853</v>
      </c>
      <c r="B32" s="38">
        <v>85334</v>
      </c>
      <c r="C32" s="37">
        <v>2110</v>
      </c>
      <c r="D32" s="35">
        <v>1378</v>
      </c>
      <c r="E32" s="36">
        <f>SUM(F32)</f>
        <v>1378</v>
      </c>
      <c r="F32" s="35">
        <f>SUM(G32:K32)</f>
        <v>1378</v>
      </c>
      <c r="G32" s="35">
        <v>0</v>
      </c>
      <c r="H32" s="35">
        <v>0</v>
      </c>
      <c r="I32" s="35">
        <v>0</v>
      </c>
      <c r="J32" s="35">
        <v>1378</v>
      </c>
      <c r="K32" s="35">
        <v>0</v>
      </c>
      <c r="L32" s="35">
        <v>0</v>
      </c>
      <c r="M32" s="35">
        <f>SUM(N32+P32+Q32)</f>
        <v>0</v>
      </c>
      <c r="N32" s="35">
        <v>0</v>
      </c>
      <c r="O32" s="35">
        <v>0</v>
      </c>
      <c r="P32" s="35">
        <v>0</v>
      </c>
    </row>
    <row r="33" spans="1:16" ht="13.5">
      <c r="A33" s="42">
        <v>855</v>
      </c>
      <c r="B33" s="41"/>
      <c r="C33" s="40"/>
      <c r="D33" s="34">
        <f>SUM(D34)</f>
        <v>230524</v>
      </c>
      <c r="E33" s="34">
        <f>E34</f>
        <v>230524</v>
      </c>
      <c r="F33" s="34">
        <f>F34</f>
        <v>230524</v>
      </c>
      <c r="G33" s="34">
        <f>G34</f>
        <v>2000</v>
      </c>
      <c r="H33" s="34">
        <f>H34</f>
        <v>282</v>
      </c>
      <c r="I33" s="34">
        <f aca="true" t="shared" si="10" ref="I33:P33">SUM(I34)</f>
        <v>0</v>
      </c>
      <c r="J33" s="34">
        <f t="shared" si="10"/>
        <v>228242</v>
      </c>
      <c r="K33" s="34">
        <f t="shared" si="10"/>
        <v>0</v>
      </c>
      <c r="L33" s="34">
        <f t="shared" si="10"/>
        <v>0</v>
      </c>
      <c r="M33" s="34">
        <f t="shared" si="10"/>
        <v>0</v>
      </c>
      <c r="N33" s="34">
        <f t="shared" si="10"/>
        <v>0</v>
      </c>
      <c r="O33" s="34">
        <f t="shared" si="10"/>
        <v>0</v>
      </c>
      <c r="P33" s="34">
        <f t="shared" si="10"/>
        <v>0</v>
      </c>
    </row>
    <row r="34" spans="1:16" ht="12.75">
      <c r="A34" s="39">
        <v>855</v>
      </c>
      <c r="B34" s="38">
        <v>85508</v>
      </c>
      <c r="C34" s="37">
        <v>2160</v>
      </c>
      <c r="D34" s="35">
        <v>230524</v>
      </c>
      <c r="E34" s="36">
        <f>SUM(H34+G34+J34)</f>
        <v>230524</v>
      </c>
      <c r="F34" s="35">
        <f>SUM(G34:K34)</f>
        <v>230524</v>
      </c>
      <c r="G34" s="35">
        <v>2000</v>
      </c>
      <c r="H34" s="35">
        <v>282</v>
      </c>
      <c r="I34" s="35">
        <v>0</v>
      </c>
      <c r="J34" s="35">
        <v>228242</v>
      </c>
      <c r="K34" s="35">
        <v>0</v>
      </c>
      <c r="L34" s="35">
        <v>0</v>
      </c>
      <c r="M34" s="35">
        <f>SUM(N34+P34+Q34)</f>
        <v>0</v>
      </c>
      <c r="N34" s="35">
        <v>0</v>
      </c>
      <c r="O34" s="35">
        <v>0</v>
      </c>
      <c r="P34" s="35">
        <v>0</v>
      </c>
    </row>
    <row r="35" spans="1:16" ht="14.25">
      <c r="A35" s="128" t="s">
        <v>32</v>
      </c>
      <c r="B35" s="128"/>
      <c r="C35" s="128"/>
      <c r="D35" s="34">
        <f aca="true" t="shared" si="11" ref="D35:P35">SUM(D8+D10+D12+D14+D17+D20+D22+D24+D27+D29+D31+D33)</f>
        <v>7448038</v>
      </c>
      <c r="E35" s="34">
        <f t="shared" si="11"/>
        <v>7448038</v>
      </c>
      <c r="F35" s="34">
        <f t="shared" si="11"/>
        <v>7448038</v>
      </c>
      <c r="G35" s="34">
        <f t="shared" si="11"/>
        <v>3953327</v>
      </c>
      <c r="H35" s="34">
        <f t="shared" si="11"/>
        <v>3015765</v>
      </c>
      <c r="I35" s="34">
        <f t="shared" si="11"/>
        <v>60726</v>
      </c>
      <c r="J35" s="34">
        <f t="shared" si="11"/>
        <v>418220</v>
      </c>
      <c r="K35" s="34">
        <f t="shared" si="11"/>
        <v>0</v>
      </c>
      <c r="L35" s="34">
        <f t="shared" si="11"/>
        <v>0</v>
      </c>
      <c r="M35" s="34">
        <f t="shared" si="11"/>
        <v>0</v>
      </c>
      <c r="N35" s="34">
        <f t="shared" si="11"/>
        <v>0</v>
      </c>
      <c r="O35" s="34">
        <f t="shared" si="11"/>
        <v>0</v>
      </c>
      <c r="P35" s="34">
        <f t="shared" si="11"/>
        <v>0</v>
      </c>
    </row>
    <row r="36" spans="1:16" ht="12.75">
      <c r="A36" s="32"/>
      <c r="B36" s="32"/>
      <c r="C36" s="32"/>
      <c r="D36" s="32"/>
      <c r="E36" s="33"/>
      <c r="F36" s="32"/>
      <c r="G36" s="32"/>
      <c r="H36" s="32"/>
      <c r="I36" s="32"/>
      <c r="J36" s="32"/>
      <c r="K36" s="31"/>
      <c r="L36" s="31"/>
      <c r="M36" s="28"/>
      <c r="N36" s="28"/>
      <c r="O36" s="28"/>
      <c r="P36" s="28"/>
    </row>
    <row r="37" spans="1:16" ht="12.75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8"/>
      <c r="L37" s="28"/>
      <c r="M37" s="28"/>
      <c r="N37" s="28"/>
      <c r="O37" s="28"/>
      <c r="P37" s="28"/>
    </row>
    <row r="38" spans="1:16" ht="12.75">
      <c r="A38" s="29"/>
      <c r="B38" s="29"/>
      <c r="C38" s="29"/>
      <c r="D38" s="29"/>
      <c r="E38" s="29"/>
      <c r="F38" s="29"/>
      <c r="G38" s="30"/>
      <c r="H38" s="30"/>
      <c r="I38" s="29"/>
      <c r="J38" s="29"/>
      <c r="K38" s="28"/>
      <c r="L38" s="28"/>
      <c r="M38" s="28"/>
      <c r="N38" s="28"/>
      <c r="O38" s="28"/>
      <c r="P38" s="28"/>
    </row>
    <row r="45" spans="1:10" ht="12.75">
      <c r="A45" s="26"/>
      <c r="B45" s="26"/>
      <c r="C45" s="26"/>
      <c r="D45" s="26"/>
      <c r="E45" s="26"/>
      <c r="F45" s="26"/>
      <c r="G45" s="26"/>
      <c r="H45" s="26"/>
      <c r="I45" s="26"/>
      <c r="J45" s="27"/>
    </row>
  </sheetData>
  <sheetProtection/>
  <mergeCells count="19">
    <mergeCell ref="A35:C35"/>
    <mergeCell ref="A1:P1"/>
    <mergeCell ref="A3:A6"/>
    <mergeCell ref="B3:B6"/>
    <mergeCell ref="C3:C6"/>
    <mergeCell ref="D3:D6"/>
    <mergeCell ref="E3:E6"/>
    <mergeCell ref="F3:P3"/>
    <mergeCell ref="F4:F6"/>
    <mergeCell ref="G4:K4"/>
    <mergeCell ref="L4:L6"/>
    <mergeCell ref="M4:P4"/>
    <mergeCell ref="G5:H5"/>
    <mergeCell ref="I5:I6"/>
    <mergeCell ref="J5:J6"/>
    <mergeCell ref="K5:K6"/>
    <mergeCell ref="M5:M6"/>
    <mergeCell ref="O5:O6"/>
    <mergeCell ref="P5:P6"/>
  </mergeCells>
  <printOptions horizontalCentered="1"/>
  <pageMargins left="0.3937007874015748" right="0.3937007874015748" top="1.1067708333333333" bottom="0.7874015748031497" header="0.5118110236220472" footer="0.5118110236220472"/>
  <pageSetup horizontalDpi="600" verticalDpi="600" orientation="landscape" paperSize="9" scale="85" r:id="rId1"/>
  <headerFooter alignWithMargins="0">
    <oddHeader>&amp;RZałącznik nr &amp;A
do uchwały Zarządu Powiatu w Opatowie Nr  94.69.2017 
z dnia 11 września 2017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Monika Kostępska</cp:lastModifiedBy>
  <cp:lastPrinted>2017-09-08T09:07:12Z</cp:lastPrinted>
  <dcterms:modified xsi:type="dcterms:W3CDTF">2017-09-12T10:56:16Z</dcterms:modified>
  <cp:category/>
  <cp:version/>
  <cp:contentType/>
  <cp:contentStatus/>
</cp:coreProperties>
</file>