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2315" windowHeight="774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<sst xmlns="http://schemas.openxmlformats.org/spreadsheetml/2006/main" count="567" uniqueCount="251">
  <si>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</si>
  <si>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</si>
  <si>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</si>
  <si>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</si>
  <si>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</si>
  <si>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</si>
  <si>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</si>
  <si>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</si>
  <si>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</si>
  <si>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</si>
  <si>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</si>
  <si>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</si>
  <si>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</si>
  <si>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</si>
  <si>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</si>
  <si>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</si>
  <si>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</si>
  <si>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</si>
  <si>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</si>
  <si>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</si>
  <si>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</si>
  <si>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</si>
  <si>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</si>
  <si>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</si>
  <si>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</si>
  <si>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</si>
  <si>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</si>
  <si>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</si>
  <si>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</si>
  <si>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</si>
  <si>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</si>
  <si>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</si>
  <si>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</si>
  <si>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zakup i objęcie akcji i udziałów oraz wniesienie wkładów do spółek prawa handlowego.</t>
  </si>
  <si>
    <t>(* kol 2 do wykorzystania fakultatywnego)</t>
  </si>
  <si>
    <t>przed zmianą</t>
  </si>
  <si>
    <t>zmniejszenie</t>
  </si>
  <si>
    <t>zwiększenie</t>
  </si>
  <si>
    <t>po zmianach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</si>
  <si>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</si>
  <si>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</si>
  <si>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</si>
  <si>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</si>
  <si>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</si>
  <si>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</si>
  <si>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</si>
  <si>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</si>
  <si>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</si>
  <si>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</si>
  <si>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</si>
  <si>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</si>
  <si>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</si>
  <si>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</si>
  <si>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 xml:space="preserve">A.     
B. 
C.
D. </t>
  </si>
  <si>
    <t>Starostwo Powiatowe w Opatowie</t>
  </si>
  <si>
    <t>14.</t>
  </si>
  <si>
    <t>13.</t>
  </si>
  <si>
    <t xml:space="preserve">A.      
B. 
C.
D. </t>
  </si>
  <si>
    <t>12.</t>
  </si>
  <si>
    <t>11.</t>
  </si>
  <si>
    <t xml:space="preserve">A.      
B.
C.
D. </t>
  </si>
  <si>
    <t>10.</t>
  </si>
  <si>
    <t>9.</t>
  </si>
  <si>
    <t>8.</t>
  </si>
  <si>
    <t>7.</t>
  </si>
  <si>
    <t>6.</t>
  </si>
  <si>
    <t>5.</t>
  </si>
  <si>
    <t>Zarząd Dróg Powiatowych  w Opatowie</t>
  </si>
  <si>
    <t>4.</t>
  </si>
  <si>
    <t xml:space="preserve">A. 
B.
C. 
D. 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</si>
  <si>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</si>
  <si>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</si>
  <si>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</si>
  <si>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</si>
  <si>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</si>
  <si>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</si>
  <si>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</si>
  <si>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</si>
  <si>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</si>
  <si>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</si>
  <si>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</si>
  <si>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</si>
  <si>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</si>
  <si>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</si>
  <si>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Pozostała działalność</t>
  </si>
  <si>
    <t>Dom Pomocy Społecznej w Czachowie</t>
  </si>
  <si>
    <t>Dom Pomocy Społecznej w Zochcinku</t>
  </si>
  <si>
    <t>Podnoszenie efektywności kształcenia w Zespole Szkół Nr 1 w Opatowie oraz Zespole Szkół Nr 2 w Opatowie poprzez wzmocnienie infrastruktury edukacyjnej</t>
  </si>
  <si>
    <t>Opracowanie dokumentacji projektowej dla zadania ,,Termomodernizacja budynków użyteczności publicznej na terenie Powiatu Opatowskiego''</t>
  </si>
  <si>
    <t>Opracowanie dokumentacji projektowej i studium wykonalności dla zadania ,,Termomodernizacja budynków użyteczności publicznej na terenie Powiatu Opatowskiego''</t>
  </si>
  <si>
    <t>Zakup chłodziarko - zamrażarki</t>
  </si>
  <si>
    <t>Zakup zmywarki do naczyń</t>
  </si>
  <si>
    <t>Budowa dźwigu osobowego (windy) w Budynku Nr A w DPS w związku z potrzebami osób niepełnosprawnych</t>
  </si>
  <si>
    <t>Podnoszenie efektywności kształcenia w Zespole Szkół w Ożarowie im. Marii Skłodowskiej - Curie poprzez wzmocnienie infrastruktury edukacyjnej’</t>
  </si>
  <si>
    <t>Wymiana serwera głównego i urządzeń podtrzymania zasilania</t>
  </si>
  <si>
    <t xml:space="preserve">Zakup komputerów, urządzeń informatycznych i sieci teleinformatycznych </t>
  </si>
  <si>
    <t>Wykonanie klimatyzacji w budynkach ZDP w Opatowie</t>
  </si>
  <si>
    <t>Zakup samochodu ciężarowego 3-osiowego</t>
  </si>
  <si>
    <t>Zakup ciągnika</t>
  </si>
  <si>
    <t xml:space="preserve">Zakup samochodu osobowo - dostawczego </t>
  </si>
  <si>
    <t>rok budżetowy 2017 (7+8+9+10)</t>
  </si>
  <si>
    <t>Zadania  inwestycyjne roczne w 2017 r.</t>
  </si>
  <si>
    <t>447 610,00</t>
  </si>
  <si>
    <t>Dochody budżetu powiatu na 2017 rok</t>
  </si>
  <si>
    <t>Wydatki budżetu powiatu na 2017 rok</t>
  </si>
  <si>
    <t>16.</t>
  </si>
  <si>
    <t>15.</t>
  </si>
  <si>
    <t>Zakup 2 samochodów do przewozu osób niepełnosprawnych dla WTZ przy DPS w Zochcinku</t>
  </si>
  <si>
    <t>Przebudowa obiektu mostowego o nr ewid. (JNI) 30000622 w km 3+793 w ciągu drogi powiatowej nr 0722T w miejscowości Kamieniec oraz przebudowa drogi powiatowej nr 0722T Mydłów – Borków – Przepiórów – Kujawy w miejscowości Borków, Przepiórów, Kamieniec w km 1+752 – 4+947 odc. dł. 3,195 km</t>
  </si>
  <si>
    <t>17.</t>
  </si>
  <si>
    <t>Zakup samochodu do przewozu osób niepełnosprawnych</t>
  </si>
  <si>
    <t>18.</t>
  </si>
  <si>
    <t>Specjalny Ośrodek Szkolno - Wychowawczy w Niemienicach</t>
  </si>
  <si>
    <t>19.</t>
  </si>
  <si>
    <t>Specjalny Ośrodek Szkolno - Wychowawczy w Dębnie</t>
  </si>
  <si>
    <t>Opracowanie projektu budowlanego dotyczącego budowy wewnętrznego szybu windowego w budynku SOSW w Dębnie wraz z kosztorysem inwestorskim</t>
  </si>
  <si>
    <t>Zakup sprzętu sportowego</t>
  </si>
  <si>
    <t>20.</t>
  </si>
  <si>
    <t>Zakup urządzenia do przeprowadzania badań i wykonywania testów w zakresie wykrywania obecności narkotyków dla KPP wOpatowie</t>
  </si>
  <si>
    <t>21.</t>
  </si>
  <si>
    <t>Objęcie udziałów - TOP MEDICUS Sp. z o.o.</t>
  </si>
  <si>
    <t xml:space="preserve">A.     
B. 69 120
C.
D. </t>
  </si>
  <si>
    <t>Budowa wewnętrznego szybu windowego w budynku SOSW w Dębnie</t>
  </si>
  <si>
    <t>Specjalny Ośrodek Szkolno - Wychowawczy w Sulejowie</t>
  </si>
  <si>
    <t xml:space="preserve">A.     
B. 74 532
C.
D. </t>
  </si>
  <si>
    <t>Montaż windy przyściennej w budynku internatu SOSW w Sulejowie wraz z opracowaniem dokumentacji projektowej</t>
  </si>
  <si>
    <t>22.</t>
  </si>
  <si>
    <t>23.</t>
  </si>
  <si>
    <t>24.</t>
  </si>
  <si>
    <t>78 386 613,00</t>
  </si>
  <si>
    <t>3 828 557,00</t>
  </si>
  <si>
    <t>3 684 905,00</t>
  </si>
  <si>
    <t>4 132 515,00</t>
  </si>
  <si>
    <t>82 215 170,00</t>
  </si>
  <si>
    <t>Budowa infrastruktury do wykonywania zadań Powiatowego Centrum Kultury, Turystyki i Rekreacji w Powiecie Opatowskim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</si>
  <si>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</si>
  <si>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</si>
  <si>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</si>
  <si>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</si>
  <si>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</si>
  <si>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</si>
  <si>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</si>
  <si>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</si>
  <si>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</si>
  <si>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</si>
  <si>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</si>
  <si>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</si>
  <si>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2017 r.</t>
  </si>
  <si>
    <t>Dotacje ogółem</t>
  </si>
  <si>
    <t>w  złotych</t>
  </si>
  <si>
    <t>Dochody i wydatki związane z realizacją zadań z zakresu administracji rządowej i innych zadań zleconych odrębnymi ustawami w  2017 r.</t>
  </si>
  <si>
    <t>Opracowanie dokumentacji projektowej dla zadania ,,Rozbudowa wraz ze zmianą sposobu użytkowania pomieszczeń w budynku przy ul. Szpitalnej 4 na potrzeby Domu Pomocy Społecznej w Opatowie''</t>
  </si>
  <si>
    <t>25.</t>
  </si>
  <si>
    <t>Opracowanie dokumentacji projektowej dla zadania ,,Termomodernizacja budynku użyteczności publicznej przy ul. Szpitalnej 4 w Opatowie''</t>
  </si>
  <si>
    <t>801</t>
  </si>
  <si>
    <t>Oświata i wychowanie</t>
  </si>
  <si>
    <t>609 132,00</t>
  </si>
  <si>
    <t>150 670,00</t>
  </si>
  <si>
    <t>759 802,00</t>
  </si>
  <si>
    <t>185 947,00</t>
  </si>
  <si>
    <t>80130</t>
  </si>
  <si>
    <t>Szkoły zawodowe</t>
  </si>
  <si>
    <t>444 597,00</t>
  </si>
  <si>
    <t>595 267,00</t>
  </si>
  <si>
    <t>0940</t>
  </si>
  <si>
    <t>Wpływy z rozliczeń/zwrotów z lat ubiegłych</t>
  </si>
  <si>
    <t>4 970,00</t>
  </si>
  <si>
    <t>0970</t>
  </si>
  <si>
    <t>Wpływy z różnych dochodów</t>
  </si>
  <si>
    <t>246 650,00</t>
  </si>
  <si>
    <t>133 700,00</t>
  </si>
  <si>
    <t>380 350,00</t>
  </si>
  <si>
    <t>2130</t>
  </si>
  <si>
    <t>Dotacje celowe otrzymane z budżetu państwa na realizację bieżących zadań własnych powiatu</t>
  </si>
  <si>
    <t>12 000,00</t>
  </si>
  <si>
    <t>852</t>
  </si>
  <si>
    <t>Pomoc społeczna</t>
  </si>
  <si>
    <t>16 306 414,00</t>
  </si>
  <si>
    <t>261 663,00</t>
  </si>
  <si>
    <t>85202</t>
  </si>
  <si>
    <t>Domy pomocy społecznej</t>
  </si>
  <si>
    <t>15 924 229,00</t>
  </si>
  <si>
    <t>750 717,00</t>
  </si>
  <si>
    <t>5 089 512,00</t>
  </si>
  <si>
    <t>853</t>
  </si>
  <si>
    <t>Pozostałe zadania w zakresie polityki społecznej</t>
  </si>
  <si>
    <t>849 006,00</t>
  </si>
  <si>
    <t>5 520,00</t>
  </si>
  <si>
    <t>854 526,00</t>
  </si>
  <si>
    <t>85321</t>
  </si>
  <si>
    <t>Zespoły do spraw orzekania o niepełnosprawności</t>
  </si>
  <si>
    <t>287 223,00</t>
  </si>
  <si>
    <t>292 743,00</t>
  </si>
  <si>
    <t>2110</t>
  </si>
  <si>
    <t>Dotacje celowe otrzymane z budżetu państwa na zadania bieżące z zakresu administracji rządowej oraz inne zadania zlecone ustawami realizowane przez powiat</t>
  </si>
  <si>
    <t>278 823,00</t>
  </si>
  <si>
    <t>284 343,00</t>
  </si>
  <si>
    <t>854</t>
  </si>
  <si>
    <t>Edukacyjna opieka wychowawcza</t>
  </si>
  <si>
    <t>544 328,00</t>
  </si>
  <si>
    <t>206 513,00</t>
  </si>
  <si>
    <t>750 841,00</t>
  </si>
  <si>
    <t>85403</t>
  </si>
  <si>
    <t>Specjalne ośrodki szkolno-wychowawcze</t>
  </si>
  <si>
    <t>530 514,00</t>
  </si>
  <si>
    <t>55 809,00</t>
  </si>
  <si>
    <t>586 323,00</t>
  </si>
  <si>
    <t>465 314,00</t>
  </si>
  <si>
    <t>521 123,00</t>
  </si>
  <si>
    <t>85406</t>
  </si>
  <si>
    <t>Poradnie psychologiczno-pedagogiczne, w tym poradnie specjalistyczne</t>
  </si>
  <si>
    <t>13 814,00</t>
  </si>
  <si>
    <t>82 204,00</t>
  </si>
  <si>
    <t>96 018,00</t>
  </si>
  <si>
    <t>85410</t>
  </si>
  <si>
    <t>Internaty i bursy szkolne</t>
  </si>
  <si>
    <t>68 500,00</t>
  </si>
  <si>
    <t>855</t>
  </si>
  <si>
    <t>Rodzina</t>
  </si>
  <si>
    <t>3 399 577,00</t>
  </si>
  <si>
    <t>96 700,00</t>
  </si>
  <si>
    <t>3 496 277,00</t>
  </si>
  <si>
    <t>85510</t>
  </si>
  <si>
    <t>Działalność placówek opiekuńczo-wychowawczych</t>
  </si>
  <si>
    <t>2 997 267,00</t>
  </si>
  <si>
    <t>3 093 967,00</t>
  </si>
  <si>
    <t>42 600,00</t>
  </si>
  <si>
    <t>139 300,00</t>
  </si>
  <si>
    <t>143 652,00</t>
  </si>
  <si>
    <t>-143 652,00</t>
  </si>
  <si>
    <t>85324</t>
  </si>
  <si>
    <t>Państwowy Fundusz Rehabilitacji Osób Niepełnosprawnych</t>
  </si>
  <si>
    <t>6290</t>
  </si>
  <si>
    <t>Środki na dofinansowanie własnych inwestycji gmin, powiatów (związków gmin, zwiazków powiatowo-gminnych, związków powiatów), samorządów województw, pozyskane z innych źródeł</t>
  </si>
  <si>
    <t>Przedszkola specjalne</t>
  </si>
  <si>
    <t>Kwalifikacyjne kursy zawodowe</t>
  </si>
  <si>
    <t>Gospodarka komunalna i ochrona środowiska</t>
  </si>
  <si>
    <t>Wpływy i wydatki związane z gromadzeniem środków z opłat i kar za korzystanie ze środowiska</t>
  </si>
  <si>
    <t>25 001,00</t>
  </si>
  <si>
    <t>775 718,00</t>
  </si>
  <si>
    <t>150 002,00</t>
  </si>
  <si>
    <t>16 456 416,00</t>
  </si>
  <si>
    <t>16 074 231,00</t>
  </si>
  <si>
    <t>125 001,00</t>
  </si>
  <si>
    <t>5 214 513,00</t>
  </si>
  <si>
    <t>609 405,00</t>
  </si>
  <si>
    <t>78 996 018,00</t>
  </si>
  <si>
    <t>753 057,00</t>
  </si>
  <si>
    <t>82 824 575,00</t>
  </si>
  <si>
    <t>Załącznik Nr 1                                                                                                          do uchwały Rady Powiatu w Opatowie Nr XXXII.26.2017                                                                                 z dnia 21 kwietnia 2017 r.</t>
  </si>
  <si>
    <t>Załącznik Nr 2                                                                                            do uchwały Rady Powiatu w Opatowie Nr XXXII.26.2017                                                z dnia 21 kwietnia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</si>
</sst>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7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8"/>
      <color indexed="8"/>
      <name val="Arial"/>
      <family val="0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2" fillId="32" borderId="0" applyNumberFormat="0" applyBorder="0" applyAlignment="0" applyProtection="0"/>
  </cellStyleXfs>
  <cellXfs count="1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18" fillId="35" borderId="12" xfId="51" applyNumberFormat="1" applyFont="1" applyFill="1" applyBorder="1" applyAlignment="1">
      <alignment horizontal="left" vertical="center" wrapText="1"/>
      <protection/>
    </xf>
    <xf numFmtId="41" fontId="18" fillId="35" borderId="12" xfId="51" applyNumberFormat="1" applyFont="1" applyFill="1" applyBorder="1" applyAlignment="1">
      <alignment vertical="center" wrapText="1"/>
      <protection/>
    </xf>
    <xf numFmtId="0" fontId="18" fillId="35" borderId="12" xfId="51" applyFont="1" applyFill="1" applyBorder="1" applyAlignment="1">
      <alignment vertical="center" wrapText="1"/>
      <protection/>
    </xf>
    <xf numFmtId="41" fontId="18" fillId="35" borderId="12" xfId="51" applyNumberFormat="1" applyFont="1" applyFill="1" applyBorder="1" applyAlignment="1">
      <alignment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9" fillId="35" borderId="12" xfId="51" applyFont="1" applyFill="1" applyBorder="1" applyAlignment="1">
      <alignment horizontal="center" vertical="center"/>
      <protection/>
    </xf>
    <xf numFmtId="0" fontId="20" fillId="35" borderId="13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right" vertical="center"/>
      <protection/>
    </xf>
    <xf numFmtId="0" fontId="4" fillId="0" borderId="0" xfId="51">
      <alignment/>
      <protection/>
    </xf>
    <xf numFmtId="0" fontId="4" fillId="0" borderId="0" xfId="51" applyFont="1">
      <alignment/>
      <protection/>
    </xf>
    <xf numFmtId="41" fontId="4" fillId="0" borderId="0" xfId="51" applyNumberFormat="1" applyFont="1" applyAlignment="1">
      <alignment vertical="center"/>
      <protection/>
    </xf>
    <xf numFmtId="0" fontId="73" fillId="0" borderId="0" xfId="51" applyFont="1" applyAlignment="1">
      <alignment vertical="center"/>
      <protection/>
    </xf>
    <xf numFmtId="41" fontId="17" fillId="0" borderId="12" xfId="51" applyNumberFormat="1" applyFont="1" applyBorder="1" applyAlignment="1">
      <alignment vertical="center"/>
      <protection/>
    </xf>
    <xf numFmtId="41" fontId="17" fillId="0" borderId="12" xfId="51" applyNumberFormat="1" applyFont="1" applyBorder="1" applyAlignment="1">
      <alignment vertical="center" wrapText="1"/>
      <protection/>
    </xf>
    <xf numFmtId="0" fontId="22" fillId="35" borderId="12" xfId="51" applyFont="1" applyFill="1" applyBorder="1" applyAlignment="1">
      <alignment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35" borderId="0" xfId="51" applyFont="1" applyFill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41" fontId="24" fillId="0" borderId="12" xfId="51" applyNumberFormat="1" applyFont="1" applyFill="1" applyBorder="1" applyAlignment="1">
      <alignment vertical="center"/>
      <protection/>
    </xf>
    <xf numFmtId="41" fontId="6" fillId="35" borderId="12" xfId="51" applyNumberFormat="1" applyFont="1" applyFill="1" applyBorder="1" applyAlignment="1">
      <alignment vertical="center"/>
      <protection/>
    </xf>
    <xf numFmtId="41" fontId="6" fillId="35" borderId="12" xfId="51" applyNumberFormat="1" applyFont="1" applyFill="1" applyBorder="1" applyAlignment="1">
      <alignment vertical="center" wrapText="1"/>
      <protection/>
    </xf>
    <xf numFmtId="0" fontId="6" fillId="35" borderId="12" xfId="51" applyFont="1" applyFill="1" applyBorder="1" applyAlignment="1">
      <alignment horizontal="center" vertical="center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0" fontId="27" fillId="35" borderId="12" xfId="51" applyFont="1" applyFill="1" applyBorder="1" applyAlignment="1">
      <alignment horizontal="center" vertical="center" wrapText="1"/>
      <protection/>
    </xf>
    <xf numFmtId="41" fontId="24" fillId="35" borderId="12" xfId="51" applyNumberFormat="1" applyFont="1" applyFill="1" applyBorder="1" applyAlignment="1">
      <alignment vertical="center"/>
      <protection/>
    </xf>
    <xf numFmtId="0" fontId="24" fillId="35" borderId="12" xfId="51" applyFont="1" applyFill="1" applyBorder="1" applyAlignment="1">
      <alignment horizontal="center" vertical="center"/>
      <protection/>
    </xf>
    <xf numFmtId="0" fontId="24" fillId="35" borderId="12" xfId="51" applyFont="1" applyFill="1" applyBorder="1" applyAlignment="1">
      <alignment horizontal="center" vertical="center" wrapText="1"/>
      <protection/>
    </xf>
    <xf numFmtId="0" fontId="28" fillId="35" borderId="12" xfId="51" applyFont="1" applyFill="1" applyBorder="1" applyAlignment="1">
      <alignment horizontal="center" vertical="center" wrapText="1"/>
      <protection/>
    </xf>
    <xf numFmtId="41" fontId="18" fillId="0" borderId="0" xfId="51" applyNumberFormat="1" applyFont="1" applyBorder="1">
      <alignment/>
      <protection/>
    </xf>
    <xf numFmtId="41" fontId="24" fillId="35" borderId="12" xfId="51" applyNumberFormat="1" applyFont="1" applyFill="1" applyBorder="1" applyAlignment="1">
      <alignment vertical="center" wrapText="1"/>
      <protection/>
    </xf>
    <xf numFmtId="0" fontId="29" fillId="35" borderId="12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24" fillId="35" borderId="12" xfId="51" applyNumberFormat="1" applyFont="1" applyFill="1" applyBorder="1" applyAlignment="1">
      <alignment horizontal="center" vertical="center" wrapText="1"/>
      <protection/>
    </xf>
    <xf numFmtId="49" fontId="28" fillId="35" borderId="12" xfId="51" applyNumberFormat="1" applyFont="1" applyFill="1" applyBorder="1" applyAlignment="1">
      <alignment horizontal="center" vertical="center" wrapText="1"/>
      <protection/>
    </xf>
    <xf numFmtId="49" fontId="6" fillId="35" borderId="12" xfId="51" applyNumberFormat="1" applyFont="1" applyFill="1" applyBorder="1" applyAlignment="1">
      <alignment horizontal="center" vertical="center" wrapText="1"/>
      <protection/>
    </xf>
    <xf numFmtId="49" fontId="27" fillId="35" borderId="12" xfId="51" applyNumberFormat="1" applyFont="1" applyFill="1" applyBorder="1" applyAlignment="1">
      <alignment horizontal="center" vertical="center" wrapText="1"/>
      <protection/>
    </xf>
    <xf numFmtId="49" fontId="29" fillId="35" borderId="12" xfId="51" applyNumberFormat="1" applyFont="1" applyFill="1" applyBorder="1" applyAlignment="1">
      <alignment horizontal="center" vertical="center" wrapText="1"/>
      <protection/>
    </xf>
    <xf numFmtId="0" fontId="30" fillId="0" borderId="15" xfId="51" applyFont="1" applyFill="1" applyBorder="1" applyAlignment="1">
      <alignment horizontal="center" vertical="center" wrapText="1"/>
      <protection/>
    </xf>
    <xf numFmtId="0" fontId="31" fillId="0" borderId="12" xfId="51" applyFont="1" applyFill="1" applyBorder="1" applyAlignment="1">
      <alignment horizontal="center" vertical="center" wrapText="1"/>
      <protection/>
    </xf>
    <xf numFmtId="0" fontId="31" fillId="0" borderId="16" xfId="51" applyFont="1" applyFill="1" applyBorder="1" applyAlignment="1">
      <alignment horizontal="center" vertical="center" wrapText="1"/>
      <protection/>
    </xf>
    <xf numFmtId="0" fontId="31" fillId="0" borderId="13" xfId="51" applyFont="1" applyFill="1" applyBorder="1" applyAlignment="1">
      <alignment horizontal="center" vertical="center" wrapText="1"/>
      <protection/>
    </xf>
    <xf numFmtId="0" fontId="32" fillId="0" borderId="0" xfId="51" applyFont="1" applyAlignment="1">
      <alignment horizontal="center"/>
      <protection/>
    </xf>
    <xf numFmtId="0" fontId="27" fillId="0" borderId="0" xfId="51" applyFont="1">
      <alignment/>
      <protection/>
    </xf>
    <xf numFmtId="0" fontId="27" fillId="0" borderId="0" xfId="51" applyFont="1" applyAlignment="1">
      <alignment vertical="center"/>
      <protection/>
    </xf>
    <xf numFmtId="0" fontId="27" fillId="0" borderId="0" xfId="51" applyFont="1" applyAlignment="1">
      <alignment horizontal="center" vertical="center"/>
      <protection/>
    </xf>
    <xf numFmtId="0" fontId="33" fillId="0" borderId="0" xfId="51" applyFont="1" applyAlignment="1">
      <alignment horizontal="center" vertical="center"/>
      <protection/>
    </xf>
    <xf numFmtId="0" fontId="21" fillId="0" borderId="0" xfId="51" applyFont="1" applyAlignment="1">
      <alignment vertical="center" wrapText="1"/>
      <protection/>
    </xf>
    <xf numFmtId="4" fontId="1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33" borderId="10" xfId="0" applyFont="1" applyFill="1" applyBorder="1" applyAlignment="1" applyProtection="1">
      <alignment horizontal="center" vertical="center" wrapText="1" shrinkToFi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11" xfId="0" applyFont="1" applyFill="1" applyBorder="1" applyAlignment="1" applyProtection="1">
      <alignment horizontal="left" vertical="center" wrapText="1" shrinkToFit="1"/>
      <protection locked="0"/>
    </xf>
    <xf numFmtId="4" fontId="11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4" borderId="10" xfId="0" applyFont="1" applyFill="1" applyBorder="1" applyAlignment="1" applyProtection="1">
      <alignment horizontal="center" vertical="center" wrapText="1" shrinkToFit="1"/>
      <protection locked="0"/>
    </xf>
    <xf numFmtId="0" fontId="10" fillId="34" borderId="10" xfId="0" applyFont="1" applyFill="1" applyBorder="1" applyAlignment="1" applyProtection="1">
      <alignment horizontal="left" vertical="center" wrapText="1" shrinkToFit="1"/>
      <protection locked="0"/>
    </xf>
    <xf numFmtId="0" fontId="15" fillId="0" borderId="0" xfId="50" applyNumberFormat="1" applyFont="1" applyFill="1" applyBorder="1" applyAlignment="1" applyProtection="1">
      <alignment horizontal="right" wrapText="1"/>
      <protection locked="0"/>
    </xf>
    <xf numFmtId="0" fontId="14" fillId="33" borderId="0" xfId="50" applyFont="1" applyFill="1" applyAlignment="1" applyProtection="1">
      <alignment horizontal="center" vertical="center" wrapText="1" shrinkToFit="1"/>
      <protection locked="0"/>
    </xf>
    <xf numFmtId="0" fontId="21" fillId="35" borderId="0" xfId="51" applyFont="1" applyFill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17" fillId="0" borderId="18" xfId="51" applyFont="1" applyBorder="1" applyAlignment="1">
      <alignment horizontal="center" vertical="center"/>
      <protection/>
    </xf>
    <xf numFmtId="0" fontId="17" fillId="0" borderId="19" xfId="51" applyFont="1" applyBorder="1" applyAlignment="1">
      <alignment horizontal="center" vertical="center"/>
      <protection/>
    </xf>
    <xf numFmtId="0" fontId="17" fillId="0" borderId="13" xfId="51" applyFont="1" applyBorder="1" applyAlignment="1">
      <alignment horizontal="center" vertical="center"/>
      <protection/>
    </xf>
    <xf numFmtId="0" fontId="16" fillId="35" borderId="20" xfId="51" applyFont="1" applyFill="1" applyBorder="1" applyAlignment="1">
      <alignment horizontal="center" vertical="center" wrapText="1"/>
      <protection/>
    </xf>
    <xf numFmtId="0" fontId="16" fillId="35" borderId="15" xfId="51" applyFont="1" applyFill="1" applyBorder="1" applyAlignment="1">
      <alignment horizontal="center" vertical="center" wrapText="1"/>
      <protection/>
    </xf>
    <xf numFmtId="0" fontId="16" fillId="35" borderId="16" xfId="51" applyFont="1" applyFill="1" applyBorder="1" applyAlignment="1">
      <alignment horizontal="center" vertical="center" wrapText="1"/>
      <protection/>
    </xf>
    <xf numFmtId="0" fontId="16" fillId="35" borderId="21" xfId="51" applyFont="1" applyFill="1" applyBorder="1" applyAlignment="1">
      <alignment horizontal="center" vertical="center" wrapText="1"/>
      <protection/>
    </xf>
    <xf numFmtId="0" fontId="20" fillId="35" borderId="20" xfId="51" applyFont="1" applyFill="1" applyBorder="1" applyAlignment="1">
      <alignment horizontal="center" vertical="center" wrapText="1"/>
      <protection/>
    </xf>
    <xf numFmtId="0" fontId="20" fillId="35" borderId="15" xfId="51" applyFont="1" applyFill="1" applyBorder="1" applyAlignment="1">
      <alignment horizontal="center" vertical="center" wrapText="1"/>
      <protection/>
    </xf>
    <xf numFmtId="0" fontId="20" fillId="35" borderId="16" xfId="51" applyFont="1" applyFill="1" applyBorder="1" applyAlignment="1">
      <alignment horizontal="center" vertical="center" wrapText="1"/>
      <protection/>
    </xf>
    <xf numFmtId="0" fontId="17" fillId="35" borderId="12" xfId="51" applyFont="1" applyFill="1" applyBorder="1" applyAlignment="1">
      <alignment horizontal="center" vertical="center" wrapText="1"/>
      <protection/>
    </xf>
    <xf numFmtId="0" fontId="31" fillId="0" borderId="21" xfId="51" applyFont="1" applyFill="1" applyBorder="1" applyAlignment="1">
      <alignment horizontal="center" vertical="center" wrapText="1"/>
      <protection/>
    </xf>
    <xf numFmtId="0" fontId="31" fillId="0" borderId="15" xfId="51" applyFont="1" applyFill="1" applyBorder="1" applyAlignment="1">
      <alignment horizontal="center" vertical="center" wrapText="1"/>
      <protection/>
    </xf>
    <xf numFmtId="0" fontId="31" fillId="0" borderId="16" xfId="51" applyFont="1" applyFill="1" applyBorder="1" applyAlignment="1">
      <alignment horizontal="center" vertical="center" wrapText="1"/>
      <protection/>
    </xf>
    <xf numFmtId="0" fontId="25" fillId="0" borderId="18" xfId="51" applyFont="1" applyFill="1" applyBorder="1" applyAlignment="1">
      <alignment horizontal="center" vertical="center"/>
      <protection/>
    </xf>
    <xf numFmtId="0" fontId="25" fillId="0" borderId="19" xfId="51" applyFont="1" applyFill="1" applyBorder="1" applyAlignment="1">
      <alignment horizontal="center" vertical="center"/>
      <protection/>
    </xf>
    <xf numFmtId="0" fontId="25" fillId="0" borderId="13" xfId="51" applyFont="1" applyFill="1" applyBorder="1" applyAlignment="1">
      <alignment horizontal="center" vertical="center"/>
      <protection/>
    </xf>
    <xf numFmtId="0" fontId="31" fillId="0" borderId="18" xfId="51" applyFont="1" applyFill="1" applyBorder="1" applyAlignment="1">
      <alignment horizontal="center" vertical="center" wrapText="1"/>
      <protection/>
    </xf>
    <xf numFmtId="0" fontId="31" fillId="0" borderId="13" xfId="51" applyFont="1" applyFill="1" applyBorder="1" applyAlignment="1">
      <alignment horizontal="center" vertical="center" wrapText="1"/>
      <protection/>
    </xf>
    <xf numFmtId="0" fontId="31" fillId="0" borderId="12" xfId="51" applyFont="1" applyFill="1" applyBorder="1" applyAlignment="1">
      <alignment horizontal="center" vertical="center" wrapText="1"/>
      <protection/>
    </xf>
    <xf numFmtId="0" fontId="26" fillId="0" borderId="12" xfId="51" applyFont="1" applyFill="1" applyBorder="1" applyAlignment="1">
      <alignment horizontal="center" vertical="center"/>
      <protection/>
    </xf>
    <xf numFmtId="0" fontId="21" fillId="0" borderId="0" xfId="51" applyFont="1" applyAlignment="1">
      <alignment horizontal="center" vertical="center" wrapText="1"/>
      <protection/>
    </xf>
    <xf numFmtId="0" fontId="24" fillId="0" borderId="21" xfId="51" applyFont="1" applyFill="1" applyBorder="1" applyAlignment="1">
      <alignment horizontal="center" vertical="center" wrapText="1"/>
      <protection/>
    </xf>
    <xf numFmtId="0" fontId="24" fillId="0" borderId="15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center" vertical="center" wrapText="1"/>
      <protection/>
    </xf>
    <xf numFmtId="0" fontId="31" fillId="0" borderId="19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9"/>
  <sheetViews>
    <sheetView showGridLines="0" zoomScalePageLayoutView="0" workbookViewId="0" topLeftCell="A1">
      <selection activeCell="V5" sqref="V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91" t="s">
        <v>249</v>
      </c>
      <c r="L1" s="91"/>
      <c r="M1" s="91"/>
      <c r="N1" s="91"/>
      <c r="O1" s="91"/>
      <c r="P1" s="91"/>
      <c r="Q1" s="5"/>
    </row>
    <row r="2" spans="1:17" ht="25.5" customHeight="1">
      <c r="A2" s="92" t="s">
        <v>103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0</v>
      </c>
      <c r="O3" s="94"/>
      <c r="P3" s="94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2"/>
      <c r="B5" s="4" t="s">
        <v>1</v>
      </c>
      <c r="C5" s="4" t="s">
        <v>2</v>
      </c>
      <c r="D5" s="93" t="s">
        <v>3</v>
      </c>
      <c r="E5" s="93"/>
      <c r="F5" s="93" t="s">
        <v>4</v>
      </c>
      <c r="G5" s="93"/>
      <c r="H5" s="93"/>
      <c r="I5" s="93" t="s">
        <v>45</v>
      </c>
      <c r="J5" s="93"/>
      <c r="K5" s="4" t="s">
        <v>44</v>
      </c>
      <c r="L5" s="4" t="s">
        <v>43</v>
      </c>
      <c r="M5" s="93" t="s">
        <v>42</v>
      </c>
      <c r="N5" s="93"/>
      <c r="O5" s="93"/>
      <c r="P5" s="93"/>
      <c r="Q5" s="93"/>
    </row>
    <row r="6" spans="1:17" ht="11.25" customHeight="1">
      <c r="A6" s="2"/>
      <c r="B6" s="32" t="s">
        <v>5</v>
      </c>
      <c r="C6" s="32" t="s">
        <v>6</v>
      </c>
      <c r="D6" s="90" t="s">
        <v>7</v>
      </c>
      <c r="E6" s="90"/>
      <c r="F6" s="90" t="s">
        <v>8</v>
      </c>
      <c r="G6" s="90"/>
      <c r="H6" s="90"/>
      <c r="I6" s="90" t="s">
        <v>9</v>
      </c>
      <c r="J6" s="90"/>
      <c r="K6" s="32" t="s">
        <v>41</v>
      </c>
      <c r="L6" s="32" t="s">
        <v>40</v>
      </c>
      <c r="M6" s="90" t="s">
        <v>39</v>
      </c>
      <c r="N6" s="90"/>
      <c r="O6" s="90"/>
      <c r="P6" s="90"/>
      <c r="Q6" s="90"/>
    </row>
    <row r="7" spans="1:17" ht="18.75" customHeight="1">
      <c r="A7" s="2"/>
      <c r="B7" s="79" t="s">
        <v>10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22.5" customHeight="1">
      <c r="A8" s="2"/>
      <c r="B8" s="32" t="s">
        <v>154</v>
      </c>
      <c r="C8" s="33"/>
      <c r="D8" s="87"/>
      <c r="E8" s="87"/>
      <c r="F8" s="88" t="s">
        <v>155</v>
      </c>
      <c r="G8" s="88"/>
      <c r="H8" s="88"/>
      <c r="I8" s="89" t="s">
        <v>156</v>
      </c>
      <c r="J8" s="89"/>
      <c r="K8" s="34" t="s">
        <v>12</v>
      </c>
      <c r="L8" s="34" t="s">
        <v>157</v>
      </c>
      <c r="M8" s="89" t="s">
        <v>158</v>
      </c>
      <c r="N8" s="89"/>
      <c r="O8" s="89"/>
      <c r="P8" s="89"/>
      <c r="Q8" s="89"/>
    </row>
    <row r="9" spans="1:17" ht="27.75" customHeight="1">
      <c r="A9" s="2"/>
      <c r="B9" s="4"/>
      <c r="C9" s="33"/>
      <c r="D9" s="87"/>
      <c r="E9" s="87"/>
      <c r="F9" s="88" t="s">
        <v>11</v>
      </c>
      <c r="G9" s="88"/>
      <c r="H9" s="88"/>
      <c r="I9" s="89" t="s">
        <v>159</v>
      </c>
      <c r="J9" s="89"/>
      <c r="K9" s="34" t="s">
        <v>12</v>
      </c>
      <c r="L9" s="34" t="s">
        <v>12</v>
      </c>
      <c r="M9" s="89" t="s">
        <v>159</v>
      </c>
      <c r="N9" s="89"/>
      <c r="O9" s="89"/>
      <c r="P9" s="89"/>
      <c r="Q9" s="89"/>
    </row>
    <row r="10" spans="1:17" ht="18.75" customHeight="1">
      <c r="A10" s="2"/>
      <c r="B10" s="33"/>
      <c r="C10" s="32" t="s">
        <v>160</v>
      </c>
      <c r="D10" s="87"/>
      <c r="E10" s="87"/>
      <c r="F10" s="88" t="s">
        <v>161</v>
      </c>
      <c r="G10" s="88"/>
      <c r="H10" s="88"/>
      <c r="I10" s="89" t="s">
        <v>162</v>
      </c>
      <c r="J10" s="89"/>
      <c r="K10" s="34" t="s">
        <v>12</v>
      </c>
      <c r="L10" s="34" t="s">
        <v>157</v>
      </c>
      <c r="M10" s="89" t="s">
        <v>163</v>
      </c>
      <c r="N10" s="89"/>
      <c r="O10" s="89"/>
      <c r="P10" s="89"/>
      <c r="Q10" s="89"/>
    </row>
    <row r="11" spans="1:17" ht="27" customHeight="1">
      <c r="A11" s="2"/>
      <c r="B11" s="33"/>
      <c r="C11" s="4"/>
      <c r="D11" s="87"/>
      <c r="E11" s="87"/>
      <c r="F11" s="88" t="s">
        <v>11</v>
      </c>
      <c r="G11" s="88"/>
      <c r="H11" s="88"/>
      <c r="I11" s="89" t="s">
        <v>159</v>
      </c>
      <c r="J11" s="89"/>
      <c r="K11" s="34" t="s">
        <v>12</v>
      </c>
      <c r="L11" s="34" t="s">
        <v>12</v>
      </c>
      <c r="M11" s="89" t="s">
        <v>159</v>
      </c>
      <c r="N11" s="89"/>
      <c r="O11" s="89"/>
      <c r="P11" s="89"/>
      <c r="Q11" s="89"/>
    </row>
    <row r="12" spans="1:17" ht="21.75" customHeight="1">
      <c r="A12" s="2"/>
      <c r="B12" s="33"/>
      <c r="C12" s="33"/>
      <c r="D12" s="90" t="s">
        <v>164</v>
      </c>
      <c r="E12" s="90"/>
      <c r="F12" s="88" t="s">
        <v>165</v>
      </c>
      <c r="G12" s="88"/>
      <c r="H12" s="88"/>
      <c r="I12" s="89" t="s">
        <v>12</v>
      </c>
      <c r="J12" s="89"/>
      <c r="K12" s="34" t="s">
        <v>12</v>
      </c>
      <c r="L12" s="34" t="s">
        <v>166</v>
      </c>
      <c r="M12" s="89" t="s">
        <v>166</v>
      </c>
      <c r="N12" s="89"/>
      <c r="O12" s="89"/>
      <c r="P12" s="89"/>
      <c r="Q12" s="89"/>
    </row>
    <row r="13" spans="1:17" ht="17.25" customHeight="1">
      <c r="A13" s="2"/>
      <c r="B13" s="33"/>
      <c r="C13" s="33"/>
      <c r="D13" s="90" t="s">
        <v>167</v>
      </c>
      <c r="E13" s="90"/>
      <c r="F13" s="88" t="s">
        <v>168</v>
      </c>
      <c r="G13" s="88"/>
      <c r="H13" s="88"/>
      <c r="I13" s="89" t="s">
        <v>169</v>
      </c>
      <c r="J13" s="89"/>
      <c r="K13" s="34" t="s">
        <v>12</v>
      </c>
      <c r="L13" s="34" t="s">
        <v>170</v>
      </c>
      <c r="M13" s="89" t="s">
        <v>171</v>
      </c>
      <c r="N13" s="89"/>
      <c r="O13" s="89"/>
      <c r="P13" s="89"/>
      <c r="Q13" s="89"/>
    </row>
    <row r="14" spans="1:17" ht="30" customHeight="1">
      <c r="A14" s="2"/>
      <c r="B14" s="33"/>
      <c r="C14" s="33"/>
      <c r="D14" s="90" t="s">
        <v>172</v>
      </c>
      <c r="E14" s="90"/>
      <c r="F14" s="88" t="s">
        <v>173</v>
      </c>
      <c r="G14" s="88"/>
      <c r="H14" s="88"/>
      <c r="I14" s="89" t="s">
        <v>12</v>
      </c>
      <c r="J14" s="89"/>
      <c r="K14" s="34" t="s">
        <v>12</v>
      </c>
      <c r="L14" s="34" t="s">
        <v>174</v>
      </c>
      <c r="M14" s="89" t="s">
        <v>174</v>
      </c>
      <c r="N14" s="89"/>
      <c r="O14" s="89"/>
      <c r="P14" s="89"/>
      <c r="Q14" s="89"/>
    </row>
    <row r="15" spans="1:17" ht="23.25" customHeight="1">
      <c r="A15" s="2"/>
      <c r="B15" s="32" t="s">
        <v>175</v>
      </c>
      <c r="C15" s="33"/>
      <c r="D15" s="87"/>
      <c r="E15" s="87"/>
      <c r="F15" s="88" t="s">
        <v>176</v>
      </c>
      <c r="G15" s="88"/>
      <c r="H15" s="88"/>
      <c r="I15" s="89" t="s">
        <v>177</v>
      </c>
      <c r="J15" s="89"/>
      <c r="K15" s="34" t="s">
        <v>12</v>
      </c>
      <c r="L15" s="34" t="s">
        <v>240</v>
      </c>
      <c r="M15" s="89" t="s">
        <v>241</v>
      </c>
      <c r="N15" s="89"/>
      <c r="O15" s="89"/>
      <c r="P15" s="89"/>
      <c r="Q15" s="89"/>
    </row>
    <row r="16" spans="1:17" ht="27" customHeight="1">
      <c r="A16" s="2"/>
      <c r="B16" s="4"/>
      <c r="C16" s="33"/>
      <c r="D16" s="87"/>
      <c r="E16" s="87"/>
      <c r="F16" s="88" t="s">
        <v>11</v>
      </c>
      <c r="G16" s="88"/>
      <c r="H16" s="88"/>
      <c r="I16" s="89" t="s">
        <v>178</v>
      </c>
      <c r="J16" s="89"/>
      <c r="K16" s="34" t="s">
        <v>12</v>
      </c>
      <c r="L16" s="34" t="s">
        <v>12</v>
      </c>
      <c r="M16" s="89" t="s">
        <v>178</v>
      </c>
      <c r="N16" s="89"/>
      <c r="O16" s="89"/>
      <c r="P16" s="89"/>
      <c r="Q16" s="89"/>
    </row>
    <row r="17" spans="1:17" ht="21" customHeight="1">
      <c r="A17" s="2"/>
      <c r="B17" s="33"/>
      <c r="C17" s="32" t="s">
        <v>179</v>
      </c>
      <c r="D17" s="87"/>
      <c r="E17" s="87"/>
      <c r="F17" s="88" t="s">
        <v>180</v>
      </c>
      <c r="G17" s="88"/>
      <c r="H17" s="88"/>
      <c r="I17" s="89" t="s">
        <v>181</v>
      </c>
      <c r="J17" s="89"/>
      <c r="K17" s="34" t="s">
        <v>12</v>
      </c>
      <c r="L17" s="34" t="s">
        <v>240</v>
      </c>
      <c r="M17" s="89" t="s">
        <v>242</v>
      </c>
      <c r="N17" s="89"/>
      <c r="O17" s="89"/>
      <c r="P17" s="89"/>
      <c r="Q17" s="89"/>
    </row>
    <row r="18" spans="1:17" ht="28.5" customHeight="1">
      <c r="A18" s="2"/>
      <c r="B18" s="33"/>
      <c r="C18" s="4"/>
      <c r="D18" s="87"/>
      <c r="E18" s="87"/>
      <c r="F18" s="88" t="s">
        <v>11</v>
      </c>
      <c r="G18" s="88"/>
      <c r="H18" s="88"/>
      <c r="I18" s="89" t="s">
        <v>12</v>
      </c>
      <c r="J18" s="89"/>
      <c r="K18" s="34" t="s">
        <v>12</v>
      </c>
      <c r="L18" s="34" t="s">
        <v>12</v>
      </c>
      <c r="M18" s="89" t="s">
        <v>12</v>
      </c>
      <c r="N18" s="89"/>
      <c r="O18" s="89"/>
      <c r="P18" s="89"/>
      <c r="Q18" s="89"/>
    </row>
    <row r="19" spans="1:17" ht="19.5" customHeight="1">
      <c r="A19" s="2"/>
      <c r="B19" s="33"/>
      <c r="C19" s="33"/>
      <c r="D19" s="90" t="s">
        <v>167</v>
      </c>
      <c r="E19" s="90"/>
      <c r="F19" s="88" t="s">
        <v>168</v>
      </c>
      <c r="G19" s="88"/>
      <c r="H19" s="88"/>
      <c r="I19" s="89" t="s">
        <v>182</v>
      </c>
      <c r="J19" s="89"/>
      <c r="K19" s="34" t="s">
        <v>12</v>
      </c>
      <c r="L19" s="34" t="s">
        <v>238</v>
      </c>
      <c r="M19" s="89" t="s">
        <v>239</v>
      </c>
      <c r="N19" s="89"/>
      <c r="O19" s="89"/>
      <c r="P19" s="89"/>
      <c r="Q19" s="89"/>
    </row>
    <row r="20" spans="1:17" ht="26.25" customHeight="1">
      <c r="A20" s="2"/>
      <c r="B20" s="33"/>
      <c r="C20" s="33"/>
      <c r="D20" s="90" t="s">
        <v>172</v>
      </c>
      <c r="E20" s="90"/>
      <c r="F20" s="88" t="s">
        <v>173</v>
      </c>
      <c r="G20" s="88"/>
      <c r="H20" s="88"/>
      <c r="I20" s="89" t="s">
        <v>183</v>
      </c>
      <c r="J20" s="89"/>
      <c r="K20" s="34" t="s">
        <v>12</v>
      </c>
      <c r="L20" s="34" t="s">
        <v>243</v>
      </c>
      <c r="M20" s="89" t="s">
        <v>244</v>
      </c>
      <c r="N20" s="89"/>
      <c r="O20" s="89"/>
      <c r="P20" s="89"/>
      <c r="Q20" s="89"/>
    </row>
    <row r="21" spans="2:17" ht="20.25" customHeight="1">
      <c r="B21" s="32" t="s">
        <v>184</v>
      </c>
      <c r="C21" s="33"/>
      <c r="D21" s="87"/>
      <c r="E21" s="87"/>
      <c r="F21" s="88" t="s">
        <v>185</v>
      </c>
      <c r="G21" s="88"/>
      <c r="H21" s="88"/>
      <c r="I21" s="89" t="s">
        <v>186</v>
      </c>
      <c r="J21" s="89"/>
      <c r="K21" s="34" t="s">
        <v>12</v>
      </c>
      <c r="L21" s="34" t="s">
        <v>187</v>
      </c>
      <c r="M21" s="89" t="s">
        <v>188</v>
      </c>
      <c r="N21" s="89"/>
      <c r="O21" s="89"/>
      <c r="P21" s="89"/>
      <c r="Q21" s="89"/>
    </row>
    <row r="22" spans="2:17" ht="30" customHeight="1">
      <c r="B22" s="4"/>
      <c r="C22" s="33"/>
      <c r="D22" s="87"/>
      <c r="E22" s="87"/>
      <c r="F22" s="88" t="s">
        <v>11</v>
      </c>
      <c r="G22" s="88"/>
      <c r="H22" s="88"/>
      <c r="I22" s="89" t="s">
        <v>12</v>
      </c>
      <c r="J22" s="89"/>
      <c r="K22" s="34" t="s">
        <v>12</v>
      </c>
      <c r="L22" s="34" t="s">
        <v>12</v>
      </c>
      <c r="M22" s="89" t="s">
        <v>12</v>
      </c>
      <c r="N22" s="89"/>
      <c r="O22" s="89"/>
      <c r="P22" s="89"/>
      <c r="Q22" s="89"/>
    </row>
    <row r="23" spans="2:17" ht="19.5" customHeight="1">
      <c r="B23" s="33"/>
      <c r="C23" s="32" t="s">
        <v>189</v>
      </c>
      <c r="D23" s="87"/>
      <c r="E23" s="87"/>
      <c r="F23" s="88" t="s">
        <v>190</v>
      </c>
      <c r="G23" s="88"/>
      <c r="H23" s="88"/>
      <c r="I23" s="89" t="s">
        <v>191</v>
      </c>
      <c r="J23" s="89"/>
      <c r="K23" s="34" t="s">
        <v>12</v>
      </c>
      <c r="L23" s="34" t="s">
        <v>187</v>
      </c>
      <c r="M23" s="89" t="s">
        <v>192</v>
      </c>
      <c r="N23" s="89"/>
      <c r="O23" s="89"/>
      <c r="P23" s="89"/>
      <c r="Q23" s="89"/>
    </row>
    <row r="24" spans="2:17" ht="28.5" customHeight="1">
      <c r="B24" s="33"/>
      <c r="C24" s="4"/>
      <c r="D24" s="87"/>
      <c r="E24" s="87"/>
      <c r="F24" s="88" t="s">
        <v>11</v>
      </c>
      <c r="G24" s="88"/>
      <c r="H24" s="88"/>
      <c r="I24" s="89" t="s">
        <v>12</v>
      </c>
      <c r="J24" s="89"/>
      <c r="K24" s="34" t="s">
        <v>12</v>
      </c>
      <c r="L24" s="34" t="s">
        <v>12</v>
      </c>
      <c r="M24" s="89" t="s">
        <v>12</v>
      </c>
      <c r="N24" s="89"/>
      <c r="O24" s="89"/>
      <c r="P24" s="89"/>
      <c r="Q24" s="89"/>
    </row>
    <row r="25" spans="2:17" ht="30.75" customHeight="1">
      <c r="B25" s="33"/>
      <c r="C25" s="33"/>
      <c r="D25" s="90" t="s">
        <v>193</v>
      </c>
      <c r="E25" s="90"/>
      <c r="F25" s="88" t="s">
        <v>194</v>
      </c>
      <c r="G25" s="88"/>
      <c r="H25" s="88"/>
      <c r="I25" s="89" t="s">
        <v>195</v>
      </c>
      <c r="J25" s="89"/>
      <c r="K25" s="34" t="s">
        <v>12</v>
      </c>
      <c r="L25" s="34" t="s">
        <v>187</v>
      </c>
      <c r="M25" s="89" t="s">
        <v>196</v>
      </c>
      <c r="N25" s="89"/>
      <c r="O25" s="89"/>
      <c r="P25" s="89"/>
      <c r="Q25" s="89"/>
    </row>
    <row r="26" spans="2:17" ht="22.5" customHeight="1">
      <c r="B26" s="32" t="s">
        <v>197</v>
      </c>
      <c r="C26" s="33"/>
      <c r="D26" s="87"/>
      <c r="E26" s="87"/>
      <c r="F26" s="88" t="s">
        <v>198</v>
      </c>
      <c r="G26" s="88"/>
      <c r="H26" s="88"/>
      <c r="I26" s="89" t="s">
        <v>199</v>
      </c>
      <c r="J26" s="89"/>
      <c r="K26" s="34" t="s">
        <v>12</v>
      </c>
      <c r="L26" s="34" t="s">
        <v>200</v>
      </c>
      <c r="M26" s="89" t="s">
        <v>201</v>
      </c>
      <c r="N26" s="89"/>
      <c r="O26" s="89"/>
      <c r="P26" s="89"/>
      <c r="Q26" s="89"/>
    </row>
    <row r="27" spans="2:17" ht="28.5" customHeight="1">
      <c r="B27" s="4"/>
      <c r="C27" s="33"/>
      <c r="D27" s="87"/>
      <c r="E27" s="87"/>
      <c r="F27" s="88" t="s">
        <v>11</v>
      </c>
      <c r="G27" s="88"/>
      <c r="H27" s="88"/>
      <c r="I27" s="89" t="s">
        <v>12</v>
      </c>
      <c r="J27" s="89"/>
      <c r="K27" s="34" t="s">
        <v>12</v>
      </c>
      <c r="L27" s="34" t="s">
        <v>12</v>
      </c>
      <c r="M27" s="89" t="s">
        <v>12</v>
      </c>
      <c r="N27" s="89"/>
      <c r="O27" s="89"/>
      <c r="P27" s="89"/>
      <c r="Q27" s="89"/>
    </row>
    <row r="28" spans="2:17" ht="18.75" customHeight="1">
      <c r="B28" s="33"/>
      <c r="C28" s="32" t="s">
        <v>202</v>
      </c>
      <c r="D28" s="87"/>
      <c r="E28" s="87"/>
      <c r="F28" s="88" t="s">
        <v>203</v>
      </c>
      <c r="G28" s="88"/>
      <c r="H28" s="88"/>
      <c r="I28" s="89" t="s">
        <v>204</v>
      </c>
      <c r="J28" s="89"/>
      <c r="K28" s="34" t="s">
        <v>12</v>
      </c>
      <c r="L28" s="34" t="s">
        <v>205</v>
      </c>
      <c r="M28" s="89" t="s">
        <v>206</v>
      </c>
      <c r="N28" s="89"/>
      <c r="O28" s="89"/>
      <c r="P28" s="89"/>
      <c r="Q28" s="89"/>
    </row>
    <row r="29" spans="2:17" ht="30" customHeight="1">
      <c r="B29" s="33"/>
      <c r="C29" s="4"/>
      <c r="D29" s="87"/>
      <c r="E29" s="87"/>
      <c r="F29" s="88" t="s">
        <v>11</v>
      </c>
      <c r="G29" s="88"/>
      <c r="H29" s="88"/>
      <c r="I29" s="89" t="s">
        <v>12</v>
      </c>
      <c r="J29" s="89"/>
      <c r="K29" s="34" t="s">
        <v>12</v>
      </c>
      <c r="L29" s="34" t="s">
        <v>12</v>
      </c>
      <c r="M29" s="89" t="s">
        <v>12</v>
      </c>
      <c r="N29" s="89"/>
      <c r="O29" s="89"/>
      <c r="P29" s="89"/>
      <c r="Q29" s="89"/>
    </row>
    <row r="30" spans="2:17" ht="19.5" customHeight="1">
      <c r="B30" s="33"/>
      <c r="C30" s="33"/>
      <c r="D30" s="90" t="s">
        <v>167</v>
      </c>
      <c r="E30" s="90"/>
      <c r="F30" s="88" t="s">
        <v>168</v>
      </c>
      <c r="G30" s="88"/>
      <c r="H30" s="88"/>
      <c r="I30" s="89" t="s">
        <v>207</v>
      </c>
      <c r="J30" s="89"/>
      <c r="K30" s="34" t="s">
        <v>12</v>
      </c>
      <c r="L30" s="34" t="s">
        <v>205</v>
      </c>
      <c r="M30" s="89" t="s">
        <v>208</v>
      </c>
      <c r="N30" s="89"/>
      <c r="O30" s="89"/>
      <c r="P30" s="89"/>
      <c r="Q30" s="89"/>
    </row>
    <row r="31" spans="2:17" ht="20.25" customHeight="1">
      <c r="B31" s="33"/>
      <c r="C31" s="32" t="s">
        <v>209</v>
      </c>
      <c r="D31" s="87"/>
      <c r="E31" s="87"/>
      <c r="F31" s="88" t="s">
        <v>210</v>
      </c>
      <c r="G31" s="88"/>
      <c r="H31" s="88"/>
      <c r="I31" s="89" t="s">
        <v>211</v>
      </c>
      <c r="J31" s="89"/>
      <c r="K31" s="34" t="s">
        <v>12</v>
      </c>
      <c r="L31" s="34" t="s">
        <v>212</v>
      </c>
      <c r="M31" s="89" t="s">
        <v>213</v>
      </c>
      <c r="N31" s="89"/>
      <c r="O31" s="89"/>
      <c r="P31" s="89"/>
      <c r="Q31" s="89"/>
    </row>
    <row r="32" spans="2:17" ht="26.25" customHeight="1">
      <c r="B32" s="33"/>
      <c r="C32" s="4"/>
      <c r="D32" s="87"/>
      <c r="E32" s="87"/>
      <c r="F32" s="88" t="s">
        <v>11</v>
      </c>
      <c r="G32" s="88"/>
      <c r="H32" s="88"/>
      <c r="I32" s="89" t="s">
        <v>12</v>
      </c>
      <c r="J32" s="89"/>
      <c r="K32" s="34" t="s">
        <v>12</v>
      </c>
      <c r="L32" s="34" t="s">
        <v>12</v>
      </c>
      <c r="M32" s="89" t="s">
        <v>12</v>
      </c>
      <c r="N32" s="89"/>
      <c r="O32" s="89"/>
      <c r="P32" s="89"/>
      <c r="Q32" s="89"/>
    </row>
    <row r="33" spans="2:17" ht="18.75" customHeight="1">
      <c r="B33" s="33"/>
      <c r="C33" s="33"/>
      <c r="D33" s="90" t="s">
        <v>167</v>
      </c>
      <c r="E33" s="90"/>
      <c r="F33" s="88" t="s">
        <v>168</v>
      </c>
      <c r="G33" s="88"/>
      <c r="H33" s="88"/>
      <c r="I33" s="89" t="s">
        <v>211</v>
      </c>
      <c r="J33" s="89"/>
      <c r="K33" s="34" t="s">
        <v>12</v>
      </c>
      <c r="L33" s="34" t="s">
        <v>212</v>
      </c>
      <c r="M33" s="89" t="s">
        <v>213</v>
      </c>
      <c r="N33" s="89"/>
      <c r="O33" s="89"/>
      <c r="P33" s="89"/>
      <c r="Q33" s="89"/>
    </row>
    <row r="34" spans="2:17" ht="21.75" customHeight="1">
      <c r="B34" s="33"/>
      <c r="C34" s="32" t="s">
        <v>214</v>
      </c>
      <c r="D34" s="87"/>
      <c r="E34" s="87"/>
      <c r="F34" s="88" t="s">
        <v>215</v>
      </c>
      <c r="G34" s="88"/>
      <c r="H34" s="88"/>
      <c r="I34" s="89" t="s">
        <v>12</v>
      </c>
      <c r="J34" s="89"/>
      <c r="K34" s="34" t="s">
        <v>12</v>
      </c>
      <c r="L34" s="34" t="s">
        <v>216</v>
      </c>
      <c r="M34" s="89" t="s">
        <v>216</v>
      </c>
      <c r="N34" s="89"/>
      <c r="O34" s="89"/>
      <c r="P34" s="89"/>
      <c r="Q34" s="89"/>
    </row>
    <row r="35" spans="2:17" ht="27.75" customHeight="1">
      <c r="B35" s="33"/>
      <c r="C35" s="4"/>
      <c r="D35" s="87"/>
      <c r="E35" s="87"/>
      <c r="F35" s="88" t="s">
        <v>11</v>
      </c>
      <c r="G35" s="88"/>
      <c r="H35" s="88"/>
      <c r="I35" s="89" t="s">
        <v>12</v>
      </c>
      <c r="J35" s="89"/>
      <c r="K35" s="34" t="s">
        <v>12</v>
      </c>
      <c r="L35" s="34" t="s">
        <v>12</v>
      </c>
      <c r="M35" s="89" t="s">
        <v>12</v>
      </c>
      <c r="N35" s="89"/>
      <c r="O35" s="89"/>
      <c r="P35" s="89"/>
      <c r="Q35" s="89"/>
    </row>
    <row r="36" spans="2:17" ht="18.75" customHeight="1">
      <c r="B36" s="33"/>
      <c r="C36" s="33"/>
      <c r="D36" s="90" t="s">
        <v>167</v>
      </c>
      <c r="E36" s="90"/>
      <c r="F36" s="88" t="s">
        <v>168</v>
      </c>
      <c r="G36" s="88"/>
      <c r="H36" s="88"/>
      <c r="I36" s="89" t="s">
        <v>12</v>
      </c>
      <c r="J36" s="89"/>
      <c r="K36" s="34" t="s">
        <v>12</v>
      </c>
      <c r="L36" s="34" t="s">
        <v>216</v>
      </c>
      <c r="M36" s="89" t="s">
        <v>216</v>
      </c>
      <c r="N36" s="89"/>
      <c r="O36" s="89"/>
      <c r="P36" s="89"/>
      <c r="Q36" s="89"/>
    </row>
    <row r="37" spans="2:17" ht="19.5" customHeight="1">
      <c r="B37" s="32" t="s">
        <v>217</v>
      </c>
      <c r="C37" s="33"/>
      <c r="D37" s="87"/>
      <c r="E37" s="87"/>
      <c r="F37" s="88" t="s">
        <v>218</v>
      </c>
      <c r="G37" s="88"/>
      <c r="H37" s="88"/>
      <c r="I37" s="89" t="s">
        <v>219</v>
      </c>
      <c r="J37" s="89"/>
      <c r="K37" s="34" t="s">
        <v>12</v>
      </c>
      <c r="L37" s="34" t="s">
        <v>220</v>
      </c>
      <c r="M37" s="89" t="s">
        <v>221</v>
      </c>
      <c r="N37" s="89"/>
      <c r="O37" s="89"/>
      <c r="P37" s="89"/>
      <c r="Q37" s="89"/>
    </row>
    <row r="38" spans="2:17" ht="27.75" customHeight="1">
      <c r="B38" s="4"/>
      <c r="C38" s="33"/>
      <c r="D38" s="87"/>
      <c r="E38" s="87"/>
      <c r="F38" s="88" t="s">
        <v>11</v>
      </c>
      <c r="G38" s="88"/>
      <c r="H38" s="88"/>
      <c r="I38" s="89" t="s">
        <v>12</v>
      </c>
      <c r="J38" s="89"/>
      <c r="K38" s="34" t="s">
        <v>12</v>
      </c>
      <c r="L38" s="34" t="s">
        <v>12</v>
      </c>
      <c r="M38" s="89" t="s">
        <v>12</v>
      </c>
      <c r="N38" s="89"/>
      <c r="O38" s="89"/>
      <c r="P38" s="89"/>
      <c r="Q38" s="89"/>
    </row>
    <row r="39" spans="2:17" ht="18.75" customHeight="1">
      <c r="B39" s="33"/>
      <c r="C39" s="32" t="s">
        <v>222</v>
      </c>
      <c r="D39" s="87"/>
      <c r="E39" s="87"/>
      <c r="F39" s="88" t="s">
        <v>223</v>
      </c>
      <c r="G39" s="88"/>
      <c r="H39" s="88"/>
      <c r="I39" s="89" t="s">
        <v>224</v>
      </c>
      <c r="J39" s="89"/>
      <c r="K39" s="34" t="s">
        <v>12</v>
      </c>
      <c r="L39" s="34" t="s">
        <v>220</v>
      </c>
      <c r="M39" s="89" t="s">
        <v>225</v>
      </c>
      <c r="N39" s="89"/>
      <c r="O39" s="89"/>
      <c r="P39" s="89"/>
      <c r="Q39" s="89"/>
    </row>
    <row r="40" spans="2:17" ht="27.75" customHeight="1">
      <c r="B40" s="33"/>
      <c r="C40" s="4"/>
      <c r="D40" s="87"/>
      <c r="E40" s="87"/>
      <c r="F40" s="88" t="s">
        <v>11</v>
      </c>
      <c r="G40" s="88"/>
      <c r="H40" s="88"/>
      <c r="I40" s="89" t="s">
        <v>12</v>
      </c>
      <c r="J40" s="89"/>
      <c r="K40" s="34" t="s">
        <v>12</v>
      </c>
      <c r="L40" s="34" t="s">
        <v>12</v>
      </c>
      <c r="M40" s="89" t="s">
        <v>12</v>
      </c>
      <c r="N40" s="89"/>
      <c r="O40" s="89"/>
      <c r="P40" s="89"/>
      <c r="Q40" s="89"/>
    </row>
    <row r="41" spans="2:17" ht="18.75" customHeight="1">
      <c r="B41" s="33"/>
      <c r="C41" s="33"/>
      <c r="D41" s="90" t="s">
        <v>167</v>
      </c>
      <c r="E41" s="90"/>
      <c r="F41" s="88" t="s">
        <v>168</v>
      </c>
      <c r="G41" s="88"/>
      <c r="H41" s="88"/>
      <c r="I41" s="89" t="s">
        <v>226</v>
      </c>
      <c r="J41" s="89"/>
      <c r="K41" s="34" t="s">
        <v>12</v>
      </c>
      <c r="L41" s="34" t="s">
        <v>220</v>
      </c>
      <c r="M41" s="89" t="s">
        <v>227</v>
      </c>
      <c r="N41" s="89"/>
      <c r="O41" s="89"/>
      <c r="P41" s="89"/>
      <c r="Q41" s="89"/>
    </row>
    <row r="42" spans="2:17" ht="21.75" customHeight="1">
      <c r="B42" s="83" t="s">
        <v>10</v>
      </c>
      <c r="C42" s="83"/>
      <c r="D42" s="83"/>
      <c r="E42" s="83"/>
      <c r="F42" s="83"/>
      <c r="G42" s="83"/>
      <c r="H42" s="35" t="s">
        <v>13</v>
      </c>
      <c r="I42" s="80" t="s">
        <v>129</v>
      </c>
      <c r="J42" s="80"/>
      <c r="K42" s="36" t="s">
        <v>12</v>
      </c>
      <c r="L42" s="36" t="s">
        <v>245</v>
      </c>
      <c r="M42" s="80" t="s">
        <v>246</v>
      </c>
      <c r="N42" s="80"/>
      <c r="O42" s="80"/>
      <c r="P42" s="80"/>
      <c r="Q42" s="80"/>
    </row>
    <row r="43" spans="2:17" ht="30" customHeight="1">
      <c r="B43" s="84"/>
      <c r="C43" s="84"/>
      <c r="D43" s="84"/>
      <c r="E43" s="84"/>
      <c r="F43" s="85" t="s">
        <v>11</v>
      </c>
      <c r="G43" s="85"/>
      <c r="H43" s="85"/>
      <c r="I43" s="86" t="s">
        <v>102</v>
      </c>
      <c r="J43" s="86"/>
      <c r="K43" s="37" t="s">
        <v>12</v>
      </c>
      <c r="L43" s="37" t="s">
        <v>12</v>
      </c>
      <c r="M43" s="86" t="s">
        <v>102</v>
      </c>
      <c r="N43" s="86"/>
      <c r="O43" s="86"/>
      <c r="P43" s="86"/>
      <c r="Q43" s="86"/>
    </row>
    <row r="44" spans="2:17" ht="22.5" customHeight="1">
      <c r="B44" s="79" t="s">
        <v>14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 ht="21" customHeight="1">
      <c r="B45" s="32" t="s">
        <v>184</v>
      </c>
      <c r="C45" s="33"/>
      <c r="D45" s="87"/>
      <c r="E45" s="87"/>
      <c r="F45" s="88" t="s">
        <v>185</v>
      </c>
      <c r="G45" s="88"/>
      <c r="H45" s="88"/>
      <c r="I45" s="89" t="s">
        <v>228</v>
      </c>
      <c r="J45" s="89"/>
      <c r="K45" s="34" t="s">
        <v>229</v>
      </c>
      <c r="L45" s="34" t="s">
        <v>12</v>
      </c>
      <c r="M45" s="89" t="s">
        <v>12</v>
      </c>
      <c r="N45" s="89"/>
      <c r="O45" s="89"/>
      <c r="P45" s="89"/>
      <c r="Q45" s="89"/>
    </row>
    <row r="46" spans="2:17" ht="28.5" customHeight="1">
      <c r="B46" s="4"/>
      <c r="C46" s="33"/>
      <c r="D46" s="87"/>
      <c r="E46" s="87"/>
      <c r="F46" s="88" t="s">
        <v>11</v>
      </c>
      <c r="G46" s="88"/>
      <c r="H46" s="88"/>
      <c r="I46" s="89" t="s">
        <v>12</v>
      </c>
      <c r="J46" s="89"/>
      <c r="K46" s="34" t="s">
        <v>12</v>
      </c>
      <c r="L46" s="34" t="s">
        <v>12</v>
      </c>
      <c r="M46" s="89" t="s">
        <v>12</v>
      </c>
      <c r="N46" s="89"/>
      <c r="O46" s="89"/>
      <c r="P46" s="89"/>
      <c r="Q46" s="89"/>
    </row>
    <row r="47" spans="2:17" ht="21.75" customHeight="1">
      <c r="B47" s="33"/>
      <c r="C47" s="32" t="s">
        <v>230</v>
      </c>
      <c r="D47" s="87"/>
      <c r="E47" s="87"/>
      <c r="F47" s="88" t="s">
        <v>231</v>
      </c>
      <c r="G47" s="88"/>
      <c r="H47" s="88"/>
      <c r="I47" s="89" t="s">
        <v>228</v>
      </c>
      <c r="J47" s="89"/>
      <c r="K47" s="34" t="s">
        <v>229</v>
      </c>
      <c r="L47" s="34" t="s">
        <v>12</v>
      </c>
      <c r="M47" s="89" t="s">
        <v>12</v>
      </c>
      <c r="N47" s="89"/>
      <c r="O47" s="89"/>
      <c r="P47" s="89"/>
      <c r="Q47" s="89"/>
    </row>
    <row r="48" spans="2:17" ht="27.75" customHeight="1">
      <c r="B48" s="33"/>
      <c r="C48" s="4"/>
      <c r="D48" s="87"/>
      <c r="E48" s="87"/>
      <c r="F48" s="88" t="s">
        <v>11</v>
      </c>
      <c r="G48" s="88"/>
      <c r="H48" s="88"/>
      <c r="I48" s="89" t="s">
        <v>12</v>
      </c>
      <c r="J48" s="89"/>
      <c r="K48" s="34" t="s">
        <v>12</v>
      </c>
      <c r="L48" s="34" t="s">
        <v>12</v>
      </c>
      <c r="M48" s="89" t="s">
        <v>12</v>
      </c>
      <c r="N48" s="89"/>
      <c r="O48" s="89"/>
      <c r="P48" s="89"/>
      <c r="Q48" s="89"/>
    </row>
    <row r="49" spans="2:17" ht="45" customHeight="1">
      <c r="B49" s="33"/>
      <c r="C49" s="33"/>
      <c r="D49" s="90" t="s">
        <v>232</v>
      </c>
      <c r="E49" s="90"/>
      <c r="F49" s="88" t="s">
        <v>233</v>
      </c>
      <c r="G49" s="88"/>
      <c r="H49" s="88"/>
      <c r="I49" s="89" t="s">
        <v>228</v>
      </c>
      <c r="J49" s="89"/>
      <c r="K49" s="34" t="s">
        <v>229</v>
      </c>
      <c r="L49" s="34" t="s">
        <v>12</v>
      </c>
      <c r="M49" s="89" t="s">
        <v>12</v>
      </c>
      <c r="N49" s="89"/>
      <c r="O49" s="89"/>
      <c r="P49" s="89"/>
      <c r="Q49" s="89"/>
    </row>
    <row r="50" spans="2:17" ht="18" customHeight="1">
      <c r="B50" s="32" t="s">
        <v>197</v>
      </c>
      <c r="C50" s="33"/>
      <c r="D50" s="87"/>
      <c r="E50" s="87"/>
      <c r="F50" s="88" t="s">
        <v>198</v>
      </c>
      <c r="G50" s="88"/>
      <c r="H50" s="88"/>
      <c r="I50" s="89" t="s">
        <v>12</v>
      </c>
      <c r="J50" s="89"/>
      <c r="K50" s="34" t="s">
        <v>12</v>
      </c>
      <c r="L50" s="34" t="s">
        <v>228</v>
      </c>
      <c r="M50" s="89" t="s">
        <v>228</v>
      </c>
      <c r="N50" s="89"/>
      <c r="O50" s="89"/>
      <c r="P50" s="89"/>
      <c r="Q50" s="89"/>
    </row>
    <row r="51" spans="2:17" ht="29.25" customHeight="1">
      <c r="B51" s="4"/>
      <c r="C51" s="33"/>
      <c r="D51" s="87"/>
      <c r="E51" s="87"/>
      <c r="F51" s="88" t="s">
        <v>11</v>
      </c>
      <c r="G51" s="88"/>
      <c r="H51" s="88"/>
      <c r="I51" s="89" t="s">
        <v>12</v>
      </c>
      <c r="J51" s="89"/>
      <c r="K51" s="34" t="s">
        <v>12</v>
      </c>
      <c r="L51" s="34" t="s">
        <v>12</v>
      </c>
      <c r="M51" s="89" t="s">
        <v>12</v>
      </c>
      <c r="N51" s="89"/>
      <c r="O51" s="89"/>
      <c r="P51" s="89"/>
      <c r="Q51" s="89"/>
    </row>
    <row r="52" spans="2:17" ht="18.75" customHeight="1">
      <c r="B52" s="33"/>
      <c r="C52" s="32" t="s">
        <v>202</v>
      </c>
      <c r="D52" s="87"/>
      <c r="E52" s="87"/>
      <c r="F52" s="88" t="s">
        <v>203</v>
      </c>
      <c r="G52" s="88"/>
      <c r="H52" s="88"/>
      <c r="I52" s="89" t="s">
        <v>12</v>
      </c>
      <c r="J52" s="89"/>
      <c r="K52" s="34" t="s">
        <v>12</v>
      </c>
      <c r="L52" s="34" t="s">
        <v>228</v>
      </c>
      <c r="M52" s="89" t="s">
        <v>228</v>
      </c>
      <c r="N52" s="89"/>
      <c r="O52" s="89"/>
      <c r="P52" s="89"/>
      <c r="Q52" s="89"/>
    </row>
    <row r="53" spans="2:17" ht="29.25" customHeight="1">
      <c r="B53" s="33"/>
      <c r="C53" s="4"/>
      <c r="D53" s="87"/>
      <c r="E53" s="87"/>
      <c r="F53" s="88" t="s">
        <v>11</v>
      </c>
      <c r="G53" s="88"/>
      <c r="H53" s="88"/>
      <c r="I53" s="89" t="s">
        <v>12</v>
      </c>
      <c r="J53" s="89"/>
      <c r="K53" s="34" t="s">
        <v>12</v>
      </c>
      <c r="L53" s="34" t="s">
        <v>12</v>
      </c>
      <c r="M53" s="89" t="s">
        <v>12</v>
      </c>
      <c r="N53" s="89"/>
      <c r="O53" s="89"/>
      <c r="P53" s="89"/>
      <c r="Q53" s="89"/>
    </row>
    <row r="54" spans="2:17" ht="45" customHeight="1">
      <c r="B54" s="33"/>
      <c r="C54" s="33"/>
      <c r="D54" s="90" t="s">
        <v>232</v>
      </c>
      <c r="E54" s="90"/>
      <c r="F54" s="88" t="s">
        <v>233</v>
      </c>
      <c r="G54" s="88"/>
      <c r="H54" s="88"/>
      <c r="I54" s="89" t="s">
        <v>12</v>
      </c>
      <c r="J54" s="89"/>
      <c r="K54" s="34" t="s">
        <v>12</v>
      </c>
      <c r="L54" s="34" t="s">
        <v>228</v>
      </c>
      <c r="M54" s="89" t="s">
        <v>228</v>
      </c>
      <c r="N54" s="89"/>
      <c r="O54" s="89"/>
      <c r="P54" s="89"/>
      <c r="Q54" s="89"/>
    </row>
    <row r="55" spans="2:17" ht="21" customHeight="1">
      <c r="B55" s="83" t="s">
        <v>14</v>
      </c>
      <c r="C55" s="83"/>
      <c r="D55" s="83"/>
      <c r="E55" s="83"/>
      <c r="F55" s="83"/>
      <c r="G55" s="83"/>
      <c r="H55" s="35" t="s">
        <v>13</v>
      </c>
      <c r="I55" s="80" t="s">
        <v>130</v>
      </c>
      <c r="J55" s="80"/>
      <c r="K55" s="36" t="s">
        <v>229</v>
      </c>
      <c r="L55" s="36" t="s">
        <v>228</v>
      </c>
      <c r="M55" s="80" t="s">
        <v>130</v>
      </c>
      <c r="N55" s="80"/>
      <c r="O55" s="80"/>
      <c r="P55" s="80"/>
      <c r="Q55" s="80"/>
    </row>
    <row r="56" spans="2:17" ht="28.5" customHeight="1">
      <c r="B56" s="84"/>
      <c r="C56" s="84"/>
      <c r="D56" s="84"/>
      <c r="E56" s="84"/>
      <c r="F56" s="85" t="s">
        <v>11</v>
      </c>
      <c r="G56" s="85"/>
      <c r="H56" s="85"/>
      <c r="I56" s="86" t="s">
        <v>131</v>
      </c>
      <c r="J56" s="86"/>
      <c r="K56" s="37" t="s">
        <v>12</v>
      </c>
      <c r="L56" s="37" t="s">
        <v>12</v>
      </c>
      <c r="M56" s="86" t="s">
        <v>131</v>
      </c>
      <c r="N56" s="86"/>
      <c r="O56" s="86"/>
      <c r="P56" s="86"/>
      <c r="Q56" s="86"/>
    </row>
    <row r="57" spans="2:17" ht="21" customHeight="1">
      <c r="B57" s="79" t="s">
        <v>15</v>
      </c>
      <c r="C57" s="79"/>
      <c r="D57" s="79"/>
      <c r="E57" s="79"/>
      <c r="F57" s="79"/>
      <c r="G57" s="79"/>
      <c r="H57" s="79"/>
      <c r="I57" s="80" t="s">
        <v>133</v>
      </c>
      <c r="J57" s="80"/>
      <c r="K57" s="36" t="s">
        <v>229</v>
      </c>
      <c r="L57" s="36" t="s">
        <v>247</v>
      </c>
      <c r="M57" s="80" t="s">
        <v>248</v>
      </c>
      <c r="N57" s="80"/>
      <c r="O57" s="80"/>
      <c r="P57" s="80"/>
      <c r="Q57" s="80"/>
    </row>
    <row r="58" spans="2:17" ht="48" customHeight="1">
      <c r="B58" s="79"/>
      <c r="C58" s="79"/>
      <c r="D58" s="79"/>
      <c r="E58" s="79"/>
      <c r="F58" s="81" t="s">
        <v>11</v>
      </c>
      <c r="G58" s="81"/>
      <c r="H58" s="81"/>
      <c r="I58" s="82" t="s">
        <v>132</v>
      </c>
      <c r="J58" s="82"/>
      <c r="K58" s="38" t="s">
        <v>12</v>
      </c>
      <c r="L58" s="38" t="s">
        <v>12</v>
      </c>
      <c r="M58" s="82" t="s">
        <v>132</v>
      </c>
      <c r="N58" s="82"/>
      <c r="O58" s="82"/>
      <c r="P58" s="82"/>
      <c r="Q58" s="82"/>
    </row>
    <row r="59" spans="2:17" ht="24" customHeight="1">
      <c r="B59" s="77" t="s">
        <v>34</v>
      </c>
      <c r="C59" s="77"/>
      <c r="D59" s="77"/>
      <c r="E59" s="77"/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</sheetData>
  <sheetProtection/>
  <mergeCells count="212">
    <mergeCell ref="D11:E11"/>
    <mergeCell ref="D8:E8"/>
    <mergeCell ref="M19:Q19"/>
    <mergeCell ref="I19:J19"/>
    <mergeCell ref="M14:Q14"/>
    <mergeCell ref="F19:H19"/>
    <mergeCell ref="M9:Q9"/>
    <mergeCell ref="I11:J11"/>
    <mergeCell ref="M11:Q11"/>
    <mergeCell ref="I6:J6"/>
    <mergeCell ref="M6:Q6"/>
    <mergeCell ref="M12:Q12"/>
    <mergeCell ref="I12:J12"/>
    <mergeCell ref="B7:Q7"/>
    <mergeCell ref="D9:E9"/>
    <mergeCell ref="D10:E10"/>
    <mergeCell ref="F10:H10"/>
    <mergeCell ref="I10:J10"/>
    <mergeCell ref="F11:H11"/>
    <mergeCell ref="I5:J5"/>
    <mergeCell ref="M8:Q8"/>
    <mergeCell ref="D12:E12"/>
    <mergeCell ref="F12:H12"/>
    <mergeCell ref="I14:J14"/>
    <mergeCell ref="D13:E13"/>
    <mergeCell ref="F13:H13"/>
    <mergeCell ref="M13:Q13"/>
    <mergeCell ref="I13:J13"/>
    <mergeCell ref="I9:J9"/>
    <mergeCell ref="K1:P1"/>
    <mergeCell ref="A2:P2"/>
    <mergeCell ref="I8:J8"/>
    <mergeCell ref="D5:E5"/>
    <mergeCell ref="M5:Q5"/>
    <mergeCell ref="D6:E6"/>
    <mergeCell ref="F6:H6"/>
    <mergeCell ref="F5:H5"/>
    <mergeCell ref="F8:H8"/>
    <mergeCell ref="O3:P3"/>
    <mergeCell ref="M17:Q17"/>
    <mergeCell ref="I17:J17"/>
    <mergeCell ref="I18:J18"/>
    <mergeCell ref="M15:Q15"/>
    <mergeCell ref="F17:H17"/>
    <mergeCell ref="D14:E14"/>
    <mergeCell ref="D15:E15"/>
    <mergeCell ref="F15:H15"/>
    <mergeCell ref="I15:J15"/>
    <mergeCell ref="F14:H14"/>
    <mergeCell ref="M10:Q10"/>
    <mergeCell ref="F9:H9"/>
    <mergeCell ref="D16:E16"/>
    <mergeCell ref="F16:H16"/>
    <mergeCell ref="D17:E17"/>
    <mergeCell ref="D18:E18"/>
    <mergeCell ref="F18:H18"/>
    <mergeCell ref="M18:Q18"/>
    <mergeCell ref="I16:J16"/>
    <mergeCell ref="M16:Q16"/>
    <mergeCell ref="D19:E19"/>
    <mergeCell ref="D20:E20"/>
    <mergeCell ref="F20:H20"/>
    <mergeCell ref="I20:J20"/>
    <mergeCell ref="M20:Q20"/>
    <mergeCell ref="D21:E21"/>
    <mergeCell ref="F21:H21"/>
    <mergeCell ref="I21:J21"/>
    <mergeCell ref="M21:Q21"/>
    <mergeCell ref="D22:E22"/>
    <mergeCell ref="F22:H22"/>
    <mergeCell ref="I22:J22"/>
    <mergeCell ref="M22:Q22"/>
    <mergeCell ref="D23:E23"/>
    <mergeCell ref="F23:H23"/>
    <mergeCell ref="I23:J23"/>
    <mergeCell ref="M23:Q23"/>
    <mergeCell ref="D24:E24"/>
    <mergeCell ref="F24:H24"/>
    <mergeCell ref="I24:J24"/>
    <mergeCell ref="M24:Q24"/>
    <mergeCell ref="D25:E25"/>
    <mergeCell ref="F25:H25"/>
    <mergeCell ref="I25:J25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D29:E29"/>
    <mergeCell ref="F29:H29"/>
    <mergeCell ref="I29:J29"/>
    <mergeCell ref="M29:Q29"/>
    <mergeCell ref="D30:E30"/>
    <mergeCell ref="F30:H30"/>
    <mergeCell ref="I30:J30"/>
    <mergeCell ref="M30:Q30"/>
    <mergeCell ref="D31:E31"/>
    <mergeCell ref="F31:H31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D37:E37"/>
    <mergeCell ref="F37:H37"/>
    <mergeCell ref="I37:J37"/>
    <mergeCell ref="M37:Q37"/>
    <mergeCell ref="D38:E38"/>
    <mergeCell ref="F38:H38"/>
    <mergeCell ref="I38:J38"/>
    <mergeCell ref="M38:Q38"/>
    <mergeCell ref="D39:E39"/>
    <mergeCell ref="F39:H39"/>
    <mergeCell ref="I39:J39"/>
    <mergeCell ref="M39:Q39"/>
    <mergeCell ref="D40:E40"/>
    <mergeCell ref="F40:H40"/>
    <mergeCell ref="I40:J40"/>
    <mergeCell ref="M40:Q40"/>
    <mergeCell ref="D41:E41"/>
    <mergeCell ref="F41:H41"/>
    <mergeCell ref="I41:J41"/>
    <mergeCell ref="M41:Q41"/>
    <mergeCell ref="B42:G42"/>
    <mergeCell ref="I42:J42"/>
    <mergeCell ref="M42:Q42"/>
    <mergeCell ref="B43:E43"/>
    <mergeCell ref="F43:H43"/>
    <mergeCell ref="I43:J43"/>
    <mergeCell ref="M43:Q43"/>
    <mergeCell ref="B44:Q44"/>
    <mergeCell ref="D45:E45"/>
    <mergeCell ref="F45:H45"/>
    <mergeCell ref="I45:J45"/>
    <mergeCell ref="M45:Q45"/>
    <mergeCell ref="D46:E46"/>
    <mergeCell ref="F46:H46"/>
    <mergeCell ref="I46:J46"/>
    <mergeCell ref="M46:Q46"/>
    <mergeCell ref="D47:E47"/>
    <mergeCell ref="F47:H47"/>
    <mergeCell ref="I47:J47"/>
    <mergeCell ref="M47:Q47"/>
    <mergeCell ref="D48:E48"/>
    <mergeCell ref="F48:H48"/>
    <mergeCell ref="I48:J48"/>
    <mergeCell ref="M48:Q48"/>
    <mergeCell ref="D49:E49"/>
    <mergeCell ref="F49:H49"/>
    <mergeCell ref="I49:J49"/>
    <mergeCell ref="M49:Q49"/>
    <mergeCell ref="D50:E50"/>
    <mergeCell ref="F50:H50"/>
    <mergeCell ref="I50:J50"/>
    <mergeCell ref="M50:Q50"/>
    <mergeCell ref="D51:E51"/>
    <mergeCell ref="F51:H51"/>
    <mergeCell ref="I51:J51"/>
    <mergeCell ref="M51:Q51"/>
    <mergeCell ref="D52:E52"/>
    <mergeCell ref="F52:H52"/>
    <mergeCell ref="I52:J52"/>
    <mergeCell ref="M52:Q52"/>
    <mergeCell ref="D53:E53"/>
    <mergeCell ref="F53:H53"/>
    <mergeCell ref="I53:J53"/>
    <mergeCell ref="M53:Q53"/>
    <mergeCell ref="D54:E54"/>
    <mergeCell ref="F54:H54"/>
    <mergeCell ref="I54:J54"/>
    <mergeCell ref="M54:Q54"/>
    <mergeCell ref="B55:G55"/>
    <mergeCell ref="I55:J55"/>
    <mergeCell ref="M55:Q55"/>
    <mergeCell ref="B56:E56"/>
    <mergeCell ref="F56:H56"/>
    <mergeCell ref="I56:J56"/>
    <mergeCell ref="M56:Q56"/>
    <mergeCell ref="B59:F59"/>
    <mergeCell ref="G59:Q59"/>
    <mergeCell ref="B57:H57"/>
    <mergeCell ref="I57:J57"/>
    <mergeCell ref="M57:Q57"/>
    <mergeCell ref="B58:E58"/>
    <mergeCell ref="F58:H58"/>
    <mergeCell ref="I58:J58"/>
    <mergeCell ref="M58:Q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82"/>
  <sheetViews>
    <sheetView showGridLines="0" zoomScalePageLayoutView="0" workbookViewId="0" topLeftCell="A1">
      <selection activeCell="Y1" sqref="Y1"/>
    </sheetView>
  </sheetViews>
  <sheetFormatPr defaultColWidth="9.33203125" defaultRowHeight="12.75"/>
  <cols>
    <col min="1" max="1" width="2.66015625" style="1" customWidth="1"/>
    <col min="2" max="2" width="2.33203125" style="1" customWidth="1"/>
    <col min="3" max="3" width="6.66015625" style="1" customWidth="1"/>
    <col min="4" max="4" width="8.33203125" style="1" customWidth="1"/>
    <col min="5" max="5" width="3.5" style="1" customWidth="1"/>
    <col min="6" max="6" width="9" style="1" customWidth="1"/>
    <col min="7" max="7" width="5" style="1" customWidth="1"/>
    <col min="8" max="8" width="6.33203125" style="1" customWidth="1"/>
    <col min="9" max="9" width="12" style="1" customWidth="1"/>
    <col min="10" max="10" width="11.33203125" style="1" customWidth="1"/>
    <col min="11" max="12" width="10.66015625" style="1" customWidth="1"/>
    <col min="13" max="13" width="10.83203125" style="1" customWidth="1"/>
    <col min="14" max="14" width="11.33203125" style="1" customWidth="1"/>
    <col min="15" max="15" width="9.83203125" style="1" customWidth="1"/>
    <col min="16" max="16" width="10.83203125" style="1" customWidth="1"/>
    <col min="17" max="17" width="8.16015625" style="1" customWidth="1"/>
    <col min="18" max="18" width="10.5" style="1" customWidth="1"/>
    <col min="19" max="19" width="10.33203125" style="1" customWidth="1"/>
    <col min="20" max="20" width="6" style="1" customWidth="1"/>
    <col min="21" max="21" width="4.83203125" style="1" customWidth="1"/>
    <col min="22" max="22" width="4.5" style="1" customWidth="1"/>
    <col min="23" max="23" width="5.33203125" style="1" customWidth="1"/>
    <col min="24" max="16384" width="9.33203125" style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03" t="s">
        <v>250</v>
      </c>
      <c r="P1" s="103"/>
      <c r="Q1" s="103"/>
      <c r="R1" s="103"/>
      <c r="S1" s="103"/>
      <c r="T1" s="103"/>
      <c r="U1" s="103"/>
      <c r="V1" s="8"/>
      <c r="W1" s="8"/>
      <c r="X1" s="7"/>
    </row>
    <row r="2" spans="1:24" ht="21.75" customHeight="1">
      <c r="A2" s="104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7"/>
    </row>
    <row r="3" ht="7.5" customHeight="1"/>
    <row r="4" spans="1:23" ht="12.75" customHeight="1">
      <c r="A4" s="101" t="s">
        <v>1</v>
      </c>
      <c r="B4" s="101"/>
      <c r="C4" s="101" t="s">
        <v>2</v>
      </c>
      <c r="D4" s="101" t="s">
        <v>4</v>
      </c>
      <c r="E4" s="101"/>
      <c r="F4" s="101"/>
      <c r="G4" s="101" t="s">
        <v>32</v>
      </c>
      <c r="H4" s="101"/>
      <c r="I4" s="101" t="s">
        <v>31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</row>
    <row r="5" spans="1:23" ht="9" customHeight="1">
      <c r="A5" s="101"/>
      <c r="B5" s="101"/>
      <c r="C5" s="101"/>
      <c r="D5" s="101"/>
      <c r="E5" s="101"/>
      <c r="F5" s="101"/>
      <c r="G5" s="101"/>
      <c r="H5" s="101"/>
      <c r="I5" s="101" t="s">
        <v>30</v>
      </c>
      <c r="J5" s="101" t="s">
        <v>25</v>
      </c>
      <c r="K5" s="101"/>
      <c r="L5" s="101"/>
      <c r="M5" s="101"/>
      <c r="N5" s="101"/>
      <c r="O5" s="101"/>
      <c r="P5" s="101"/>
      <c r="Q5" s="101"/>
      <c r="R5" s="101" t="s">
        <v>29</v>
      </c>
      <c r="S5" s="101" t="s">
        <v>25</v>
      </c>
      <c r="T5" s="101"/>
      <c r="U5" s="101"/>
      <c r="V5" s="101"/>
      <c r="W5" s="101"/>
    </row>
    <row r="6" spans="1:23" ht="5.2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 t="s">
        <v>28</v>
      </c>
      <c r="T6" s="101" t="s">
        <v>27</v>
      </c>
      <c r="U6" s="101"/>
      <c r="V6" s="101" t="s">
        <v>33</v>
      </c>
      <c r="W6" s="101"/>
    </row>
    <row r="7" spans="1:23" ht="12.75" customHeight="1">
      <c r="A7" s="101"/>
      <c r="B7" s="101"/>
      <c r="C7" s="101"/>
      <c r="D7" s="101"/>
      <c r="E7" s="101"/>
      <c r="F7" s="101"/>
      <c r="G7" s="101"/>
      <c r="H7" s="101"/>
      <c r="I7" s="101"/>
      <c r="J7" s="101" t="s">
        <v>26</v>
      </c>
      <c r="K7" s="101" t="s">
        <v>25</v>
      </c>
      <c r="L7" s="101"/>
      <c r="M7" s="101" t="s">
        <v>24</v>
      </c>
      <c r="N7" s="101" t="s">
        <v>23</v>
      </c>
      <c r="O7" s="101" t="s">
        <v>22</v>
      </c>
      <c r="P7" s="101" t="s">
        <v>21</v>
      </c>
      <c r="Q7" s="101" t="s">
        <v>20</v>
      </c>
      <c r="R7" s="101"/>
      <c r="S7" s="101"/>
      <c r="T7" s="101"/>
      <c r="U7" s="101"/>
      <c r="V7" s="101"/>
      <c r="W7" s="101"/>
    </row>
    <row r="8" spans="1:23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 t="s">
        <v>19</v>
      </c>
      <c r="U8" s="101"/>
      <c r="V8" s="101"/>
      <c r="W8" s="101"/>
    </row>
    <row r="9" spans="1:23" ht="46.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4" t="s">
        <v>18</v>
      </c>
      <c r="L9" s="14" t="s">
        <v>17</v>
      </c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1:23" ht="12.75">
      <c r="A10" s="101">
        <v>1</v>
      </c>
      <c r="B10" s="101"/>
      <c r="C10" s="14">
        <v>2</v>
      </c>
      <c r="D10" s="101">
        <v>4</v>
      </c>
      <c r="E10" s="101"/>
      <c r="F10" s="101"/>
      <c r="G10" s="101">
        <v>5</v>
      </c>
      <c r="H10" s="101"/>
      <c r="I10" s="14">
        <v>6</v>
      </c>
      <c r="J10" s="14">
        <v>7</v>
      </c>
      <c r="K10" s="14">
        <v>8</v>
      </c>
      <c r="L10" s="14">
        <v>9</v>
      </c>
      <c r="M10" s="14">
        <v>10</v>
      </c>
      <c r="N10" s="14">
        <v>11</v>
      </c>
      <c r="O10" s="14">
        <v>12</v>
      </c>
      <c r="P10" s="14">
        <v>13</v>
      </c>
      <c r="Q10" s="14">
        <v>14</v>
      </c>
      <c r="R10" s="14">
        <v>15</v>
      </c>
      <c r="S10" s="14">
        <v>16</v>
      </c>
      <c r="T10" s="101">
        <v>17</v>
      </c>
      <c r="U10" s="101"/>
      <c r="V10" s="101">
        <v>18</v>
      </c>
      <c r="W10" s="101"/>
    </row>
    <row r="11" spans="1:23" ht="20.25" customHeight="1">
      <c r="A11" s="101">
        <v>801</v>
      </c>
      <c r="B11" s="101"/>
      <c r="C11" s="101"/>
      <c r="D11" s="102" t="s">
        <v>155</v>
      </c>
      <c r="E11" s="102"/>
      <c r="F11" s="12" t="s">
        <v>35</v>
      </c>
      <c r="G11" s="97">
        <v>16831578</v>
      </c>
      <c r="H11" s="97"/>
      <c r="I11" s="9">
        <v>16707968</v>
      </c>
      <c r="J11" s="9">
        <v>15210885</v>
      </c>
      <c r="K11" s="9">
        <v>12841927</v>
      </c>
      <c r="L11" s="9">
        <v>2368958</v>
      </c>
      <c r="M11" s="9">
        <v>995000</v>
      </c>
      <c r="N11" s="9">
        <v>301440</v>
      </c>
      <c r="O11" s="9">
        <v>200643</v>
      </c>
      <c r="P11" s="9">
        <v>0</v>
      </c>
      <c r="Q11" s="9">
        <v>0</v>
      </c>
      <c r="R11" s="9">
        <v>123610</v>
      </c>
      <c r="S11" s="9">
        <v>123610</v>
      </c>
      <c r="T11" s="97">
        <v>0</v>
      </c>
      <c r="U11" s="97"/>
      <c r="V11" s="97">
        <v>0</v>
      </c>
      <c r="W11" s="97"/>
    </row>
    <row r="12" spans="1:23" ht="18" customHeight="1">
      <c r="A12" s="101"/>
      <c r="B12" s="101"/>
      <c r="C12" s="101"/>
      <c r="D12" s="102"/>
      <c r="E12" s="102"/>
      <c r="F12" s="12" t="s">
        <v>36</v>
      </c>
      <c r="G12" s="97">
        <v>-103980</v>
      </c>
      <c r="H12" s="97"/>
      <c r="I12" s="9">
        <v>-103980</v>
      </c>
      <c r="J12" s="9">
        <v>-101980</v>
      </c>
      <c r="K12" s="9">
        <v>-76830</v>
      </c>
      <c r="L12" s="9">
        <v>-25150</v>
      </c>
      <c r="M12" s="9">
        <v>0</v>
      </c>
      <c r="N12" s="9">
        <v>-2000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7">
        <v>0</v>
      </c>
      <c r="U12" s="97"/>
      <c r="V12" s="97">
        <v>0</v>
      </c>
      <c r="W12" s="97"/>
    </row>
    <row r="13" spans="1:23" ht="18" customHeight="1">
      <c r="A13" s="101"/>
      <c r="B13" s="101"/>
      <c r="C13" s="101"/>
      <c r="D13" s="102"/>
      <c r="E13" s="102"/>
      <c r="F13" s="12" t="s">
        <v>37</v>
      </c>
      <c r="G13" s="97">
        <v>210650</v>
      </c>
      <c r="H13" s="97"/>
      <c r="I13" s="9">
        <v>210650</v>
      </c>
      <c r="J13" s="9">
        <v>210650</v>
      </c>
      <c r="K13" s="9">
        <v>183900</v>
      </c>
      <c r="L13" s="9">
        <v>26750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7">
        <v>0</v>
      </c>
      <c r="U13" s="97"/>
      <c r="V13" s="97">
        <v>0</v>
      </c>
      <c r="W13" s="97"/>
    </row>
    <row r="14" spans="1:23" ht="21" customHeight="1" thickBot="1">
      <c r="A14" s="101"/>
      <c r="B14" s="101"/>
      <c r="C14" s="101"/>
      <c r="D14" s="102"/>
      <c r="E14" s="102"/>
      <c r="F14" s="12" t="s">
        <v>38</v>
      </c>
      <c r="G14" s="97">
        <v>16938248</v>
      </c>
      <c r="H14" s="97"/>
      <c r="I14" s="9">
        <v>16814638</v>
      </c>
      <c r="J14" s="9">
        <v>15319555</v>
      </c>
      <c r="K14" s="9">
        <v>12948997</v>
      </c>
      <c r="L14" s="9">
        <v>2370558</v>
      </c>
      <c r="M14" s="9">
        <v>995000</v>
      </c>
      <c r="N14" s="9">
        <v>299440</v>
      </c>
      <c r="O14" s="9">
        <v>200643</v>
      </c>
      <c r="P14" s="9">
        <v>0</v>
      </c>
      <c r="Q14" s="9">
        <v>0</v>
      </c>
      <c r="R14" s="9">
        <v>123610</v>
      </c>
      <c r="S14" s="9">
        <v>123610</v>
      </c>
      <c r="T14" s="97">
        <v>0</v>
      </c>
      <c r="U14" s="97"/>
      <c r="V14" s="97">
        <v>0</v>
      </c>
      <c r="W14" s="97"/>
    </row>
    <row r="15" spans="1:23" ht="21" customHeight="1" thickBot="1">
      <c r="A15" s="98"/>
      <c r="B15" s="98"/>
      <c r="C15" s="98">
        <v>80105</v>
      </c>
      <c r="D15" s="99" t="s">
        <v>234</v>
      </c>
      <c r="E15" s="99"/>
      <c r="F15" s="13" t="s">
        <v>35</v>
      </c>
      <c r="G15" s="100">
        <v>319563</v>
      </c>
      <c r="H15" s="100"/>
      <c r="I15" s="10">
        <v>319563</v>
      </c>
      <c r="J15" s="10">
        <v>302251</v>
      </c>
      <c r="K15" s="10">
        <v>272851</v>
      </c>
      <c r="L15" s="10">
        <v>29400</v>
      </c>
      <c r="M15" s="10">
        <v>0</v>
      </c>
      <c r="N15" s="10">
        <v>17312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0">
        <v>0</v>
      </c>
      <c r="U15" s="100"/>
      <c r="V15" s="100">
        <v>0</v>
      </c>
      <c r="W15" s="100"/>
    </row>
    <row r="16" spans="1:23" ht="18.75" customHeight="1" thickBot="1">
      <c r="A16" s="98"/>
      <c r="B16" s="98"/>
      <c r="C16" s="98"/>
      <c r="D16" s="99"/>
      <c r="E16" s="99"/>
      <c r="F16" s="12" t="s">
        <v>36</v>
      </c>
      <c r="G16" s="97">
        <v>-44000</v>
      </c>
      <c r="H16" s="97"/>
      <c r="I16" s="9">
        <v>-44000</v>
      </c>
      <c r="J16" s="9">
        <v>-42000</v>
      </c>
      <c r="K16" s="9">
        <v>-31600</v>
      </c>
      <c r="L16" s="9">
        <v>-10400</v>
      </c>
      <c r="M16" s="9">
        <v>0</v>
      </c>
      <c r="N16" s="9">
        <v>-2000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7">
        <v>0</v>
      </c>
      <c r="U16" s="97"/>
      <c r="V16" s="97">
        <v>0</v>
      </c>
      <c r="W16" s="97"/>
    </row>
    <row r="17" spans="1:23" ht="18.75" customHeight="1" thickBot="1">
      <c r="A17" s="98"/>
      <c r="B17" s="98"/>
      <c r="C17" s="98"/>
      <c r="D17" s="99"/>
      <c r="E17" s="99"/>
      <c r="F17" s="12" t="s">
        <v>37</v>
      </c>
      <c r="G17" s="97">
        <v>0</v>
      </c>
      <c r="H17" s="97"/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7">
        <v>0</v>
      </c>
      <c r="U17" s="97"/>
      <c r="V17" s="97">
        <v>0</v>
      </c>
      <c r="W17" s="97"/>
    </row>
    <row r="18" spans="1:23" ht="19.5" customHeight="1" thickBot="1">
      <c r="A18" s="98"/>
      <c r="B18" s="98"/>
      <c r="C18" s="98"/>
      <c r="D18" s="99"/>
      <c r="E18" s="99"/>
      <c r="F18" s="12" t="s">
        <v>38</v>
      </c>
      <c r="G18" s="97">
        <v>275563</v>
      </c>
      <c r="H18" s="97"/>
      <c r="I18" s="9">
        <v>275563</v>
      </c>
      <c r="J18" s="9">
        <v>260251</v>
      </c>
      <c r="K18" s="9">
        <v>241251</v>
      </c>
      <c r="L18" s="9">
        <v>19000</v>
      </c>
      <c r="M18" s="9">
        <v>0</v>
      </c>
      <c r="N18" s="9">
        <v>15312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7">
        <v>0</v>
      </c>
      <c r="U18" s="97"/>
      <c r="V18" s="97">
        <v>0</v>
      </c>
      <c r="W18" s="97"/>
    </row>
    <row r="19" spans="1:23" ht="20.25" customHeight="1" thickBot="1">
      <c r="A19" s="98"/>
      <c r="B19" s="98"/>
      <c r="C19" s="98">
        <v>80130</v>
      </c>
      <c r="D19" s="99" t="s">
        <v>161</v>
      </c>
      <c r="E19" s="99"/>
      <c r="F19" s="13" t="s">
        <v>35</v>
      </c>
      <c r="G19" s="100">
        <v>7380691</v>
      </c>
      <c r="H19" s="100"/>
      <c r="I19" s="10">
        <v>7380691</v>
      </c>
      <c r="J19" s="10">
        <v>6251032</v>
      </c>
      <c r="K19" s="10">
        <v>5286167</v>
      </c>
      <c r="L19" s="10">
        <v>964865</v>
      </c>
      <c r="M19" s="10">
        <v>855000</v>
      </c>
      <c r="N19" s="10">
        <v>74016</v>
      </c>
      <c r="O19" s="10">
        <v>200643</v>
      </c>
      <c r="P19" s="10">
        <v>0</v>
      </c>
      <c r="Q19" s="10">
        <v>0</v>
      </c>
      <c r="R19" s="10">
        <v>0</v>
      </c>
      <c r="S19" s="10">
        <v>0</v>
      </c>
      <c r="T19" s="100">
        <v>0</v>
      </c>
      <c r="U19" s="100"/>
      <c r="V19" s="100">
        <v>0</v>
      </c>
      <c r="W19" s="100"/>
    </row>
    <row r="20" spans="1:23" ht="18" customHeight="1" thickBot="1">
      <c r="A20" s="98"/>
      <c r="B20" s="98"/>
      <c r="C20" s="98"/>
      <c r="D20" s="99"/>
      <c r="E20" s="99"/>
      <c r="F20" s="12" t="s">
        <v>36</v>
      </c>
      <c r="G20" s="97">
        <v>-43980</v>
      </c>
      <c r="H20" s="97"/>
      <c r="I20" s="9">
        <v>-43980</v>
      </c>
      <c r="J20" s="9">
        <v>-43980</v>
      </c>
      <c r="K20" s="9">
        <v>-43980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7">
        <v>0</v>
      </c>
      <c r="U20" s="97"/>
      <c r="V20" s="97">
        <v>0</v>
      </c>
      <c r="W20" s="97"/>
    </row>
    <row r="21" spans="1:23" ht="18.75" customHeight="1" thickBot="1">
      <c r="A21" s="98"/>
      <c r="B21" s="98"/>
      <c r="C21" s="98"/>
      <c r="D21" s="99"/>
      <c r="E21" s="99"/>
      <c r="F21" s="12" t="s">
        <v>37</v>
      </c>
      <c r="G21" s="97">
        <v>210650</v>
      </c>
      <c r="H21" s="97"/>
      <c r="I21" s="9">
        <v>210650</v>
      </c>
      <c r="J21" s="9">
        <v>210650</v>
      </c>
      <c r="K21" s="9">
        <v>183900</v>
      </c>
      <c r="L21" s="9">
        <v>26750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7">
        <v>0</v>
      </c>
      <c r="U21" s="97"/>
      <c r="V21" s="97">
        <v>0</v>
      </c>
      <c r="W21" s="97"/>
    </row>
    <row r="22" spans="1:23" ht="21" customHeight="1" thickBot="1">
      <c r="A22" s="98"/>
      <c r="B22" s="98"/>
      <c r="C22" s="98"/>
      <c r="D22" s="99"/>
      <c r="E22" s="99"/>
      <c r="F22" s="12" t="s">
        <v>38</v>
      </c>
      <c r="G22" s="97">
        <v>7547361</v>
      </c>
      <c r="H22" s="97"/>
      <c r="I22" s="9">
        <v>7547361</v>
      </c>
      <c r="J22" s="9">
        <v>6417702</v>
      </c>
      <c r="K22" s="9">
        <v>5426087</v>
      </c>
      <c r="L22" s="9">
        <v>991615</v>
      </c>
      <c r="M22" s="9">
        <v>855000</v>
      </c>
      <c r="N22" s="9">
        <v>74016</v>
      </c>
      <c r="O22" s="9">
        <v>200643</v>
      </c>
      <c r="P22" s="9">
        <v>0</v>
      </c>
      <c r="Q22" s="9">
        <v>0</v>
      </c>
      <c r="R22" s="9">
        <v>0</v>
      </c>
      <c r="S22" s="9">
        <v>0</v>
      </c>
      <c r="T22" s="97">
        <v>0</v>
      </c>
      <c r="U22" s="97"/>
      <c r="V22" s="97">
        <v>0</v>
      </c>
      <c r="W22" s="97"/>
    </row>
    <row r="23" spans="1:23" ht="18.75" customHeight="1" thickBot="1">
      <c r="A23" s="98"/>
      <c r="B23" s="98"/>
      <c r="C23" s="98">
        <v>80151</v>
      </c>
      <c r="D23" s="99" t="s">
        <v>235</v>
      </c>
      <c r="E23" s="99"/>
      <c r="F23" s="13" t="s">
        <v>35</v>
      </c>
      <c r="G23" s="100">
        <v>830000</v>
      </c>
      <c r="H23" s="100"/>
      <c r="I23" s="10">
        <v>830000</v>
      </c>
      <c r="J23" s="10">
        <v>830000</v>
      </c>
      <c r="K23" s="10">
        <v>448140</v>
      </c>
      <c r="L23" s="10">
        <v>381860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0">
        <v>0</v>
      </c>
      <c r="U23" s="100"/>
      <c r="V23" s="100">
        <v>0</v>
      </c>
      <c r="W23" s="100"/>
    </row>
    <row r="24" spans="1:23" ht="16.5" customHeight="1" thickBot="1">
      <c r="A24" s="98"/>
      <c r="B24" s="98"/>
      <c r="C24" s="98"/>
      <c r="D24" s="99"/>
      <c r="E24" s="99"/>
      <c r="F24" s="12" t="s">
        <v>36</v>
      </c>
      <c r="G24" s="97">
        <v>-1250</v>
      </c>
      <c r="H24" s="97"/>
      <c r="I24" s="9">
        <v>-1250</v>
      </c>
      <c r="J24" s="9">
        <v>-1250</v>
      </c>
      <c r="K24" s="9">
        <v>-1250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7">
        <v>0</v>
      </c>
      <c r="U24" s="97"/>
      <c r="V24" s="97">
        <v>0</v>
      </c>
      <c r="W24" s="97"/>
    </row>
    <row r="25" spans="1:23" ht="15.75" customHeight="1" thickBot="1">
      <c r="A25" s="98"/>
      <c r="B25" s="98"/>
      <c r="C25" s="98"/>
      <c r="D25" s="99"/>
      <c r="E25" s="99"/>
      <c r="F25" s="12" t="s">
        <v>37</v>
      </c>
      <c r="G25" s="97">
        <v>0</v>
      </c>
      <c r="H25" s="97"/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7">
        <v>0</v>
      </c>
      <c r="U25" s="97"/>
      <c r="V25" s="97">
        <v>0</v>
      </c>
      <c r="W25" s="97"/>
    </row>
    <row r="26" spans="1:23" ht="17.25" customHeight="1" thickBot="1">
      <c r="A26" s="98"/>
      <c r="B26" s="98"/>
      <c r="C26" s="98"/>
      <c r="D26" s="99"/>
      <c r="E26" s="99"/>
      <c r="F26" s="12" t="s">
        <v>38</v>
      </c>
      <c r="G26" s="97">
        <v>828750</v>
      </c>
      <c r="H26" s="97"/>
      <c r="I26" s="9">
        <v>828750</v>
      </c>
      <c r="J26" s="9">
        <v>828750</v>
      </c>
      <c r="K26" s="9">
        <v>446890</v>
      </c>
      <c r="L26" s="9">
        <v>381860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7">
        <v>0</v>
      </c>
      <c r="U26" s="97"/>
      <c r="V26" s="97">
        <v>0</v>
      </c>
      <c r="W26" s="97"/>
    </row>
    <row r="27" spans="1:23" ht="18.75" customHeight="1" thickBot="1">
      <c r="A27" s="98"/>
      <c r="B27" s="98"/>
      <c r="C27" s="98">
        <v>80195</v>
      </c>
      <c r="D27" s="99" t="s">
        <v>84</v>
      </c>
      <c r="E27" s="99"/>
      <c r="F27" s="13" t="s">
        <v>35</v>
      </c>
      <c r="G27" s="100">
        <v>317749</v>
      </c>
      <c r="H27" s="100"/>
      <c r="I27" s="10">
        <v>194139</v>
      </c>
      <c r="J27" s="10">
        <v>194139</v>
      </c>
      <c r="K27" s="10">
        <v>2000</v>
      </c>
      <c r="L27" s="10">
        <v>192139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123610</v>
      </c>
      <c r="S27" s="10">
        <v>123610</v>
      </c>
      <c r="T27" s="100">
        <v>0</v>
      </c>
      <c r="U27" s="100"/>
      <c r="V27" s="100">
        <v>0</v>
      </c>
      <c r="W27" s="100"/>
    </row>
    <row r="28" spans="1:23" ht="17.25" customHeight="1" thickBot="1">
      <c r="A28" s="98"/>
      <c r="B28" s="98"/>
      <c r="C28" s="98"/>
      <c r="D28" s="99"/>
      <c r="E28" s="99"/>
      <c r="F28" s="12" t="s">
        <v>36</v>
      </c>
      <c r="G28" s="97">
        <v>-14750</v>
      </c>
      <c r="H28" s="97"/>
      <c r="I28" s="9">
        <v>-14750</v>
      </c>
      <c r="J28" s="9">
        <v>-14750</v>
      </c>
      <c r="K28" s="9">
        <v>0</v>
      </c>
      <c r="L28" s="9">
        <v>-14750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7">
        <v>0</v>
      </c>
      <c r="U28" s="97"/>
      <c r="V28" s="97">
        <v>0</v>
      </c>
      <c r="W28" s="97"/>
    </row>
    <row r="29" spans="1:23" ht="19.5" customHeight="1" thickBot="1">
      <c r="A29" s="98"/>
      <c r="B29" s="98"/>
      <c r="C29" s="98"/>
      <c r="D29" s="99"/>
      <c r="E29" s="99"/>
      <c r="F29" s="12" t="s">
        <v>37</v>
      </c>
      <c r="G29" s="97">
        <v>0</v>
      </c>
      <c r="H29" s="97"/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7">
        <v>0</v>
      </c>
      <c r="U29" s="97"/>
      <c r="V29" s="97">
        <v>0</v>
      </c>
      <c r="W29" s="97"/>
    </row>
    <row r="30" spans="1:23" ht="19.5" customHeight="1">
      <c r="A30" s="98"/>
      <c r="B30" s="98"/>
      <c r="C30" s="98"/>
      <c r="D30" s="99"/>
      <c r="E30" s="99"/>
      <c r="F30" s="12" t="s">
        <v>38</v>
      </c>
      <c r="G30" s="97">
        <v>302999</v>
      </c>
      <c r="H30" s="97"/>
      <c r="I30" s="9">
        <v>179389</v>
      </c>
      <c r="J30" s="9">
        <v>179389</v>
      </c>
      <c r="K30" s="9">
        <v>2000</v>
      </c>
      <c r="L30" s="9">
        <v>177389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123610</v>
      </c>
      <c r="S30" s="9">
        <v>123610</v>
      </c>
      <c r="T30" s="97">
        <v>0</v>
      </c>
      <c r="U30" s="97"/>
      <c r="V30" s="97">
        <v>0</v>
      </c>
      <c r="W30" s="97"/>
    </row>
    <row r="31" spans="1:23" ht="18.75" customHeight="1">
      <c r="A31" s="101">
        <v>852</v>
      </c>
      <c r="B31" s="101"/>
      <c r="C31" s="101"/>
      <c r="D31" s="102" t="s">
        <v>176</v>
      </c>
      <c r="E31" s="102"/>
      <c r="F31" s="12" t="s">
        <v>35</v>
      </c>
      <c r="G31" s="97">
        <v>17254548</v>
      </c>
      <c r="H31" s="97"/>
      <c r="I31" s="9">
        <v>16927048</v>
      </c>
      <c r="J31" s="9">
        <v>16528085</v>
      </c>
      <c r="K31" s="9">
        <v>11736449</v>
      </c>
      <c r="L31" s="9">
        <v>4791636</v>
      </c>
      <c r="M31" s="9">
        <v>0</v>
      </c>
      <c r="N31" s="9">
        <v>47300</v>
      </c>
      <c r="O31" s="9">
        <v>351663</v>
      </c>
      <c r="P31" s="9">
        <v>0</v>
      </c>
      <c r="Q31" s="9">
        <v>0</v>
      </c>
      <c r="R31" s="9">
        <v>327500</v>
      </c>
      <c r="S31" s="9">
        <v>327500</v>
      </c>
      <c r="T31" s="97">
        <v>0</v>
      </c>
      <c r="U31" s="97"/>
      <c r="V31" s="97">
        <v>0</v>
      </c>
      <c r="W31" s="97"/>
    </row>
    <row r="32" spans="1:23" ht="18" customHeight="1">
      <c r="A32" s="101"/>
      <c r="B32" s="101"/>
      <c r="C32" s="101"/>
      <c r="D32" s="102"/>
      <c r="E32" s="102"/>
      <c r="F32" s="12" t="s">
        <v>36</v>
      </c>
      <c r="G32" s="97">
        <v>0</v>
      </c>
      <c r="H32" s="97"/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7">
        <v>0</v>
      </c>
      <c r="U32" s="97"/>
      <c r="V32" s="97">
        <v>0</v>
      </c>
      <c r="W32" s="97"/>
    </row>
    <row r="33" spans="1:23" ht="18" customHeight="1">
      <c r="A33" s="101"/>
      <c r="B33" s="101"/>
      <c r="C33" s="101"/>
      <c r="D33" s="102"/>
      <c r="E33" s="102"/>
      <c r="F33" s="12" t="s">
        <v>37</v>
      </c>
      <c r="G33" s="97">
        <v>150002</v>
      </c>
      <c r="H33" s="97"/>
      <c r="I33" s="9">
        <v>150002</v>
      </c>
      <c r="J33" s="9">
        <v>150002</v>
      </c>
      <c r="K33" s="9">
        <v>34502</v>
      </c>
      <c r="L33" s="9">
        <v>115500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7">
        <v>0</v>
      </c>
      <c r="U33" s="97"/>
      <c r="V33" s="97">
        <v>0</v>
      </c>
      <c r="W33" s="97"/>
    </row>
    <row r="34" spans="1:23" ht="17.25" customHeight="1" thickBot="1">
      <c r="A34" s="101"/>
      <c r="B34" s="101"/>
      <c r="C34" s="101"/>
      <c r="D34" s="102"/>
      <c r="E34" s="102"/>
      <c r="F34" s="12" t="s">
        <v>38</v>
      </c>
      <c r="G34" s="97">
        <v>17404550</v>
      </c>
      <c r="H34" s="97"/>
      <c r="I34" s="9">
        <v>17077050</v>
      </c>
      <c r="J34" s="9">
        <v>16678087</v>
      </c>
      <c r="K34" s="9">
        <v>11770951</v>
      </c>
      <c r="L34" s="9">
        <v>4907136</v>
      </c>
      <c r="M34" s="9">
        <v>0</v>
      </c>
      <c r="N34" s="9">
        <v>47300</v>
      </c>
      <c r="O34" s="9">
        <v>351663</v>
      </c>
      <c r="P34" s="9">
        <v>0</v>
      </c>
      <c r="Q34" s="9">
        <v>0</v>
      </c>
      <c r="R34" s="9">
        <v>327500</v>
      </c>
      <c r="S34" s="9">
        <v>327500</v>
      </c>
      <c r="T34" s="97">
        <v>0</v>
      </c>
      <c r="U34" s="97"/>
      <c r="V34" s="97">
        <v>0</v>
      </c>
      <c r="W34" s="97"/>
    </row>
    <row r="35" spans="1:23" ht="17.25" customHeight="1" thickBot="1">
      <c r="A35" s="98"/>
      <c r="B35" s="98"/>
      <c r="C35" s="98">
        <v>85202</v>
      </c>
      <c r="D35" s="99" t="s">
        <v>180</v>
      </c>
      <c r="E35" s="99"/>
      <c r="F35" s="13" t="s">
        <v>35</v>
      </c>
      <c r="G35" s="100">
        <v>15980460</v>
      </c>
      <c r="H35" s="100"/>
      <c r="I35" s="10">
        <v>15752960</v>
      </c>
      <c r="J35" s="10">
        <v>15706760</v>
      </c>
      <c r="K35" s="10">
        <v>11108744</v>
      </c>
      <c r="L35" s="10">
        <v>4598016</v>
      </c>
      <c r="M35" s="10">
        <v>0</v>
      </c>
      <c r="N35" s="10">
        <v>46200</v>
      </c>
      <c r="O35" s="10">
        <v>0</v>
      </c>
      <c r="P35" s="10">
        <v>0</v>
      </c>
      <c r="Q35" s="10">
        <v>0</v>
      </c>
      <c r="R35" s="10">
        <v>227500</v>
      </c>
      <c r="S35" s="10">
        <v>227500</v>
      </c>
      <c r="T35" s="100">
        <v>0</v>
      </c>
      <c r="U35" s="100"/>
      <c r="V35" s="100">
        <v>0</v>
      </c>
      <c r="W35" s="100"/>
    </row>
    <row r="36" spans="1:23" ht="18.75" customHeight="1" thickBot="1">
      <c r="A36" s="98"/>
      <c r="B36" s="98"/>
      <c r="C36" s="98"/>
      <c r="D36" s="99"/>
      <c r="E36" s="99"/>
      <c r="F36" s="12" t="s">
        <v>36</v>
      </c>
      <c r="G36" s="97">
        <v>0</v>
      </c>
      <c r="H36" s="97"/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7">
        <v>0</v>
      </c>
      <c r="U36" s="97"/>
      <c r="V36" s="97">
        <v>0</v>
      </c>
      <c r="W36" s="97"/>
    </row>
    <row r="37" spans="1:23" ht="19.5" customHeight="1" thickBot="1">
      <c r="A37" s="98"/>
      <c r="B37" s="98"/>
      <c r="C37" s="98"/>
      <c r="D37" s="99"/>
      <c r="E37" s="99"/>
      <c r="F37" s="12" t="s">
        <v>37</v>
      </c>
      <c r="G37" s="97">
        <v>150002</v>
      </c>
      <c r="H37" s="97"/>
      <c r="I37" s="9">
        <v>150002</v>
      </c>
      <c r="J37" s="9">
        <v>150002</v>
      </c>
      <c r="K37" s="9">
        <v>34502</v>
      </c>
      <c r="L37" s="9">
        <v>115500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7">
        <v>0</v>
      </c>
      <c r="U37" s="97"/>
      <c r="V37" s="97">
        <v>0</v>
      </c>
      <c r="W37" s="97"/>
    </row>
    <row r="38" spans="1:23" ht="19.5" customHeight="1">
      <c r="A38" s="98"/>
      <c r="B38" s="98"/>
      <c r="C38" s="98"/>
      <c r="D38" s="99"/>
      <c r="E38" s="99"/>
      <c r="F38" s="12" t="s">
        <v>38</v>
      </c>
      <c r="G38" s="97">
        <v>16130462</v>
      </c>
      <c r="H38" s="97"/>
      <c r="I38" s="9">
        <v>15902962</v>
      </c>
      <c r="J38" s="9">
        <v>15856762</v>
      </c>
      <c r="K38" s="9">
        <v>11143246</v>
      </c>
      <c r="L38" s="9">
        <v>4713516</v>
      </c>
      <c r="M38" s="9">
        <v>0</v>
      </c>
      <c r="N38" s="9">
        <v>46200</v>
      </c>
      <c r="O38" s="9">
        <v>0</v>
      </c>
      <c r="P38" s="9">
        <v>0</v>
      </c>
      <c r="Q38" s="9">
        <v>0</v>
      </c>
      <c r="R38" s="9">
        <v>227500</v>
      </c>
      <c r="S38" s="9">
        <v>227500</v>
      </c>
      <c r="T38" s="97">
        <v>0</v>
      </c>
      <c r="U38" s="97"/>
      <c r="V38" s="97">
        <v>0</v>
      </c>
      <c r="W38" s="97"/>
    </row>
    <row r="39" spans="1:23" ht="16.5" customHeight="1">
      <c r="A39" s="101">
        <v>853</v>
      </c>
      <c r="B39" s="101"/>
      <c r="C39" s="101"/>
      <c r="D39" s="102" t="s">
        <v>185</v>
      </c>
      <c r="E39" s="102"/>
      <c r="F39" s="12" t="s">
        <v>35</v>
      </c>
      <c r="G39" s="97">
        <v>2231969</v>
      </c>
      <c r="H39" s="97"/>
      <c r="I39" s="9">
        <v>2121969</v>
      </c>
      <c r="J39" s="9">
        <v>1888881</v>
      </c>
      <c r="K39" s="9">
        <v>1666853</v>
      </c>
      <c r="L39" s="9">
        <v>222028</v>
      </c>
      <c r="M39" s="9">
        <v>231060</v>
      </c>
      <c r="N39" s="9">
        <v>2028</v>
      </c>
      <c r="O39" s="9">
        <v>0</v>
      </c>
      <c r="P39" s="9">
        <v>0</v>
      </c>
      <c r="Q39" s="9">
        <v>0</v>
      </c>
      <c r="R39" s="9">
        <v>110000</v>
      </c>
      <c r="S39" s="9">
        <v>110000</v>
      </c>
      <c r="T39" s="97">
        <v>0</v>
      </c>
      <c r="U39" s="97"/>
      <c r="V39" s="97">
        <v>0</v>
      </c>
      <c r="W39" s="97"/>
    </row>
    <row r="40" spans="1:23" ht="12.75">
      <c r="A40" s="101"/>
      <c r="B40" s="101"/>
      <c r="C40" s="101"/>
      <c r="D40" s="102"/>
      <c r="E40" s="102"/>
      <c r="F40" s="12" t="s">
        <v>36</v>
      </c>
      <c r="G40" s="97">
        <v>0</v>
      </c>
      <c r="H40" s="97"/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7">
        <v>0</v>
      </c>
      <c r="U40" s="97"/>
      <c r="V40" s="97">
        <v>0</v>
      </c>
      <c r="W40" s="97"/>
    </row>
    <row r="41" spans="1:23" ht="18.75" customHeight="1">
      <c r="A41" s="101"/>
      <c r="B41" s="101"/>
      <c r="C41" s="101"/>
      <c r="D41" s="102"/>
      <c r="E41" s="102"/>
      <c r="F41" s="12" t="s">
        <v>37</v>
      </c>
      <c r="G41" s="97">
        <v>5520</v>
      </c>
      <c r="H41" s="97"/>
      <c r="I41" s="9">
        <v>5520</v>
      </c>
      <c r="J41" s="9">
        <v>5520</v>
      </c>
      <c r="K41" s="9">
        <v>5520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7">
        <v>0</v>
      </c>
      <c r="U41" s="97"/>
      <c r="V41" s="97">
        <v>0</v>
      </c>
      <c r="W41" s="97"/>
    </row>
    <row r="42" spans="1:23" ht="19.5" customHeight="1" thickBot="1">
      <c r="A42" s="101"/>
      <c r="B42" s="101"/>
      <c r="C42" s="101"/>
      <c r="D42" s="102"/>
      <c r="E42" s="102"/>
      <c r="F42" s="12" t="s">
        <v>38</v>
      </c>
      <c r="G42" s="97">
        <v>2237489</v>
      </c>
      <c r="H42" s="97"/>
      <c r="I42" s="9">
        <v>2127489</v>
      </c>
      <c r="J42" s="9">
        <v>1894401</v>
      </c>
      <c r="K42" s="9">
        <v>1672373</v>
      </c>
      <c r="L42" s="9">
        <v>222028</v>
      </c>
      <c r="M42" s="9">
        <v>231060</v>
      </c>
      <c r="N42" s="9">
        <v>2028</v>
      </c>
      <c r="O42" s="9">
        <v>0</v>
      </c>
      <c r="P42" s="9">
        <v>0</v>
      </c>
      <c r="Q42" s="9">
        <v>0</v>
      </c>
      <c r="R42" s="9">
        <v>110000</v>
      </c>
      <c r="S42" s="9">
        <v>110000</v>
      </c>
      <c r="T42" s="97">
        <v>0</v>
      </c>
      <c r="U42" s="97"/>
      <c r="V42" s="97">
        <v>0</v>
      </c>
      <c r="W42" s="97"/>
    </row>
    <row r="43" spans="1:23" ht="18" customHeight="1" thickBot="1">
      <c r="A43" s="98"/>
      <c r="B43" s="98"/>
      <c r="C43" s="98">
        <v>85321</v>
      </c>
      <c r="D43" s="99" t="s">
        <v>190</v>
      </c>
      <c r="E43" s="99"/>
      <c r="F43" s="13" t="s">
        <v>35</v>
      </c>
      <c r="G43" s="100">
        <v>287223</v>
      </c>
      <c r="H43" s="100"/>
      <c r="I43" s="10">
        <v>287223</v>
      </c>
      <c r="J43" s="10">
        <v>287223</v>
      </c>
      <c r="K43" s="10">
        <v>257753</v>
      </c>
      <c r="L43" s="10">
        <v>29470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0">
        <v>0</v>
      </c>
      <c r="U43" s="100"/>
      <c r="V43" s="100">
        <v>0</v>
      </c>
      <c r="W43" s="100"/>
    </row>
    <row r="44" spans="1:23" ht="16.5" customHeight="1" thickBot="1">
      <c r="A44" s="98"/>
      <c r="B44" s="98"/>
      <c r="C44" s="98"/>
      <c r="D44" s="99"/>
      <c r="E44" s="99"/>
      <c r="F44" s="12" t="s">
        <v>36</v>
      </c>
      <c r="G44" s="97">
        <v>0</v>
      </c>
      <c r="H44" s="97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7">
        <v>0</v>
      </c>
      <c r="U44" s="97"/>
      <c r="V44" s="97">
        <v>0</v>
      </c>
      <c r="W44" s="97"/>
    </row>
    <row r="45" spans="1:23" ht="18.75" customHeight="1" thickBot="1">
      <c r="A45" s="98"/>
      <c r="B45" s="98"/>
      <c r="C45" s="98"/>
      <c r="D45" s="99"/>
      <c r="E45" s="99"/>
      <c r="F45" s="12" t="s">
        <v>37</v>
      </c>
      <c r="G45" s="97">
        <v>5520</v>
      </c>
      <c r="H45" s="97"/>
      <c r="I45" s="9">
        <v>5520</v>
      </c>
      <c r="J45" s="9">
        <v>5520</v>
      </c>
      <c r="K45" s="9">
        <v>5520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7">
        <v>0</v>
      </c>
      <c r="U45" s="97"/>
      <c r="V45" s="97">
        <v>0</v>
      </c>
      <c r="W45" s="97"/>
    </row>
    <row r="46" spans="1:23" ht="18.75" customHeight="1">
      <c r="A46" s="98"/>
      <c r="B46" s="98"/>
      <c r="C46" s="98"/>
      <c r="D46" s="99"/>
      <c r="E46" s="99"/>
      <c r="F46" s="12" t="s">
        <v>38</v>
      </c>
      <c r="G46" s="97">
        <v>292743</v>
      </c>
      <c r="H46" s="97"/>
      <c r="I46" s="9">
        <v>292743</v>
      </c>
      <c r="J46" s="9">
        <v>292743</v>
      </c>
      <c r="K46" s="9">
        <v>263273</v>
      </c>
      <c r="L46" s="9">
        <v>29470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7">
        <v>0</v>
      </c>
      <c r="U46" s="97"/>
      <c r="V46" s="97">
        <v>0</v>
      </c>
      <c r="W46" s="97"/>
    </row>
    <row r="47" spans="1:23" ht="18.75" customHeight="1">
      <c r="A47" s="101">
        <v>854</v>
      </c>
      <c r="B47" s="101"/>
      <c r="C47" s="101"/>
      <c r="D47" s="102" t="s">
        <v>198</v>
      </c>
      <c r="E47" s="102"/>
      <c r="F47" s="12" t="s">
        <v>35</v>
      </c>
      <c r="G47" s="97">
        <v>9153542</v>
      </c>
      <c r="H47" s="97"/>
      <c r="I47" s="9">
        <v>8831783</v>
      </c>
      <c r="J47" s="9">
        <v>8583103</v>
      </c>
      <c r="K47" s="9">
        <v>7289609</v>
      </c>
      <c r="L47" s="9">
        <v>1293494</v>
      </c>
      <c r="M47" s="9">
        <v>0</v>
      </c>
      <c r="N47" s="9">
        <v>248680</v>
      </c>
      <c r="O47" s="9">
        <v>0</v>
      </c>
      <c r="P47" s="9">
        <v>0</v>
      </c>
      <c r="Q47" s="9">
        <v>0</v>
      </c>
      <c r="R47" s="9">
        <v>321759</v>
      </c>
      <c r="S47" s="9">
        <v>321759</v>
      </c>
      <c r="T47" s="97">
        <v>0</v>
      </c>
      <c r="U47" s="97"/>
      <c r="V47" s="97">
        <v>0</v>
      </c>
      <c r="W47" s="97"/>
    </row>
    <row r="48" spans="1:23" ht="17.25" customHeight="1">
      <c r="A48" s="101"/>
      <c r="B48" s="101"/>
      <c r="C48" s="101"/>
      <c r="D48" s="102"/>
      <c r="E48" s="102"/>
      <c r="F48" s="12" t="s">
        <v>36</v>
      </c>
      <c r="G48" s="97">
        <v>-6280</v>
      </c>
      <c r="H48" s="97"/>
      <c r="I48" s="9">
        <v>-6280</v>
      </c>
      <c r="J48" s="9">
        <v>-6280</v>
      </c>
      <c r="K48" s="9">
        <v>-6280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7">
        <v>0</v>
      </c>
      <c r="U48" s="97"/>
      <c r="V48" s="97">
        <v>0</v>
      </c>
      <c r="W48" s="97"/>
    </row>
    <row r="49" spans="1:23" ht="18.75" customHeight="1">
      <c r="A49" s="101"/>
      <c r="B49" s="101"/>
      <c r="C49" s="101"/>
      <c r="D49" s="102"/>
      <c r="E49" s="102"/>
      <c r="F49" s="12" t="s">
        <v>37</v>
      </c>
      <c r="G49" s="97">
        <v>256793</v>
      </c>
      <c r="H49" s="97"/>
      <c r="I49" s="9">
        <v>256793</v>
      </c>
      <c r="J49" s="9">
        <v>256793</v>
      </c>
      <c r="K49" s="9">
        <v>202793</v>
      </c>
      <c r="L49" s="9">
        <v>54000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7">
        <v>0</v>
      </c>
      <c r="U49" s="97"/>
      <c r="V49" s="97">
        <v>0</v>
      </c>
      <c r="W49" s="97"/>
    </row>
    <row r="50" spans="1:23" ht="20.25" customHeight="1" thickBot="1">
      <c r="A50" s="101"/>
      <c r="B50" s="101"/>
      <c r="C50" s="101"/>
      <c r="D50" s="102"/>
      <c r="E50" s="102"/>
      <c r="F50" s="12" t="s">
        <v>38</v>
      </c>
      <c r="G50" s="97">
        <v>9404055</v>
      </c>
      <c r="H50" s="97"/>
      <c r="I50" s="9">
        <v>9082296</v>
      </c>
      <c r="J50" s="9">
        <v>8833616</v>
      </c>
      <c r="K50" s="9">
        <v>7486122</v>
      </c>
      <c r="L50" s="9">
        <v>1347494</v>
      </c>
      <c r="M50" s="9">
        <v>0</v>
      </c>
      <c r="N50" s="9">
        <v>248680</v>
      </c>
      <c r="O50" s="9">
        <v>0</v>
      </c>
      <c r="P50" s="9">
        <v>0</v>
      </c>
      <c r="Q50" s="9">
        <v>0</v>
      </c>
      <c r="R50" s="9">
        <v>321759</v>
      </c>
      <c r="S50" s="9">
        <v>321759</v>
      </c>
      <c r="T50" s="97">
        <v>0</v>
      </c>
      <c r="U50" s="97"/>
      <c r="V50" s="97">
        <v>0</v>
      </c>
      <c r="W50" s="97"/>
    </row>
    <row r="51" spans="1:23" ht="19.5" customHeight="1" thickBot="1">
      <c r="A51" s="98"/>
      <c r="B51" s="98"/>
      <c r="C51" s="98">
        <v>85403</v>
      </c>
      <c r="D51" s="99" t="s">
        <v>203</v>
      </c>
      <c r="E51" s="99"/>
      <c r="F51" s="13" t="s">
        <v>35</v>
      </c>
      <c r="G51" s="100">
        <v>6942488</v>
      </c>
      <c r="H51" s="100"/>
      <c r="I51" s="10">
        <v>6620729</v>
      </c>
      <c r="J51" s="10">
        <v>6417021</v>
      </c>
      <c r="K51" s="10">
        <v>5433388</v>
      </c>
      <c r="L51" s="10">
        <v>983633</v>
      </c>
      <c r="M51" s="10">
        <v>0</v>
      </c>
      <c r="N51" s="10">
        <v>203708</v>
      </c>
      <c r="O51" s="10">
        <v>0</v>
      </c>
      <c r="P51" s="10">
        <v>0</v>
      </c>
      <c r="Q51" s="10">
        <v>0</v>
      </c>
      <c r="R51" s="10">
        <v>321759</v>
      </c>
      <c r="S51" s="10">
        <v>321759</v>
      </c>
      <c r="T51" s="100">
        <v>0</v>
      </c>
      <c r="U51" s="100"/>
      <c r="V51" s="100">
        <v>0</v>
      </c>
      <c r="W51" s="100"/>
    </row>
    <row r="52" spans="1:23" ht="13.5" thickBot="1">
      <c r="A52" s="98"/>
      <c r="B52" s="98"/>
      <c r="C52" s="98"/>
      <c r="D52" s="99"/>
      <c r="E52" s="99"/>
      <c r="F52" s="12" t="s">
        <v>36</v>
      </c>
      <c r="G52" s="97">
        <v>0</v>
      </c>
      <c r="H52" s="97"/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7">
        <v>0</v>
      </c>
      <c r="U52" s="97"/>
      <c r="V52" s="97">
        <v>0</v>
      </c>
      <c r="W52" s="97"/>
    </row>
    <row r="53" spans="1:23" ht="17.25" customHeight="1" thickBot="1">
      <c r="A53" s="98"/>
      <c r="B53" s="98"/>
      <c r="C53" s="98"/>
      <c r="D53" s="99"/>
      <c r="E53" s="99"/>
      <c r="F53" s="12" t="s">
        <v>37</v>
      </c>
      <c r="G53" s="97">
        <v>99809</v>
      </c>
      <c r="H53" s="97"/>
      <c r="I53" s="9">
        <v>99809</v>
      </c>
      <c r="J53" s="9">
        <v>99809</v>
      </c>
      <c r="K53" s="9">
        <v>45809</v>
      </c>
      <c r="L53" s="9">
        <v>54000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7">
        <v>0</v>
      </c>
      <c r="U53" s="97"/>
      <c r="V53" s="97">
        <v>0</v>
      </c>
      <c r="W53" s="97"/>
    </row>
    <row r="54" spans="1:23" ht="20.25" customHeight="1" thickBot="1">
      <c r="A54" s="98"/>
      <c r="B54" s="98"/>
      <c r="C54" s="98"/>
      <c r="D54" s="99"/>
      <c r="E54" s="99"/>
      <c r="F54" s="12" t="s">
        <v>38</v>
      </c>
      <c r="G54" s="97">
        <v>7042297</v>
      </c>
      <c r="H54" s="97"/>
      <c r="I54" s="9">
        <v>6720538</v>
      </c>
      <c r="J54" s="9">
        <v>6516830</v>
      </c>
      <c r="K54" s="9">
        <v>5479197</v>
      </c>
      <c r="L54" s="9">
        <v>1037633</v>
      </c>
      <c r="M54" s="9">
        <v>0</v>
      </c>
      <c r="N54" s="9">
        <v>203708</v>
      </c>
      <c r="O54" s="9">
        <v>0</v>
      </c>
      <c r="P54" s="9">
        <v>0</v>
      </c>
      <c r="Q54" s="9">
        <v>0</v>
      </c>
      <c r="R54" s="9">
        <v>321759</v>
      </c>
      <c r="S54" s="9">
        <v>321759</v>
      </c>
      <c r="T54" s="97">
        <v>0</v>
      </c>
      <c r="U54" s="97"/>
      <c r="V54" s="97">
        <v>0</v>
      </c>
      <c r="W54" s="97"/>
    </row>
    <row r="55" spans="1:23" ht="17.25" customHeight="1" thickBot="1">
      <c r="A55" s="98"/>
      <c r="B55" s="98"/>
      <c r="C55" s="98">
        <v>85406</v>
      </c>
      <c r="D55" s="99" t="s">
        <v>210</v>
      </c>
      <c r="E55" s="99"/>
      <c r="F55" s="13" t="s">
        <v>35</v>
      </c>
      <c r="G55" s="100">
        <v>1369654</v>
      </c>
      <c r="H55" s="100"/>
      <c r="I55" s="10">
        <v>1369654</v>
      </c>
      <c r="J55" s="10">
        <v>1342682</v>
      </c>
      <c r="K55" s="10">
        <v>1179721</v>
      </c>
      <c r="L55" s="10">
        <v>162961</v>
      </c>
      <c r="M55" s="10">
        <v>0</v>
      </c>
      <c r="N55" s="10">
        <v>26972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0">
        <v>0</v>
      </c>
      <c r="U55" s="100"/>
      <c r="V55" s="100">
        <v>0</v>
      </c>
      <c r="W55" s="100"/>
    </row>
    <row r="56" spans="1:23" ht="13.5" thickBot="1">
      <c r="A56" s="98"/>
      <c r="B56" s="98"/>
      <c r="C56" s="98"/>
      <c r="D56" s="99"/>
      <c r="E56" s="99"/>
      <c r="F56" s="12" t="s">
        <v>36</v>
      </c>
      <c r="G56" s="97">
        <v>0</v>
      </c>
      <c r="H56" s="97"/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7">
        <v>0</v>
      </c>
      <c r="U56" s="97"/>
      <c r="V56" s="97">
        <v>0</v>
      </c>
      <c r="W56" s="97"/>
    </row>
    <row r="57" spans="1:23" ht="17.25" customHeight="1" thickBot="1">
      <c r="A57" s="98"/>
      <c r="B57" s="98"/>
      <c r="C57" s="98"/>
      <c r="D57" s="99"/>
      <c r="E57" s="99"/>
      <c r="F57" s="12" t="s">
        <v>37</v>
      </c>
      <c r="G57" s="97">
        <v>82204</v>
      </c>
      <c r="H57" s="97"/>
      <c r="I57" s="9">
        <v>82204</v>
      </c>
      <c r="J57" s="9">
        <v>82204</v>
      </c>
      <c r="K57" s="9">
        <v>82204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7">
        <v>0</v>
      </c>
      <c r="U57" s="97"/>
      <c r="V57" s="97">
        <v>0</v>
      </c>
      <c r="W57" s="97"/>
    </row>
    <row r="58" spans="1:23" ht="19.5" customHeight="1" thickBot="1">
      <c r="A58" s="98"/>
      <c r="B58" s="98"/>
      <c r="C58" s="98"/>
      <c r="D58" s="99"/>
      <c r="E58" s="99"/>
      <c r="F58" s="12" t="s">
        <v>38</v>
      </c>
      <c r="G58" s="97">
        <v>1451858</v>
      </c>
      <c r="H58" s="97"/>
      <c r="I58" s="9">
        <v>1451858</v>
      </c>
      <c r="J58" s="9">
        <v>1424886</v>
      </c>
      <c r="K58" s="9">
        <v>1261925</v>
      </c>
      <c r="L58" s="9">
        <v>162961</v>
      </c>
      <c r="M58" s="9">
        <v>0</v>
      </c>
      <c r="N58" s="9">
        <v>26972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7">
        <v>0</v>
      </c>
      <c r="U58" s="97"/>
      <c r="V58" s="97">
        <v>0</v>
      </c>
      <c r="W58" s="97"/>
    </row>
    <row r="59" spans="1:23" ht="21" customHeight="1" thickBot="1">
      <c r="A59" s="98"/>
      <c r="B59" s="98"/>
      <c r="C59" s="98">
        <v>85410</v>
      </c>
      <c r="D59" s="99" t="s">
        <v>215</v>
      </c>
      <c r="E59" s="99"/>
      <c r="F59" s="13" t="s">
        <v>35</v>
      </c>
      <c r="G59" s="100">
        <v>776000</v>
      </c>
      <c r="H59" s="100"/>
      <c r="I59" s="10">
        <v>776000</v>
      </c>
      <c r="J59" s="10">
        <v>776000</v>
      </c>
      <c r="K59" s="10">
        <v>661000</v>
      </c>
      <c r="L59" s="10">
        <v>115000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0">
        <v>0</v>
      </c>
      <c r="U59" s="100"/>
      <c r="V59" s="100">
        <v>0</v>
      </c>
      <c r="W59" s="100"/>
    </row>
    <row r="60" spans="1:23" ht="19.5" customHeight="1" thickBot="1">
      <c r="A60" s="98"/>
      <c r="B60" s="98"/>
      <c r="C60" s="98"/>
      <c r="D60" s="99"/>
      <c r="E60" s="99"/>
      <c r="F60" s="12" t="s">
        <v>36</v>
      </c>
      <c r="G60" s="97">
        <v>-6280</v>
      </c>
      <c r="H60" s="97"/>
      <c r="I60" s="9">
        <v>-6280</v>
      </c>
      <c r="J60" s="9">
        <v>-6280</v>
      </c>
      <c r="K60" s="9">
        <v>-6280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7">
        <v>0</v>
      </c>
      <c r="U60" s="97"/>
      <c r="V60" s="97">
        <v>0</v>
      </c>
      <c r="W60" s="97"/>
    </row>
    <row r="61" spans="1:23" ht="19.5" customHeight="1" thickBot="1">
      <c r="A61" s="98"/>
      <c r="B61" s="98"/>
      <c r="C61" s="98"/>
      <c r="D61" s="99"/>
      <c r="E61" s="99"/>
      <c r="F61" s="12" t="s">
        <v>37</v>
      </c>
      <c r="G61" s="97">
        <v>74780</v>
      </c>
      <c r="H61" s="97"/>
      <c r="I61" s="9">
        <v>74780</v>
      </c>
      <c r="J61" s="9">
        <v>74780</v>
      </c>
      <c r="K61" s="9">
        <v>74780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7">
        <v>0</v>
      </c>
      <c r="U61" s="97"/>
      <c r="V61" s="97">
        <v>0</v>
      </c>
      <c r="W61" s="97"/>
    </row>
    <row r="62" spans="1:23" ht="16.5" customHeight="1">
      <c r="A62" s="98"/>
      <c r="B62" s="98"/>
      <c r="C62" s="98"/>
      <c r="D62" s="99"/>
      <c r="E62" s="99"/>
      <c r="F62" s="12" t="s">
        <v>38</v>
      </c>
      <c r="G62" s="97">
        <v>844500</v>
      </c>
      <c r="H62" s="97"/>
      <c r="I62" s="9">
        <v>844500</v>
      </c>
      <c r="J62" s="9">
        <v>844500</v>
      </c>
      <c r="K62" s="9">
        <v>729500</v>
      </c>
      <c r="L62" s="9">
        <v>115000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7">
        <v>0</v>
      </c>
      <c r="U62" s="97"/>
      <c r="V62" s="97">
        <v>0</v>
      </c>
      <c r="W62" s="97"/>
    </row>
    <row r="63" spans="1:23" ht="18" customHeight="1">
      <c r="A63" s="101">
        <v>855</v>
      </c>
      <c r="B63" s="101"/>
      <c r="C63" s="101"/>
      <c r="D63" s="102" t="s">
        <v>218</v>
      </c>
      <c r="E63" s="102"/>
      <c r="F63" s="12" t="s">
        <v>35</v>
      </c>
      <c r="G63" s="97">
        <v>5571960</v>
      </c>
      <c r="H63" s="97"/>
      <c r="I63" s="9">
        <v>5571960</v>
      </c>
      <c r="J63" s="9">
        <v>3919863</v>
      </c>
      <c r="K63" s="9">
        <v>2424515</v>
      </c>
      <c r="L63" s="9">
        <v>1495348</v>
      </c>
      <c r="M63" s="9">
        <v>197200</v>
      </c>
      <c r="N63" s="9">
        <v>1454897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7">
        <v>0</v>
      </c>
      <c r="U63" s="97"/>
      <c r="V63" s="97">
        <v>0</v>
      </c>
      <c r="W63" s="97"/>
    </row>
    <row r="64" spans="1:23" ht="12.75">
      <c r="A64" s="101"/>
      <c r="B64" s="101"/>
      <c r="C64" s="101"/>
      <c r="D64" s="102"/>
      <c r="E64" s="102"/>
      <c r="F64" s="12" t="s">
        <v>36</v>
      </c>
      <c r="G64" s="97">
        <v>0</v>
      </c>
      <c r="H64" s="97"/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7">
        <v>0</v>
      </c>
      <c r="U64" s="97"/>
      <c r="V64" s="97">
        <v>0</v>
      </c>
      <c r="W64" s="97"/>
    </row>
    <row r="65" spans="1:23" ht="19.5" customHeight="1">
      <c r="A65" s="101"/>
      <c r="B65" s="101"/>
      <c r="C65" s="101"/>
      <c r="D65" s="102"/>
      <c r="E65" s="102"/>
      <c r="F65" s="12" t="s">
        <v>37</v>
      </c>
      <c r="G65" s="97">
        <v>96700</v>
      </c>
      <c r="H65" s="97"/>
      <c r="I65" s="9">
        <v>96700</v>
      </c>
      <c r="J65" s="9">
        <v>96700</v>
      </c>
      <c r="K65" s="9">
        <v>96700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7">
        <v>0</v>
      </c>
      <c r="U65" s="97"/>
      <c r="V65" s="97">
        <v>0</v>
      </c>
      <c r="W65" s="97"/>
    </row>
    <row r="66" spans="1:23" ht="18" customHeight="1" thickBot="1">
      <c r="A66" s="101"/>
      <c r="B66" s="101"/>
      <c r="C66" s="101"/>
      <c r="D66" s="102"/>
      <c r="E66" s="102"/>
      <c r="F66" s="12" t="s">
        <v>38</v>
      </c>
      <c r="G66" s="97">
        <v>5668660</v>
      </c>
      <c r="H66" s="97"/>
      <c r="I66" s="9">
        <v>5668660</v>
      </c>
      <c r="J66" s="9">
        <v>4016563</v>
      </c>
      <c r="K66" s="9">
        <v>2521215</v>
      </c>
      <c r="L66" s="9">
        <v>1495348</v>
      </c>
      <c r="M66" s="9">
        <v>197200</v>
      </c>
      <c r="N66" s="9">
        <v>1454897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7">
        <v>0</v>
      </c>
      <c r="U66" s="97"/>
      <c r="V66" s="97">
        <v>0</v>
      </c>
      <c r="W66" s="97"/>
    </row>
    <row r="67" spans="1:23" ht="16.5" customHeight="1" thickBot="1">
      <c r="A67" s="98"/>
      <c r="B67" s="98"/>
      <c r="C67" s="98">
        <v>85510</v>
      </c>
      <c r="D67" s="99" t="s">
        <v>223</v>
      </c>
      <c r="E67" s="99"/>
      <c r="F67" s="13" t="s">
        <v>35</v>
      </c>
      <c r="G67" s="100">
        <v>4100791</v>
      </c>
      <c r="H67" s="100"/>
      <c r="I67" s="10">
        <v>4100791</v>
      </c>
      <c r="J67" s="10">
        <v>3887663</v>
      </c>
      <c r="K67" s="10">
        <v>2392315</v>
      </c>
      <c r="L67" s="10">
        <v>1495348</v>
      </c>
      <c r="M67" s="10">
        <v>93200</v>
      </c>
      <c r="N67" s="10">
        <v>119928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0">
        <v>0</v>
      </c>
      <c r="U67" s="100"/>
      <c r="V67" s="100">
        <v>0</v>
      </c>
      <c r="W67" s="100"/>
    </row>
    <row r="68" spans="1:23" ht="13.5" thickBot="1">
      <c r="A68" s="98"/>
      <c r="B68" s="98"/>
      <c r="C68" s="98"/>
      <c r="D68" s="99"/>
      <c r="E68" s="99"/>
      <c r="F68" s="12" t="s">
        <v>36</v>
      </c>
      <c r="G68" s="97">
        <v>0</v>
      </c>
      <c r="H68" s="97"/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7">
        <v>0</v>
      </c>
      <c r="U68" s="97"/>
      <c r="V68" s="97">
        <v>0</v>
      </c>
      <c r="W68" s="97"/>
    </row>
    <row r="69" spans="1:23" ht="17.25" customHeight="1" thickBot="1">
      <c r="A69" s="98"/>
      <c r="B69" s="98"/>
      <c r="C69" s="98"/>
      <c r="D69" s="99"/>
      <c r="E69" s="99"/>
      <c r="F69" s="12" t="s">
        <v>37</v>
      </c>
      <c r="G69" s="97">
        <v>96700</v>
      </c>
      <c r="H69" s="97"/>
      <c r="I69" s="9">
        <v>96700</v>
      </c>
      <c r="J69" s="9">
        <v>96700</v>
      </c>
      <c r="K69" s="9">
        <v>96700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7">
        <v>0</v>
      </c>
      <c r="U69" s="97"/>
      <c r="V69" s="97">
        <v>0</v>
      </c>
      <c r="W69" s="97"/>
    </row>
    <row r="70" spans="1:23" ht="17.25" customHeight="1">
      <c r="A70" s="98"/>
      <c r="B70" s="98"/>
      <c r="C70" s="98"/>
      <c r="D70" s="99"/>
      <c r="E70" s="99"/>
      <c r="F70" s="12" t="s">
        <v>38</v>
      </c>
      <c r="G70" s="97">
        <v>4197491</v>
      </c>
      <c r="H70" s="97"/>
      <c r="I70" s="9">
        <v>4197491</v>
      </c>
      <c r="J70" s="9">
        <v>3984363</v>
      </c>
      <c r="K70" s="9">
        <v>2489015</v>
      </c>
      <c r="L70" s="9">
        <v>1495348</v>
      </c>
      <c r="M70" s="9">
        <v>93200</v>
      </c>
      <c r="N70" s="9">
        <v>119928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7">
        <v>0</v>
      </c>
      <c r="U70" s="97"/>
      <c r="V70" s="97">
        <v>0</v>
      </c>
      <c r="W70" s="97"/>
    </row>
    <row r="71" spans="1:23" ht="18.75" customHeight="1">
      <c r="A71" s="101">
        <v>900</v>
      </c>
      <c r="B71" s="101"/>
      <c r="C71" s="101"/>
      <c r="D71" s="102" t="s">
        <v>236</v>
      </c>
      <c r="E71" s="102"/>
      <c r="F71" s="12" t="s">
        <v>35</v>
      </c>
      <c r="G71" s="97">
        <v>1000000</v>
      </c>
      <c r="H71" s="97"/>
      <c r="I71" s="9">
        <v>905273</v>
      </c>
      <c r="J71" s="9">
        <v>905273</v>
      </c>
      <c r="K71" s="9">
        <v>10000</v>
      </c>
      <c r="L71" s="9">
        <v>895273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94727</v>
      </c>
      <c r="S71" s="9">
        <v>94727</v>
      </c>
      <c r="T71" s="97">
        <v>0</v>
      </c>
      <c r="U71" s="97"/>
      <c r="V71" s="97">
        <v>0</v>
      </c>
      <c r="W71" s="97"/>
    </row>
    <row r="72" spans="1:23" ht="15.75" customHeight="1">
      <c r="A72" s="101"/>
      <c r="B72" s="101"/>
      <c r="C72" s="101"/>
      <c r="D72" s="102"/>
      <c r="E72" s="102"/>
      <c r="F72" s="12" t="s">
        <v>36</v>
      </c>
      <c r="G72" s="97">
        <v>-79950</v>
      </c>
      <c r="H72" s="97"/>
      <c r="I72" s="9">
        <v>-79950</v>
      </c>
      <c r="J72" s="9">
        <v>-79950</v>
      </c>
      <c r="K72" s="9">
        <v>0</v>
      </c>
      <c r="L72" s="9">
        <v>-79950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7">
        <v>0</v>
      </c>
      <c r="U72" s="97"/>
      <c r="V72" s="97">
        <v>0</v>
      </c>
      <c r="W72" s="97"/>
    </row>
    <row r="73" spans="1:23" ht="12.75">
      <c r="A73" s="101"/>
      <c r="B73" s="101"/>
      <c r="C73" s="101"/>
      <c r="D73" s="102"/>
      <c r="E73" s="102"/>
      <c r="F73" s="12" t="s">
        <v>37</v>
      </c>
      <c r="G73" s="97">
        <v>79950</v>
      </c>
      <c r="H73" s="97"/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79950</v>
      </c>
      <c r="S73" s="9">
        <v>79950</v>
      </c>
      <c r="T73" s="97">
        <v>0</v>
      </c>
      <c r="U73" s="97"/>
      <c r="V73" s="97">
        <v>0</v>
      </c>
      <c r="W73" s="97"/>
    </row>
    <row r="74" spans="1:23" ht="18" customHeight="1" thickBot="1">
      <c r="A74" s="101"/>
      <c r="B74" s="101"/>
      <c r="C74" s="101"/>
      <c r="D74" s="102"/>
      <c r="E74" s="102"/>
      <c r="F74" s="12" t="s">
        <v>38</v>
      </c>
      <c r="G74" s="97">
        <v>1000000</v>
      </c>
      <c r="H74" s="97"/>
      <c r="I74" s="9">
        <v>825323</v>
      </c>
      <c r="J74" s="9">
        <v>825323</v>
      </c>
      <c r="K74" s="9">
        <v>10000</v>
      </c>
      <c r="L74" s="9">
        <v>815323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174677</v>
      </c>
      <c r="S74" s="9">
        <v>174677</v>
      </c>
      <c r="T74" s="97">
        <v>0</v>
      </c>
      <c r="U74" s="97"/>
      <c r="V74" s="97">
        <v>0</v>
      </c>
      <c r="W74" s="97"/>
    </row>
    <row r="75" spans="1:23" ht="18" customHeight="1" thickBot="1">
      <c r="A75" s="98"/>
      <c r="B75" s="98"/>
      <c r="C75" s="98">
        <v>90019</v>
      </c>
      <c r="D75" s="99" t="s">
        <v>237</v>
      </c>
      <c r="E75" s="99"/>
      <c r="F75" s="13" t="s">
        <v>35</v>
      </c>
      <c r="G75" s="100">
        <v>1000000</v>
      </c>
      <c r="H75" s="100"/>
      <c r="I75" s="10">
        <v>905273</v>
      </c>
      <c r="J75" s="10">
        <v>905273</v>
      </c>
      <c r="K75" s="10">
        <v>10000</v>
      </c>
      <c r="L75" s="10">
        <v>895273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94727</v>
      </c>
      <c r="S75" s="10">
        <v>94727</v>
      </c>
      <c r="T75" s="100">
        <v>0</v>
      </c>
      <c r="U75" s="100"/>
      <c r="V75" s="100">
        <v>0</v>
      </c>
      <c r="W75" s="100"/>
    </row>
    <row r="76" spans="1:23" ht="18.75" customHeight="1" thickBot="1">
      <c r="A76" s="98"/>
      <c r="B76" s="98"/>
      <c r="C76" s="98"/>
      <c r="D76" s="99"/>
      <c r="E76" s="99"/>
      <c r="F76" s="12" t="s">
        <v>36</v>
      </c>
      <c r="G76" s="97">
        <v>-79950</v>
      </c>
      <c r="H76" s="97"/>
      <c r="I76" s="9">
        <v>-79950</v>
      </c>
      <c r="J76" s="9">
        <v>-79950</v>
      </c>
      <c r="K76" s="9">
        <v>0</v>
      </c>
      <c r="L76" s="9">
        <v>-79950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7">
        <v>0</v>
      </c>
      <c r="U76" s="97"/>
      <c r="V76" s="97">
        <v>0</v>
      </c>
      <c r="W76" s="97"/>
    </row>
    <row r="77" spans="1:23" ht="16.5" customHeight="1" thickBot="1">
      <c r="A77" s="98"/>
      <c r="B77" s="98"/>
      <c r="C77" s="98"/>
      <c r="D77" s="99"/>
      <c r="E77" s="99"/>
      <c r="F77" s="12" t="s">
        <v>37</v>
      </c>
      <c r="G77" s="97">
        <v>79950</v>
      </c>
      <c r="H77" s="97"/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79950</v>
      </c>
      <c r="S77" s="9">
        <v>79950</v>
      </c>
      <c r="T77" s="97">
        <v>0</v>
      </c>
      <c r="U77" s="97"/>
      <c r="V77" s="97">
        <v>0</v>
      </c>
      <c r="W77" s="97"/>
    </row>
    <row r="78" spans="1:23" ht="16.5" customHeight="1">
      <c r="A78" s="98"/>
      <c r="B78" s="98"/>
      <c r="C78" s="98"/>
      <c r="D78" s="99"/>
      <c r="E78" s="99"/>
      <c r="F78" s="12" t="s">
        <v>38</v>
      </c>
      <c r="G78" s="97">
        <v>1000000</v>
      </c>
      <c r="H78" s="97"/>
      <c r="I78" s="9">
        <v>825323</v>
      </c>
      <c r="J78" s="9">
        <v>825323</v>
      </c>
      <c r="K78" s="9">
        <v>10000</v>
      </c>
      <c r="L78" s="9">
        <v>815323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174677</v>
      </c>
      <c r="S78" s="9">
        <v>174677</v>
      </c>
      <c r="T78" s="97">
        <v>0</v>
      </c>
      <c r="U78" s="97"/>
      <c r="V78" s="97">
        <v>0</v>
      </c>
      <c r="W78" s="97"/>
    </row>
    <row r="79" spans="1:23" ht="19.5" customHeight="1">
      <c r="A79" s="96" t="s">
        <v>16</v>
      </c>
      <c r="B79" s="96"/>
      <c r="C79" s="96"/>
      <c r="D79" s="96"/>
      <c r="E79" s="96"/>
      <c r="F79" s="12" t="s">
        <v>35</v>
      </c>
      <c r="G79" s="95">
        <v>85755719</v>
      </c>
      <c r="H79" s="95"/>
      <c r="I79" s="11">
        <v>75135440</v>
      </c>
      <c r="J79" s="11">
        <v>69885756</v>
      </c>
      <c r="K79" s="11">
        <v>45245720</v>
      </c>
      <c r="L79" s="11">
        <v>24640036</v>
      </c>
      <c r="M79" s="11">
        <v>1588986</v>
      </c>
      <c r="N79" s="11">
        <v>2800969</v>
      </c>
      <c r="O79" s="11">
        <v>552306</v>
      </c>
      <c r="P79" s="11">
        <v>282098</v>
      </c>
      <c r="Q79" s="11">
        <v>25325</v>
      </c>
      <c r="R79" s="76">
        <v>10620279</v>
      </c>
      <c r="S79" s="11">
        <v>7835779</v>
      </c>
      <c r="T79" s="95">
        <v>4335183</v>
      </c>
      <c r="U79" s="95"/>
      <c r="V79" s="95">
        <v>2784500</v>
      </c>
      <c r="W79" s="95"/>
    </row>
    <row r="80" spans="1:23" ht="18.75" customHeight="1">
      <c r="A80" s="96"/>
      <c r="B80" s="96"/>
      <c r="C80" s="96"/>
      <c r="D80" s="96"/>
      <c r="E80" s="96"/>
      <c r="F80" s="12" t="s">
        <v>36</v>
      </c>
      <c r="G80" s="95">
        <v>-190210</v>
      </c>
      <c r="H80" s="95"/>
      <c r="I80" s="11">
        <v>-190210</v>
      </c>
      <c r="J80" s="11">
        <v>-188210</v>
      </c>
      <c r="K80" s="11">
        <v>-83110</v>
      </c>
      <c r="L80" s="11">
        <v>-105100</v>
      </c>
      <c r="M80" s="11">
        <v>0</v>
      </c>
      <c r="N80" s="11">
        <v>-2000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95">
        <v>0</v>
      </c>
      <c r="U80" s="95"/>
      <c r="V80" s="95">
        <v>0</v>
      </c>
      <c r="W80" s="95"/>
    </row>
    <row r="81" spans="1:23" ht="15.75" customHeight="1">
      <c r="A81" s="96"/>
      <c r="B81" s="96"/>
      <c r="C81" s="96"/>
      <c r="D81" s="96"/>
      <c r="E81" s="96"/>
      <c r="F81" s="12" t="s">
        <v>37</v>
      </c>
      <c r="G81" s="95">
        <v>799615</v>
      </c>
      <c r="H81" s="95"/>
      <c r="I81" s="11">
        <v>719665</v>
      </c>
      <c r="J81" s="11">
        <v>719665</v>
      </c>
      <c r="K81" s="11">
        <v>523415</v>
      </c>
      <c r="L81" s="11">
        <v>196250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79950</v>
      </c>
      <c r="S81" s="11">
        <v>79950</v>
      </c>
      <c r="T81" s="95">
        <v>0</v>
      </c>
      <c r="U81" s="95"/>
      <c r="V81" s="95">
        <v>0</v>
      </c>
      <c r="W81" s="95"/>
    </row>
    <row r="82" spans="1:23" ht="17.25" customHeight="1">
      <c r="A82" s="96"/>
      <c r="B82" s="96"/>
      <c r="C82" s="96"/>
      <c r="D82" s="96"/>
      <c r="E82" s="96"/>
      <c r="F82" s="12" t="s">
        <v>38</v>
      </c>
      <c r="G82" s="95">
        <v>86365124</v>
      </c>
      <c r="H82" s="95"/>
      <c r="I82" s="11">
        <v>75664895</v>
      </c>
      <c r="J82" s="11">
        <v>70417211</v>
      </c>
      <c r="K82" s="11">
        <v>45686025</v>
      </c>
      <c r="L82" s="11">
        <v>24731186</v>
      </c>
      <c r="M82" s="11">
        <v>1588986</v>
      </c>
      <c r="N82" s="11">
        <v>2798969</v>
      </c>
      <c r="O82" s="11">
        <v>552306</v>
      </c>
      <c r="P82" s="11">
        <v>282098</v>
      </c>
      <c r="Q82" s="11">
        <v>25325</v>
      </c>
      <c r="R82" s="76">
        <v>10700229</v>
      </c>
      <c r="S82" s="11">
        <v>7915729</v>
      </c>
      <c r="T82" s="95">
        <v>4335183</v>
      </c>
      <c r="U82" s="95"/>
      <c r="V82" s="95">
        <v>2784500</v>
      </c>
      <c r="W82" s="95"/>
    </row>
  </sheetData>
  <sheetProtection/>
  <mergeCells count="295">
    <mergeCell ref="G25:H25"/>
    <mergeCell ref="V28:W28"/>
    <mergeCell ref="V25:W25"/>
    <mergeCell ref="V27:W27"/>
    <mergeCell ref="G28:H28"/>
    <mergeCell ref="T28:U28"/>
    <mergeCell ref="G26:H26"/>
    <mergeCell ref="T26:U26"/>
    <mergeCell ref="V26:W26"/>
    <mergeCell ref="V29:W29"/>
    <mergeCell ref="G27:H27"/>
    <mergeCell ref="T27:U27"/>
    <mergeCell ref="C19:C22"/>
    <mergeCell ref="D19:E22"/>
    <mergeCell ref="G19:H19"/>
    <mergeCell ref="T19:U19"/>
    <mergeCell ref="T25:U25"/>
    <mergeCell ref="V21:W21"/>
    <mergeCell ref="G22:H22"/>
    <mergeCell ref="V30:W30"/>
    <mergeCell ref="V22:W22"/>
    <mergeCell ref="A23:B26"/>
    <mergeCell ref="C23:C26"/>
    <mergeCell ref="D23:E26"/>
    <mergeCell ref="G23:H23"/>
    <mergeCell ref="T23:U23"/>
    <mergeCell ref="A19:B22"/>
    <mergeCell ref="G29:H29"/>
    <mergeCell ref="T29:U29"/>
    <mergeCell ref="A15:B18"/>
    <mergeCell ref="C15:C18"/>
    <mergeCell ref="D15:E18"/>
    <mergeCell ref="G15:H15"/>
    <mergeCell ref="T15:U15"/>
    <mergeCell ref="G30:H30"/>
    <mergeCell ref="T30:U30"/>
    <mergeCell ref="G20:H20"/>
    <mergeCell ref="T20:U20"/>
    <mergeCell ref="T21:U21"/>
    <mergeCell ref="G24:H24"/>
    <mergeCell ref="T24:U24"/>
    <mergeCell ref="V24:W24"/>
    <mergeCell ref="V20:W20"/>
    <mergeCell ref="G21:H21"/>
    <mergeCell ref="V17:W17"/>
    <mergeCell ref="V18:W18"/>
    <mergeCell ref="G18:H18"/>
    <mergeCell ref="V15:W15"/>
    <mergeCell ref="V23:W23"/>
    <mergeCell ref="T22:U22"/>
    <mergeCell ref="T18:U18"/>
    <mergeCell ref="T16:U16"/>
    <mergeCell ref="A10:B10"/>
    <mergeCell ref="V12:W12"/>
    <mergeCell ref="G14:H14"/>
    <mergeCell ref="V16:W16"/>
    <mergeCell ref="G17:H17"/>
    <mergeCell ref="G16:H16"/>
    <mergeCell ref="V14:W14"/>
    <mergeCell ref="T17:U17"/>
    <mergeCell ref="T14:U14"/>
    <mergeCell ref="A11:B14"/>
    <mergeCell ref="C11:C14"/>
    <mergeCell ref="D11:E14"/>
    <mergeCell ref="G11:H11"/>
    <mergeCell ref="T11:U11"/>
    <mergeCell ref="G12:H12"/>
    <mergeCell ref="D10:F10"/>
    <mergeCell ref="G10:H10"/>
    <mergeCell ref="T10:U10"/>
    <mergeCell ref="J7:J9"/>
    <mergeCell ref="K7:L8"/>
    <mergeCell ref="M7:M9"/>
    <mergeCell ref="N7:N9"/>
    <mergeCell ref="O7:O9"/>
    <mergeCell ref="S6:S9"/>
    <mergeCell ref="T13:U13"/>
    <mergeCell ref="V13:W13"/>
    <mergeCell ref="V6:W9"/>
    <mergeCell ref="T12:U12"/>
    <mergeCell ref="V10:W10"/>
    <mergeCell ref="G13:H13"/>
    <mergeCell ref="O1:U1"/>
    <mergeCell ref="I5:I9"/>
    <mergeCell ref="J5:Q6"/>
    <mergeCell ref="R5:R9"/>
    <mergeCell ref="S5:W5"/>
    <mergeCell ref="G4:H9"/>
    <mergeCell ref="Q7:Q9"/>
    <mergeCell ref="T8:U9"/>
    <mergeCell ref="T6:U7"/>
    <mergeCell ref="A2:W2"/>
    <mergeCell ref="A4:B9"/>
    <mergeCell ref="C4:C9"/>
    <mergeCell ref="P7:P9"/>
    <mergeCell ref="D4:F9"/>
    <mergeCell ref="I4:W4"/>
    <mergeCell ref="A27:B30"/>
    <mergeCell ref="C27:C30"/>
    <mergeCell ref="D27:E30"/>
    <mergeCell ref="V11:W11"/>
    <mergeCell ref="V19:W19"/>
    <mergeCell ref="A31:B34"/>
    <mergeCell ref="C31:C34"/>
    <mergeCell ref="D31:E34"/>
    <mergeCell ref="G31:H31"/>
    <mergeCell ref="T31:U31"/>
    <mergeCell ref="V31:W31"/>
    <mergeCell ref="G32:H32"/>
    <mergeCell ref="T32:U32"/>
    <mergeCell ref="V32:W32"/>
    <mergeCell ref="T37:U37"/>
    <mergeCell ref="V37:W37"/>
    <mergeCell ref="G33:H33"/>
    <mergeCell ref="T33:U33"/>
    <mergeCell ref="V33:W33"/>
    <mergeCell ref="G34:H34"/>
    <mergeCell ref="T34:U34"/>
    <mergeCell ref="V34:W34"/>
    <mergeCell ref="G38:H38"/>
    <mergeCell ref="T38:U38"/>
    <mergeCell ref="V38:W38"/>
    <mergeCell ref="G35:H35"/>
    <mergeCell ref="T35:U35"/>
    <mergeCell ref="V35:W35"/>
    <mergeCell ref="G36:H36"/>
    <mergeCell ref="T36:U36"/>
    <mergeCell ref="V36:W36"/>
    <mergeCell ref="G37:H37"/>
    <mergeCell ref="A35:B38"/>
    <mergeCell ref="C35:C38"/>
    <mergeCell ref="D35:E38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T41:U41"/>
    <mergeCell ref="V41:W41"/>
    <mergeCell ref="G42:H42"/>
    <mergeCell ref="T42:U42"/>
    <mergeCell ref="V42:W42"/>
    <mergeCell ref="A43:B46"/>
    <mergeCell ref="C43:C46"/>
    <mergeCell ref="D43:E46"/>
    <mergeCell ref="G43:H43"/>
    <mergeCell ref="T43:U43"/>
    <mergeCell ref="V43:W43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A47:B50"/>
    <mergeCell ref="C47:C50"/>
    <mergeCell ref="D47:E50"/>
    <mergeCell ref="G47:H47"/>
    <mergeCell ref="T47:U47"/>
    <mergeCell ref="V47:W47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A51:B54"/>
    <mergeCell ref="C51:C54"/>
    <mergeCell ref="D51:E54"/>
    <mergeCell ref="G51:H51"/>
    <mergeCell ref="T51:U51"/>
    <mergeCell ref="V51:W51"/>
    <mergeCell ref="G52:H52"/>
    <mergeCell ref="T52:U52"/>
    <mergeCell ref="V52:W52"/>
    <mergeCell ref="G53:H53"/>
    <mergeCell ref="T53:U53"/>
    <mergeCell ref="V53:W53"/>
    <mergeCell ref="G54:H54"/>
    <mergeCell ref="T54:U54"/>
    <mergeCell ref="V54:W54"/>
    <mergeCell ref="A55:B58"/>
    <mergeCell ref="C55:C58"/>
    <mergeCell ref="D55:E58"/>
    <mergeCell ref="G55:H55"/>
    <mergeCell ref="T55:U55"/>
    <mergeCell ref="V55:W55"/>
    <mergeCell ref="G56:H56"/>
    <mergeCell ref="T56:U56"/>
    <mergeCell ref="V56:W56"/>
    <mergeCell ref="G57:H57"/>
    <mergeCell ref="T57:U57"/>
    <mergeCell ref="V57:W57"/>
    <mergeCell ref="G58:H58"/>
    <mergeCell ref="T58:U58"/>
    <mergeCell ref="V58:W58"/>
    <mergeCell ref="A59:B62"/>
    <mergeCell ref="C59:C62"/>
    <mergeCell ref="D59:E62"/>
    <mergeCell ref="G59:H59"/>
    <mergeCell ref="T59:U59"/>
    <mergeCell ref="V59:W59"/>
    <mergeCell ref="G60:H60"/>
    <mergeCell ref="T60:U60"/>
    <mergeCell ref="V60:W60"/>
    <mergeCell ref="G61:H61"/>
    <mergeCell ref="T61:U61"/>
    <mergeCell ref="V61:W61"/>
    <mergeCell ref="G62:H62"/>
    <mergeCell ref="T62:U62"/>
    <mergeCell ref="V62:W62"/>
    <mergeCell ref="A63:B66"/>
    <mergeCell ref="C63:C66"/>
    <mergeCell ref="D63:E66"/>
    <mergeCell ref="G63:H63"/>
    <mergeCell ref="T63:U63"/>
    <mergeCell ref="V63:W63"/>
    <mergeCell ref="G64:H64"/>
    <mergeCell ref="T64:U64"/>
    <mergeCell ref="V64:W64"/>
    <mergeCell ref="G65:H65"/>
    <mergeCell ref="T65:U65"/>
    <mergeCell ref="V65:W65"/>
    <mergeCell ref="G66:H66"/>
    <mergeCell ref="T66:U66"/>
    <mergeCell ref="V66:W66"/>
    <mergeCell ref="A67:B70"/>
    <mergeCell ref="C67:C70"/>
    <mergeCell ref="D67:E70"/>
    <mergeCell ref="G67:H67"/>
    <mergeCell ref="T67:U67"/>
    <mergeCell ref="V67:W67"/>
    <mergeCell ref="G68:H68"/>
    <mergeCell ref="T68:U68"/>
    <mergeCell ref="V68:W68"/>
    <mergeCell ref="G69:H69"/>
    <mergeCell ref="T69:U69"/>
    <mergeCell ref="V69:W69"/>
    <mergeCell ref="G70:H70"/>
    <mergeCell ref="T70:U70"/>
    <mergeCell ref="V70:W70"/>
    <mergeCell ref="A71:B74"/>
    <mergeCell ref="C71:C74"/>
    <mergeCell ref="D71:E74"/>
    <mergeCell ref="G71:H71"/>
    <mergeCell ref="T71:U71"/>
    <mergeCell ref="G76:H76"/>
    <mergeCell ref="V71:W71"/>
    <mergeCell ref="G72:H72"/>
    <mergeCell ref="T72:U72"/>
    <mergeCell ref="V72:W72"/>
    <mergeCell ref="G73:H73"/>
    <mergeCell ref="T73:U73"/>
    <mergeCell ref="V73:W73"/>
    <mergeCell ref="V78:W78"/>
    <mergeCell ref="G74:H74"/>
    <mergeCell ref="T74:U74"/>
    <mergeCell ref="V74:W74"/>
    <mergeCell ref="A75:B78"/>
    <mergeCell ref="C75:C78"/>
    <mergeCell ref="D75:E78"/>
    <mergeCell ref="G75:H75"/>
    <mergeCell ref="T75:U75"/>
    <mergeCell ref="V75:W75"/>
    <mergeCell ref="G81:H81"/>
    <mergeCell ref="T81:U81"/>
    <mergeCell ref="V81:W81"/>
    <mergeCell ref="T76:U76"/>
    <mergeCell ref="V76:W76"/>
    <mergeCell ref="G77:H77"/>
    <mergeCell ref="T77:U77"/>
    <mergeCell ref="V77:W77"/>
    <mergeCell ref="G78:H78"/>
    <mergeCell ref="T78:U78"/>
    <mergeCell ref="G82:H82"/>
    <mergeCell ref="T82:U82"/>
    <mergeCell ref="V82:W82"/>
    <mergeCell ref="A79:E82"/>
    <mergeCell ref="G79:H79"/>
    <mergeCell ref="T79:U79"/>
    <mergeCell ref="V79:W79"/>
    <mergeCell ref="G80:H80"/>
    <mergeCell ref="T80:U80"/>
    <mergeCell ref="V80:W8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view="pageLayout" workbookViewId="0" topLeftCell="A1">
      <selection activeCell="L3" sqref="L3"/>
    </sheetView>
  </sheetViews>
  <sheetFormatPr defaultColWidth="9.33203125" defaultRowHeight="12.75"/>
  <cols>
    <col min="1" max="1" width="6.5" style="15" customWidth="1"/>
    <col min="2" max="2" width="8" style="15" customWidth="1"/>
    <col min="3" max="3" width="9" style="15" customWidth="1"/>
    <col min="4" max="4" width="29.16015625" style="15" customWidth="1"/>
    <col min="5" max="5" width="14.83203125" style="15" customWidth="1"/>
    <col min="6" max="6" width="12.83203125" style="15" customWidth="1"/>
    <col min="7" max="7" width="16.33203125" style="15" customWidth="1"/>
    <col min="8" max="8" width="11.83203125" style="15" customWidth="1"/>
    <col min="9" max="9" width="15.33203125" style="15" customWidth="1"/>
    <col min="10" max="10" width="12.83203125" style="15" customWidth="1"/>
    <col min="11" max="11" width="19.5" style="15" customWidth="1"/>
    <col min="12" max="16384" width="9.33203125" style="15" customWidth="1"/>
  </cols>
  <sheetData>
    <row r="1" spans="1:11" ht="18">
      <c r="A1" s="105" t="s">
        <v>101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0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24" t="s">
        <v>0</v>
      </c>
    </row>
    <row r="3" spans="1:11" s="16" customFormat="1" ht="19.5" customHeight="1">
      <c r="A3" s="106" t="s">
        <v>83</v>
      </c>
      <c r="B3" s="106" t="s">
        <v>1</v>
      </c>
      <c r="C3" s="106" t="s">
        <v>82</v>
      </c>
      <c r="D3" s="107" t="s">
        <v>81</v>
      </c>
      <c r="E3" s="107" t="s">
        <v>80</v>
      </c>
      <c r="F3" s="107"/>
      <c r="G3" s="107"/>
      <c r="H3" s="107"/>
      <c r="I3" s="107"/>
      <c r="J3" s="107"/>
      <c r="K3" s="107" t="s">
        <v>79</v>
      </c>
    </row>
    <row r="4" spans="1:11" s="16" customFormat="1" ht="19.5" customHeight="1">
      <c r="A4" s="106"/>
      <c r="B4" s="106"/>
      <c r="C4" s="106"/>
      <c r="D4" s="107"/>
      <c r="E4" s="107" t="s">
        <v>100</v>
      </c>
      <c r="F4" s="107" t="s">
        <v>78</v>
      </c>
      <c r="G4" s="107"/>
      <c r="H4" s="107"/>
      <c r="I4" s="107"/>
      <c r="J4" s="107"/>
      <c r="K4" s="107"/>
    </row>
    <row r="5" spans="1:11" s="16" customFormat="1" ht="19.5" customHeight="1">
      <c r="A5" s="106"/>
      <c r="B5" s="106"/>
      <c r="C5" s="106"/>
      <c r="D5" s="107"/>
      <c r="E5" s="107"/>
      <c r="F5" s="114" t="s">
        <v>77</v>
      </c>
      <c r="G5" s="111" t="s">
        <v>76</v>
      </c>
      <c r="H5" s="23" t="s">
        <v>27</v>
      </c>
      <c r="I5" s="114" t="s">
        <v>75</v>
      </c>
      <c r="J5" s="115" t="s">
        <v>74</v>
      </c>
      <c r="K5" s="107"/>
    </row>
    <row r="6" spans="1:11" s="16" customFormat="1" ht="29.25" customHeight="1">
      <c r="A6" s="106"/>
      <c r="B6" s="106"/>
      <c r="C6" s="106"/>
      <c r="D6" s="107"/>
      <c r="E6" s="107"/>
      <c r="F6" s="112"/>
      <c r="G6" s="112"/>
      <c r="H6" s="118" t="s">
        <v>73</v>
      </c>
      <c r="I6" s="112"/>
      <c r="J6" s="116"/>
      <c r="K6" s="107"/>
    </row>
    <row r="7" spans="1:11" s="16" customFormat="1" ht="19.5" customHeight="1">
      <c r="A7" s="106"/>
      <c r="B7" s="106"/>
      <c r="C7" s="106"/>
      <c r="D7" s="107"/>
      <c r="E7" s="107"/>
      <c r="F7" s="112"/>
      <c r="G7" s="112"/>
      <c r="H7" s="118"/>
      <c r="I7" s="112"/>
      <c r="J7" s="116"/>
      <c r="K7" s="107"/>
    </row>
    <row r="8" spans="1:11" s="16" customFormat="1" ht="51.75" customHeight="1">
      <c r="A8" s="106"/>
      <c r="B8" s="106"/>
      <c r="C8" s="106"/>
      <c r="D8" s="107"/>
      <c r="E8" s="107"/>
      <c r="F8" s="113"/>
      <c r="G8" s="113"/>
      <c r="H8" s="118"/>
      <c r="I8" s="113"/>
      <c r="J8" s="117"/>
      <c r="K8" s="107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57" customHeight="1">
      <c r="A10" s="21" t="s">
        <v>72</v>
      </c>
      <c r="B10" s="21">
        <v>600</v>
      </c>
      <c r="C10" s="21">
        <v>60014</v>
      </c>
      <c r="D10" s="19" t="s">
        <v>99</v>
      </c>
      <c r="E10" s="20">
        <v>60000</v>
      </c>
      <c r="F10" s="20">
        <v>60000</v>
      </c>
      <c r="G10" s="20">
        <v>0</v>
      </c>
      <c r="H10" s="20">
        <v>0</v>
      </c>
      <c r="I10" s="19" t="s">
        <v>69</v>
      </c>
      <c r="J10" s="18">
        <v>0</v>
      </c>
      <c r="K10" s="17" t="s">
        <v>67</v>
      </c>
    </row>
    <row r="11" spans="1:11" ht="51" customHeight="1">
      <c r="A11" s="21" t="s">
        <v>71</v>
      </c>
      <c r="B11" s="21">
        <v>600</v>
      </c>
      <c r="C11" s="21">
        <v>60014</v>
      </c>
      <c r="D11" s="19" t="s">
        <v>98</v>
      </c>
      <c r="E11" s="20">
        <v>150000</v>
      </c>
      <c r="F11" s="20">
        <v>150000</v>
      </c>
      <c r="G11" s="20">
        <v>0</v>
      </c>
      <c r="H11" s="20">
        <v>0</v>
      </c>
      <c r="I11" s="19" t="s">
        <v>69</v>
      </c>
      <c r="J11" s="18">
        <v>0</v>
      </c>
      <c r="K11" s="17" t="s">
        <v>67</v>
      </c>
    </row>
    <row r="12" spans="1:11" ht="51" customHeight="1">
      <c r="A12" s="21" t="s">
        <v>70</v>
      </c>
      <c r="B12" s="21">
        <v>600</v>
      </c>
      <c r="C12" s="21">
        <v>60014</v>
      </c>
      <c r="D12" s="19" t="s">
        <v>97</v>
      </c>
      <c r="E12" s="20">
        <v>180000</v>
      </c>
      <c r="F12" s="20">
        <v>180000</v>
      </c>
      <c r="G12" s="20">
        <v>0</v>
      </c>
      <c r="H12" s="20">
        <v>0</v>
      </c>
      <c r="I12" s="19" t="s">
        <v>69</v>
      </c>
      <c r="J12" s="18">
        <v>0</v>
      </c>
      <c r="K12" s="17" t="s">
        <v>67</v>
      </c>
    </row>
    <row r="13" spans="1:11" ht="51" customHeight="1">
      <c r="A13" s="21" t="s">
        <v>68</v>
      </c>
      <c r="B13" s="21">
        <v>600</v>
      </c>
      <c r="C13" s="21">
        <v>60014</v>
      </c>
      <c r="D13" s="19" t="s">
        <v>96</v>
      </c>
      <c r="E13" s="20">
        <v>20000</v>
      </c>
      <c r="F13" s="20">
        <v>20000</v>
      </c>
      <c r="G13" s="20">
        <v>0</v>
      </c>
      <c r="H13" s="20">
        <v>0</v>
      </c>
      <c r="I13" s="19" t="s">
        <v>69</v>
      </c>
      <c r="J13" s="18">
        <v>0</v>
      </c>
      <c r="K13" s="17" t="s">
        <v>67</v>
      </c>
    </row>
    <row r="14" spans="1:11" ht="99.75" customHeight="1">
      <c r="A14" s="21" t="s">
        <v>66</v>
      </c>
      <c r="B14" s="21">
        <v>600</v>
      </c>
      <c r="C14" s="21">
        <v>60014</v>
      </c>
      <c r="D14" s="31" t="s">
        <v>108</v>
      </c>
      <c r="E14" s="20">
        <v>2000000</v>
      </c>
      <c r="F14" s="20">
        <v>2000000</v>
      </c>
      <c r="G14" s="20">
        <v>0</v>
      </c>
      <c r="H14" s="20">
        <v>0</v>
      </c>
      <c r="I14" s="19" t="s">
        <v>69</v>
      </c>
      <c r="J14" s="18">
        <v>0</v>
      </c>
      <c r="K14" s="17" t="s">
        <v>67</v>
      </c>
    </row>
    <row r="15" spans="1:11" ht="47.25" customHeight="1">
      <c r="A15" s="21" t="s">
        <v>65</v>
      </c>
      <c r="B15" s="21">
        <v>750</v>
      </c>
      <c r="C15" s="21">
        <v>75020</v>
      </c>
      <c r="D15" s="19" t="s">
        <v>95</v>
      </c>
      <c r="E15" s="20">
        <f>F15</f>
        <v>60000</v>
      </c>
      <c r="F15" s="20">
        <v>60000</v>
      </c>
      <c r="G15" s="20">
        <v>0</v>
      </c>
      <c r="H15" s="20">
        <v>0</v>
      </c>
      <c r="I15" s="19" t="s">
        <v>60</v>
      </c>
      <c r="J15" s="18">
        <v>0</v>
      </c>
      <c r="K15" s="17" t="s">
        <v>54</v>
      </c>
    </row>
    <row r="16" spans="1:11" ht="45">
      <c r="A16" s="21" t="s">
        <v>64</v>
      </c>
      <c r="B16" s="21">
        <v>750</v>
      </c>
      <c r="C16" s="21">
        <v>75020</v>
      </c>
      <c r="D16" s="19" t="s">
        <v>94</v>
      </c>
      <c r="E16" s="20">
        <v>30000</v>
      </c>
      <c r="F16" s="20">
        <v>30000</v>
      </c>
      <c r="G16" s="20">
        <v>0</v>
      </c>
      <c r="H16" s="20">
        <v>0</v>
      </c>
      <c r="I16" s="19" t="s">
        <v>60</v>
      </c>
      <c r="J16" s="18">
        <v>0</v>
      </c>
      <c r="K16" s="17" t="s">
        <v>54</v>
      </c>
    </row>
    <row r="17" spans="1:11" ht="61.5" customHeight="1">
      <c r="A17" s="21" t="s">
        <v>63</v>
      </c>
      <c r="B17" s="21">
        <v>754</v>
      </c>
      <c r="C17" s="21">
        <v>75405</v>
      </c>
      <c r="D17" s="19" t="s">
        <v>118</v>
      </c>
      <c r="E17" s="20">
        <v>16000</v>
      </c>
      <c r="F17" s="20">
        <v>16000</v>
      </c>
      <c r="G17" s="20">
        <v>0</v>
      </c>
      <c r="H17" s="20">
        <v>0</v>
      </c>
      <c r="I17" s="19" t="s">
        <v>60</v>
      </c>
      <c r="J17" s="18">
        <v>0</v>
      </c>
      <c r="K17" s="17" t="s">
        <v>54</v>
      </c>
    </row>
    <row r="18" spans="1:11" ht="74.25" customHeight="1">
      <c r="A18" s="21" t="s">
        <v>62</v>
      </c>
      <c r="B18" s="21">
        <v>801</v>
      </c>
      <c r="C18" s="21">
        <v>80195</v>
      </c>
      <c r="D18" s="19" t="s">
        <v>87</v>
      </c>
      <c r="E18" s="20">
        <v>94305</v>
      </c>
      <c r="F18" s="20">
        <v>94305</v>
      </c>
      <c r="G18" s="20">
        <v>0</v>
      </c>
      <c r="H18" s="20">
        <v>0</v>
      </c>
      <c r="I18" s="19" t="s">
        <v>60</v>
      </c>
      <c r="J18" s="18">
        <v>0</v>
      </c>
      <c r="K18" s="17" t="s">
        <v>54</v>
      </c>
    </row>
    <row r="19" spans="1:11" ht="62.25" customHeight="1">
      <c r="A19" s="21" t="s">
        <v>61</v>
      </c>
      <c r="B19" s="21">
        <v>801</v>
      </c>
      <c r="C19" s="21">
        <v>80195</v>
      </c>
      <c r="D19" s="19" t="s">
        <v>93</v>
      </c>
      <c r="E19" s="20">
        <v>29305</v>
      </c>
      <c r="F19" s="20">
        <v>29305</v>
      </c>
      <c r="G19" s="20">
        <v>0</v>
      </c>
      <c r="H19" s="20">
        <v>0</v>
      </c>
      <c r="I19" s="19" t="s">
        <v>60</v>
      </c>
      <c r="J19" s="18">
        <v>0</v>
      </c>
      <c r="K19" s="17" t="s">
        <v>54</v>
      </c>
    </row>
    <row r="20" spans="1:11" ht="50.25" customHeight="1">
      <c r="A20" s="21" t="s">
        <v>59</v>
      </c>
      <c r="B20" s="21">
        <v>851</v>
      </c>
      <c r="C20" s="21">
        <v>85195</v>
      </c>
      <c r="D20" s="19" t="s">
        <v>120</v>
      </c>
      <c r="E20" s="20">
        <v>2784500</v>
      </c>
      <c r="F20" s="20">
        <v>2784500</v>
      </c>
      <c r="G20" s="20">
        <v>0</v>
      </c>
      <c r="H20" s="20">
        <v>0</v>
      </c>
      <c r="I20" s="19" t="s">
        <v>60</v>
      </c>
      <c r="J20" s="18">
        <v>0</v>
      </c>
      <c r="K20" s="17" t="s">
        <v>54</v>
      </c>
    </row>
    <row r="21" spans="1:11" ht="78.75" customHeight="1">
      <c r="A21" s="21" t="s">
        <v>58</v>
      </c>
      <c r="B21" s="21">
        <v>852</v>
      </c>
      <c r="C21" s="21">
        <v>85202</v>
      </c>
      <c r="D21" s="19" t="s">
        <v>151</v>
      </c>
      <c r="E21" s="20">
        <v>90000</v>
      </c>
      <c r="F21" s="20">
        <v>90000</v>
      </c>
      <c r="G21" s="20">
        <v>0</v>
      </c>
      <c r="H21" s="20">
        <v>0</v>
      </c>
      <c r="I21" s="19" t="s">
        <v>60</v>
      </c>
      <c r="J21" s="18">
        <v>0</v>
      </c>
      <c r="K21" s="17" t="s">
        <v>54</v>
      </c>
    </row>
    <row r="22" spans="1:11" ht="45">
      <c r="A22" s="21" t="s">
        <v>56</v>
      </c>
      <c r="B22" s="21">
        <v>852</v>
      </c>
      <c r="C22" s="21">
        <v>85202</v>
      </c>
      <c r="D22" s="19" t="s">
        <v>92</v>
      </c>
      <c r="E22" s="20">
        <v>71500</v>
      </c>
      <c r="F22" s="20">
        <v>71500</v>
      </c>
      <c r="G22" s="20">
        <v>0</v>
      </c>
      <c r="H22" s="20">
        <v>0</v>
      </c>
      <c r="I22" s="19" t="s">
        <v>57</v>
      </c>
      <c r="J22" s="18">
        <v>0</v>
      </c>
      <c r="K22" s="17" t="s">
        <v>86</v>
      </c>
    </row>
    <row r="23" spans="1:11" ht="54" customHeight="1">
      <c r="A23" s="21" t="s">
        <v>55</v>
      </c>
      <c r="B23" s="21">
        <v>852</v>
      </c>
      <c r="C23" s="21">
        <v>85202</v>
      </c>
      <c r="D23" s="19" t="s">
        <v>91</v>
      </c>
      <c r="E23" s="20">
        <v>6000</v>
      </c>
      <c r="F23" s="20">
        <v>6000</v>
      </c>
      <c r="G23" s="20">
        <v>0</v>
      </c>
      <c r="H23" s="20">
        <v>0</v>
      </c>
      <c r="I23" s="19" t="s">
        <v>57</v>
      </c>
      <c r="J23" s="18">
        <v>0</v>
      </c>
      <c r="K23" s="17" t="s">
        <v>86</v>
      </c>
    </row>
    <row r="24" spans="1:11" ht="47.25" customHeight="1">
      <c r="A24" s="21" t="s">
        <v>106</v>
      </c>
      <c r="B24" s="21">
        <v>852</v>
      </c>
      <c r="C24" s="21">
        <v>85202</v>
      </c>
      <c r="D24" s="19" t="s">
        <v>90</v>
      </c>
      <c r="E24" s="20">
        <v>5000</v>
      </c>
      <c r="F24" s="20">
        <v>5000</v>
      </c>
      <c r="G24" s="20">
        <v>0</v>
      </c>
      <c r="H24" s="20">
        <v>0</v>
      </c>
      <c r="I24" s="19" t="s">
        <v>53</v>
      </c>
      <c r="J24" s="18">
        <v>0</v>
      </c>
      <c r="K24" s="17" t="s">
        <v>85</v>
      </c>
    </row>
    <row r="25" spans="1:11" ht="47.25" customHeight="1">
      <c r="A25" s="21" t="s">
        <v>105</v>
      </c>
      <c r="B25" s="21">
        <v>852</v>
      </c>
      <c r="C25" s="21">
        <v>85202</v>
      </c>
      <c r="D25" s="19" t="s">
        <v>110</v>
      </c>
      <c r="E25" s="20">
        <v>55000</v>
      </c>
      <c r="F25" s="20">
        <v>55000</v>
      </c>
      <c r="G25" s="20">
        <v>0</v>
      </c>
      <c r="H25" s="20">
        <v>0</v>
      </c>
      <c r="I25" s="19" t="s">
        <v>53</v>
      </c>
      <c r="J25" s="18">
        <v>0</v>
      </c>
      <c r="K25" s="17" t="s">
        <v>85</v>
      </c>
    </row>
    <row r="26" spans="1:11" ht="72.75" customHeight="1">
      <c r="A26" s="21" t="s">
        <v>109</v>
      </c>
      <c r="B26" s="21">
        <v>852</v>
      </c>
      <c r="C26" s="21">
        <v>85295</v>
      </c>
      <c r="D26" s="19" t="s">
        <v>89</v>
      </c>
      <c r="E26" s="20">
        <v>100000</v>
      </c>
      <c r="F26" s="20">
        <v>100000</v>
      </c>
      <c r="G26" s="20">
        <v>0</v>
      </c>
      <c r="H26" s="20">
        <v>0</v>
      </c>
      <c r="I26" s="19" t="s">
        <v>53</v>
      </c>
      <c r="J26" s="18">
        <v>0</v>
      </c>
      <c r="K26" s="17" t="s">
        <v>54</v>
      </c>
    </row>
    <row r="27" spans="1:11" ht="63" customHeight="1">
      <c r="A27" s="21" t="s">
        <v>111</v>
      </c>
      <c r="B27" s="21">
        <v>853</v>
      </c>
      <c r="C27" s="21">
        <v>85311</v>
      </c>
      <c r="D27" s="19" t="s">
        <v>107</v>
      </c>
      <c r="E27" s="20">
        <v>110000</v>
      </c>
      <c r="F27" s="20">
        <v>110000</v>
      </c>
      <c r="G27" s="20">
        <v>0</v>
      </c>
      <c r="H27" s="20">
        <v>0</v>
      </c>
      <c r="I27" s="19" t="s">
        <v>53</v>
      </c>
      <c r="J27" s="18">
        <v>0</v>
      </c>
      <c r="K27" s="17" t="s">
        <v>54</v>
      </c>
    </row>
    <row r="28" spans="1:11" ht="57" customHeight="1">
      <c r="A28" s="21" t="s">
        <v>113</v>
      </c>
      <c r="B28" s="21">
        <v>854</v>
      </c>
      <c r="C28" s="21">
        <v>85403</v>
      </c>
      <c r="D28" s="19" t="s">
        <v>116</v>
      </c>
      <c r="E28" s="20">
        <v>20000</v>
      </c>
      <c r="F28" s="20">
        <v>20000</v>
      </c>
      <c r="G28" s="20">
        <v>0</v>
      </c>
      <c r="H28" s="20">
        <v>0</v>
      </c>
      <c r="I28" s="19" t="s">
        <v>53</v>
      </c>
      <c r="J28" s="18">
        <v>0</v>
      </c>
      <c r="K28" s="17" t="s">
        <v>112</v>
      </c>
    </row>
    <row r="29" spans="1:11" ht="57.75" customHeight="1">
      <c r="A29" s="21" t="s">
        <v>117</v>
      </c>
      <c r="B29" s="21">
        <v>854</v>
      </c>
      <c r="C29" s="21">
        <v>85403</v>
      </c>
      <c r="D29" s="31" t="s">
        <v>115</v>
      </c>
      <c r="E29" s="20">
        <v>8150</v>
      </c>
      <c r="F29" s="20">
        <v>8150</v>
      </c>
      <c r="G29" s="20">
        <v>0</v>
      </c>
      <c r="H29" s="20">
        <v>0</v>
      </c>
      <c r="I29" s="19" t="s">
        <v>53</v>
      </c>
      <c r="J29" s="18">
        <v>0</v>
      </c>
      <c r="K29" s="17" t="s">
        <v>114</v>
      </c>
    </row>
    <row r="30" spans="1:11" ht="57.75" customHeight="1">
      <c r="A30" s="21" t="s">
        <v>119</v>
      </c>
      <c r="B30" s="21">
        <v>854</v>
      </c>
      <c r="C30" s="21">
        <v>85403</v>
      </c>
      <c r="D30" s="19" t="s">
        <v>122</v>
      </c>
      <c r="E30" s="20">
        <v>138240</v>
      </c>
      <c r="F30" s="20">
        <v>69120</v>
      </c>
      <c r="G30" s="20">
        <v>0</v>
      </c>
      <c r="H30" s="20">
        <v>0</v>
      </c>
      <c r="I30" s="19" t="s">
        <v>121</v>
      </c>
      <c r="J30" s="18">
        <v>0</v>
      </c>
      <c r="K30" s="17" t="s">
        <v>114</v>
      </c>
    </row>
    <row r="31" spans="1:11" ht="57.75" customHeight="1">
      <c r="A31" s="21" t="s">
        <v>126</v>
      </c>
      <c r="B31" s="21">
        <v>854</v>
      </c>
      <c r="C31" s="21">
        <v>85403</v>
      </c>
      <c r="D31" s="19" t="s">
        <v>125</v>
      </c>
      <c r="E31" s="20">
        <v>155369</v>
      </c>
      <c r="F31" s="20">
        <v>80837</v>
      </c>
      <c r="G31" s="20">
        <v>0</v>
      </c>
      <c r="H31" s="20">
        <v>0</v>
      </c>
      <c r="I31" s="19" t="s">
        <v>124</v>
      </c>
      <c r="J31" s="18">
        <v>0</v>
      </c>
      <c r="K31" s="17" t="s">
        <v>123</v>
      </c>
    </row>
    <row r="32" spans="1:11" ht="66" customHeight="1">
      <c r="A32" s="21" t="s">
        <v>127</v>
      </c>
      <c r="B32" s="21">
        <v>900</v>
      </c>
      <c r="C32" s="21">
        <v>90019</v>
      </c>
      <c r="D32" s="19" t="s">
        <v>88</v>
      </c>
      <c r="E32" s="20">
        <v>94727</v>
      </c>
      <c r="F32" s="20">
        <v>94727</v>
      </c>
      <c r="G32" s="20">
        <v>0</v>
      </c>
      <c r="H32" s="20">
        <v>0</v>
      </c>
      <c r="I32" s="19" t="s">
        <v>53</v>
      </c>
      <c r="J32" s="18">
        <v>0</v>
      </c>
      <c r="K32" s="17" t="s">
        <v>54</v>
      </c>
    </row>
    <row r="33" spans="1:11" ht="71.25" customHeight="1">
      <c r="A33" s="21" t="s">
        <v>128</v>
      </c>
      <c r="B33" s="21">
        <v>900</v>
      </c>
      <c r="C33" s="21">
        <v>90019</v>
      </c>
      <c r="D33" s="19" t="s">
        <v>153</v>
      </c>
      <c r="E33" s="20">
        <v>79950</v>
      </c>
      <c r="F33" s="20">
        <v>79950</v>
      </c>
      <c r="G33" s="20">
        <v>0</v>
      </c>
      <c r="H33" s="20">
        <v>0</v>
      </c>
      <c r="I33" s="19" t="s">
        <v>53</v>
      </c>
      <c r="J33" s="18">
        <v>0</v>
      </c>
      <c r="K33" s="17" t="s">
        <v>54</v>
      </c>
    </row>
    <row r="34" spans="1:11" ht="60.75" customHeight="1">
      <c r="A34" s="21" t="s">
        <v>152</v>
      </c>
      <c r="B34" s="21">
        <v>921</v>
      </c>
      <c r="C34" s="21">
        <v>92195</v>
      </c>
      <c r="D34" s="19" t="s">
        <v>134</v>
      </c>
      <c r="E34" s="20">
        <v>3001850</v>
      </c>
      <c r="F34" s="20">
        <v>450278</v>
      </c>
      <c r="G34" s="20">
        <v>0</v>
      </c>
      <c r="H34" s="20">
        <v>0</v>
      </c>
      <c r="I34" s="19" t="s">
        <v>60</v>
      </c>
      <c r="J34" s="18">
        <v>2551572</v>
      </c>
      <c r="K34" s="17" t="s">
        <v>54</v>
      </c>
    </row>
    <row r="35" spans="1:11" ht="48.75" customHeight="1">
      <c r="A35" s="108" t="s">
        <v>52</v>
      </c>
      <c r="B35" s="109"/>
      <c r="C35" s="109"/>
      <c r="D35" s="110"/>
      <c r="E35" s="29">
        <f>SUM(E10:E34)</f>
        <v>9359896</v>
      </c>
      <c r="F35" s="29">
        <f>SUM(F10:F34)</f>
        <v>6664672</v>
      </c>
      <c r="G35" s="29">
        <f>SUM(G10:G34)</f>
        <v>0</v>
      </c>
      <c r="H35" s="29">
        <f>SUM(H10:H34)</f>
        <v>0</v>
      </c>
      <c r="I35" s="30">
        <v>143652</v>
      </c>
      <c r="J35" s="29">
        <f>SUM(J10:J34)</f>
        <v>2551572</v>
      </c>
      <c r="K35" s="40" t="s">
        <v>51</v>
      </c>
    </row>
    <row r="36" spans="1:1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2.75">
      <c r="A37" s="16" t="s">
        <v>50</v>
      </c>
      <c r="B37" s="16"/>
      <c r="C37" s="16"/>
      <c r="D37" s="16"/>
      <c r="E37" s="16"/>
      <c r="F37" s="16"/>
      <c r="G37" s="16"/>
      <c r="H37" s="16"/>
      <c r="I37" s="16"/>
      <c r="J37" s="28"/>
      <c r="K37" s="28"/>
    </row>
    <row r="38" spans="1:11" ht="12.75">
      <c r="A38" s="16" t="s">
        <v>49</v>
      </c>
      <c r="B38" s="16"/>
      <c r="C38" s="16"/>
      <c r="D38" s="16"/>
      <c r="E38" s="16"/>
      <c r="F38" s="16"/>
      <c r="G38" s="16"/>
      <c r="H38" s="16"/>
      <c r="I38" s="16"/>
      <c r="J38" s="28"/>
      <c r="K38" s="28"/>
    </row>
    <row r="39" spans="1:11" ht="12.75">
      <c r="A39" s="16" t="s">
        <v>48</v>
      </c>
      <c r="B39" s="16"/>
      <c r="C39" s="16"/>
      <c r="D39" s="16"/>
      <c r="E39" s="16"/>
      <c r="F39" s="16"/>
      <c r="G39" s="16"/>
      <c r="H39" s="16"/>
      <c r="I39" s="16"/>
      <c r="J39" s="28"/>
      <c r="K39" s="28"/>
    </row>
    <row r="40" spans="1:11" ht="12.75">
      <c r="A40" s="16" t="s">
        <v>47</v>
      </c>
      <c r="B40" s="16"/>
      <c r="C40" s="16"/>
      <c r="D40" s="16"/>
      <c r="E40" s="16"/>
      <c r="F40" s="16"/>
      <c r="G40" s="16"/>
      <c r="H40" s="16"/>
      <c r="I40" s="16"/>
      <c r="J40" s="28"/>
      <c r="K40" s="28"/>
    </row>
    <row r="41" spans="1:11" ht="12.75">
      <c r="A41" s="16" t="s">
        <v>46</v>
      </c>
      <c r="B41" s="16"/>
      <c r="C41" s="16"/>
      <c r="D41" s="16"/>
      <c r="E41" s="16"/>
      <c r="F41" s="16"/>
      <c r="G41" s="16"/>
      <c r="H41" s="16"/>
      <c r="I41" s="16"/>
      <c r="J41" s="28"/>
      <c r="K41" s="28"/>
    </row>
    <row r="42" spans="1:11" ht="12.75">
      <c r="A42" s="16"/>
      <c r="B42" s="16"/>
      <c r="C42" s="16"/>
      <c r="D42" s="16"/>
      <c r="E42" s="16"/>
      <c r="F42" s="16"/>
      <c r="G42" s="16"/>
      <c r="H42" s="16"/>
      <c r="I42" s="16"/>
      <c r="J42" s="28"/>
      <c r="K42" s="28"/>
    </row>
    <row r="43" spans="1:1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9" ht="12.75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12.75">
      <c r="A45" s="16"/>
      <c r="B45" s="16"/>
      <c r="C45" s="16"/>
      <c r="D45" s="16"/>
      <c r="E45" s="27"/>
      <c r="F45" s="16"/>
      <c r="G45" s="16"/>
      <c r="H45" s="16"/>
      <c r="I45" s="16"/>
    </row>
    <row r="46" spans="1:9" ht="12.7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</sheetData>
  <sheetProtection/>
  <mergeCells count="15">
    <mergeCell ref="A35:D35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&amp;R&amp;9Załącznik nr &amp;A
do uchwały Rady Powiatu w Opatowie Nr XXXII.26.2017
z dnia 21 kwietnia 2017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tabSelected="1" view="pageLayout" zoomScale="90" zoomScalePageLayoutView="90" workbookViewId="0" topLeftCell="A1">
      <selection activeCell="Q1" sqref="Q1"/>
    </sheetView>
  </sheetViews>
  <sheetFormatPr defaultColWidth="9.33203125" defaultRowHeight="12.75"/>
  <cols>
    <col min="1" max="1" width="5.66015625" style="15" customWidth="1"/>
    <col min="2" max="2" width="11" style="15" customWidth="1"/>
    <col min="3" max="3" width="8.66015625" style="15" customWidth="1"/>
    <col min="4" max="4" width="15" style="15" customWidth="1"/>
    <col min="5" max="5" width="16.83203125" style="15" customWidth="1"/>
    <col min="6" max="6" width="14.16015625" style="15" customWidth="1"/>
    <col min="7" max="7" width="14.33203125" style="15" customWidth="1"/>
    <col min="8" max="8" width="14.5" style="15" customWidth="1"/>
    <col min="9" max="9" width="10.66015625" style="15" customWidth="1"/>
    <col min="10" max="10" width="12.66015625" style="15" customWidth="1"/>
    <col min="11" max="11" width="10.83203125" style="25" customWidth="1"/>
    <col min="12" max="12" width="15" style="25" customWidth="1"/>
    <col min="13" max="14" width="12.33203125" style="25" bestFit="1" customWidth="1"/>
    <col min="15" max="15" width="12.16015625" style="25" customWidth="1"/>
    <col min="16" max="16384" width="9.33203125" style="25" customWidth="1"/>
  </cols>
  <sheetData>
    <row r="1" spans="1:17" ht="36" customHeight="1">
      <c r="A1" s="129" t="s">
        <v>150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75"/>
    </row>
    <row r="2" spans="1:16" ht="18">
      <c r="A2" s="74"/>
      <c r="B2" s="74"/>
      <c r="C2" s="74"/>
      <c r="D2" s="74"/>
      <c r="E2" s="74"/>
      <c r="F2" s="74"/>
      <c r="G2" s="74"/>
      <c r="H2" s="42"/>
      <c r="I2" s="42"/>
      <c r="J2" s="42"/>
      <c r="K2" s="26"/>
      <c r="L2" s="26"/>
      <c r="M2" s="26"/>
      <c r="N2" s="26"/>
      <c r="O2" s="26"/>
      <c r="P2" s="26"/>
    </row>
    <row r="3" spans="1:16" s="59" customFormat="1" ht="18.75" customHeight="1">
      <c r="A3" s="73"/>
      <c r="B3" s="73"/>
      <c r="C3" s="73"/>
      <c r="D3" s="73"/>
      <c r="E3" s="73"/>
      <c r="F3" s="73"/>
      <c r="G3" s="72"/>
      <c r="H3" s="72"/>
      <c r="I3" s="72"/>
      <c r="J3" s="72"/>
      <c r="K3" s="72"/>
      <c r="L3" s="71"/>
      <c r="M3" s="71"/>
      <c r="N3" s="71"/>
      <c r="O3" s="71"/>
      <c r="P3" s="70" t="s">
        <v>149</v>
      </c>
    </row>
    <row r="4" spans="1:16" s="59" customFormat="1" ht="12.75">
      <c r="A4" s="130" t="s">
        <v>1</v>
      </c>
      <c r="B4" s="130" t="s">
        <v>2</v>
      </c>
      <c r="C4" s="130" t="s">
        <v>3</v>
      </c>
      <c r="D4" s="130" t="s">
        <v>148</v>
      </c>
      <c r="E4" s="119" t="s">
        <v>147</v>
      </c>
      <c r="F4" s="125" t="s">
        <v>25</v>
      </c>
      <c r="G4" s="133"/>
      <c r="H4" s="133"/>
      <c r="I4" s="133"/>
      <c r="J4" s="133"/>
      <c r="K4" s="133"/>
      <c r="L4" s="133"/>
      <c r="M4" s="133"/>
      <c r="N4" s="133"/>
      <c r="O4" s="133"/>
      <c r="P4" s="126"/>
    </row>
    <row r="5" spans="1:16" s="59" customFormat="1" ht="12.75">
      <c r="A5" s="131"/>
      <c r="B5" s="131"/>
      <c r="C5" s="131"/>
      <c r="D5" s="131"/>
      <c r="E5" s="120"/>
      <c r="F5" s="119" t="s">
        <v>146</v>
      </c>
      <c r="G5" s="127" t="s">
        <v>25</v>
      </c>
      <c r="H5" s="127"/>
      <c r="I5" s="127"/>
      <c r="J5" s="127"/>
      <c r="K5" s="127"/>
      <c r="L5" s="119" t="s">
        <v>145</v>
      </c>
      <c r="M5" s="122" t="s">
        <v>25</v>
      </c>
      <c r="N5" s="123"/>
      <c r="O5" s="123"/>
      <c r="P5" s="124"/>
    </row>
    <row r="6" spans="1:16" s="59" customFormat="1" ht="25.5" customHeight="1">
      <c r="A6" s="131"/>
      <c r="B6" s="131"/>
      <c r="C6" s="131"/>
      <c r="D6" s="131"/>
      <c r="E6" s="120"/>
      <c r="F6" s="120"/>
      <c r="G6" s="125" t="s">
        <v>144</v>
      </c>
      <c r="H6" s="126"/>
      <c r="I6" s="119" t="s">
        <v>143</v>
      </c>
      <c r="J6" s="119" t="s">
        <v>142</v>
      </c>
      <c r="K6" s="119" t="s">
        <v>141</v>
      </c>
      <c r="L6" s="120"/>
      <c r="M6" s="125" t="s">
        <v>28</v>
      </c>
      <c r="N6" s="69" t="s">
        <v>27</v>
      </c>
      <c r="O6" s="127" t="s">
        <v>140</v>
      </c>
      <c r="P6" s="127" t="s">
        <v>139</v>
      </c>
    </row>
    <row r="7" spans="1:16" s="59" customFormat="1" ht="84">
      <c r="A7" s="132"/>
      <c r="B7" s="132"/>
      <c r="C7" s="132"/>
      <c r="D7" s="132"/>
      <c r="E7" s="121"/>
      <c r="F7" s="121"/>
      <c r="G7" s="68" t="s">
        <v>18</v>
      </c>
      <c r="H7" s="68" t="s">
        <v>138</v>
      </c>
      <c r="I7" s="121"/>
      <c r="J7" s="121"/>
      <c r="K7" s="121"/>
      <c r="L7" s="121"/>
      <c r="M7" s="127"/>
      <c r="N7" s="67" t="s">
        <v>22</v>
      </c>
      <c r="O7" s="127"/>
      <c r="P7" s="127"/>
    </row>
    <row r="8" spans="1:16" s="59" customFormat="1" ht="10.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  <c r="O8" s="66">
        <v>15</v>
      </c>
      <c r="P8" s="66">
        <v>16</v>
      </c>
    </row>
    <row r="9" spans="1:16" s="59" customFormat="1" ht="13.5">
      <c r="A9" s="62" t="s">
        <v>137</v>
      </c>
      <c r="B9" s="65"/>
      <c r="C9" s="52"/>
      <c r="D9" s="56">
        <f>SUM(D10:D10)</f>
        <v>6000</v>
      </c>
      <c r="E9" s="56">
        <f>SUM(E10:E10)</f>
        <v>6000</v>
      </c>
      <c r="F9" s="56">
        <f>SUM(F10:F10)</f>
        <v>6000</v>
      </c>
      <c r="G9" s="56">
        <f>SUM(G10:G10)</f>
        <v>0</v>
      </c>
      <c r="H9" s="56">
        <f>SUM(H10:H10)</f>
        <v>6000</v>
      </c>
      <c r="I9" s="56">
        <v>0</v>
      </c>
      <c r="J9" s="56">
        <v>0</v>
      </c>
      <c r="K9" s="56">
        <v>0</v>
      </c>
      <c r="L9" s="56">
        <f>SUM(L10:L10)</f>
        <v>0</v>
      </c>
      <c r="M9" s="56">
        <f>SUM(M10:M10)</f>
        <v>0</v>
      </c>
      <c r="N9" s="56">
        <f>SUM(N10:N10)</f>
        <v>0</v>
      </c>
      <c r="O9" s="56">
        <v>0</v>
      </c>
      <c r="P9" s="56">
        <v>0</v>
      </c>
    </row>
    <row r="10" spans="1:16" s="59" customFormat="1" ht="12.75">
      <c r="A10" s="64" t="s">
        <v>137</v>
      </c>
      <c r="B10" s="63" t="s">
        <v>136</v>
      </c>
      <c r="C10" s="48">
        <v>2110</v>
      </c>
      <c r="D10" s="47">
        <v>6000</v>
      </c>
      <c r="E10" s="47">
        <f>F10+L10</f>
        <v>6000</v>
      </c>
      <c r="F10" s="47">
        <f>H10</f>
        <v>6000</v>
      </c>
      <c r="G10" s="46">
        <v>0</v>
      </c>
      <c r="H10" s="46">
        <v>6000</v>
      </c>
      <c r="I10" s="46">
        <v>0</v>
      </c>
      <c r="J10" s="46">
        <v>0</v>
      </c>
      <c r="K10" s="46">
        <f>-T10</f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</row>
    <row r="11" spans="1:16" s="59" customFormat="1" ht="13.5">
      <c r="A11" s="54">
        <v>600</v>
      </c>
      <c r="B11" s="57"/>
      <c r="C11" s="52"/>
      <c r="D11" s="56">
        <f aca="true" t="shared" si="0" ref="D11:N11">SUM(D12:D12)</f>
        <v>825</v>
      </c>
      <c r="E11" s="56">
        <f t="shared" si="0"/>
        <v>825</v>
      </c>
      <c r="F11" s="56">
        <f t="shared" si="0"/>
        <v>825</v>
      </c>
      <c r="G11" s="56">
        <f t="shared" si="0"/>
        <v>825</v>
      </c>
      <c r="H11" s="56">
        <f t="shared" si="0"/>
        <v>0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56">
        <f t="shared" si="0"/>
        <v>0</v>
      </c>
      <c r="O11" s="56">
        <f>O13+O15</f>
        <v>0</v>
      </c>
      <c r="P11" s="56">
        <f>P13+P15</f>
        <v>0</v>
      </c>
    </row>
    <row r="12" spans="1:16" s="59" customFormat="1" ht="12.75">
      <c r="A12" s="50">
        <v>600</v>
      </c>
      <c r="B12" s="49">
        <v>60095</v>
      </c>
      <c r="C12" s="48">
        <v>2110</v>
      </c>
      <c r="D12" s="47">
        <v>825</v>
      </c>
      <c r="E12" s="47">
        <f>SUM(F12)</f>
        <v>825</v>
      </c>
      <c r="F12" s="47">
        <f>SUM(G12:H12)</f>
        <v>825</v>
      </c>
      <c r="G12" s="46">
        <v>825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SUM(O12+Q12+R12)</f>
        <v>0</v>
      </c>
      <c r="O12" s="46">
        <v>0</v>
      </c>
      <c r="P12" s="46">
        <v>0</v>
      </c>
    </row>
    <row r="13" spans="1:16" s="59" customFormat="1" ht="13.5">
      <c r="A13" s="62" t="s">
        <v>135</v>
      </c>
      <c r="B13" s="61"/>
      <c r="C13" s="52"/>
      <c r="D13" s="56">
        <f aca="true" t="shared" si="1" ref="D13:M13">SUM(D14)</f>
        <v>68000</v>
      </c>
      <c r="E13" s="56">
        <f t="shared" si="1"/>
        <v>68000</v>
      </c>
      <c r="F13" s="56">
        <f t="shared" si="1"/>
        <v>68000</v>
      </c>
      <c r="G13" s="56">
        <f t="shared" si="1"/>
        <v>41000</v>
      </c>
      <c r="H13" s="56">
        <f t="shared" si="1"/>
        <v>27000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6">
        <f t="shared" si="1"/>
        <v>0</v>
      </c>
      <c r="M13" s="56">
        <f t="shared" si="1"/>
        <v>0</v>
      </c>
      <c r="N13" s="56">
        <v>0</v>
      </c>
      <c r="O13" s="56">
        <f>SUM(O14)</f>
        <v>0</v>
      </c>
      <c r="P13" s="56">
        <f>SUM(P14)</f>
        <v>0</v>
      </c>
    </row>
    <row r="14" spans="1:18" s="59" customFormat="1" ht="12.75">
      <c r="A14" s="50">
        <v>700</v>
      </c>
      <c r="B14" s="49">
        <v>70005</v>
      </c>
      <c r="C14" s="48">
        <v>2110</v>
      </c>
      <c r="D14" s="47">
        <v>68000</v>
      </c>
      <c r="E14" s="47">
        <f>SUM(F14)</f>
        <v>68000</v>
      </c>
      <c r="F14" s="47">
        <f>SUM(G14:H14)</f>
        <v>68000</v>
      </c>
      <c r="G14" s="46">
        <v>41000</v>
      </c>
      <c r="H14" s="46">
        <v>27000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SUM(O14+Q14+R14)</f>
        <v>0</v>
      </c>
      <c r="O14" s="46">
        <v>0</v>
      </c>
      <c r="P14" s="46">
        <v>0</v>
      </c>
      <c r="Q14" s="55"/>
      <c r="R14" s="55"/>
    </row>
    <row r="15" spans="1:18" s="59" customFormat="1" ht="13.5">
      <c r="A15" s="54">
        <v>710</v>
      </c>
      <c r="B15" s="57"/>
      <c r="C15" s="52"/>
      <c r="D15" s="56">
        <f aca="true" t="shared" si="2" ref="D15:P15">SUM(D16:D17)</f>
        <v>408700</v>
      </c>
      <c r="E15" s="56">
        <f t="shared" si="2"/>
        <v>408700</v>
      </c>
      <c r="F15" s="56">
        <f t="shared" si="2"/>
        <v>408700</v>
      </c>
      <c r="G15" s="56">
        <f t="shared" si="2"/>
        <v>369114</v>
      </c>
      <c r="H15" s="56">
        <f t="shared" si="2"/>
        <v>39586</v>
      </c>
      <c r="I15" s="56">
        <f t="shared" si="2"/>
        <v>0</v>
      </c>
      <c r="J15" s="56">
        <f t="shared" si="2"/>
        <v>0</v>
      </c>
      <c r="K15" s="56">
        <f t="shared" si="2"/>
        <v>0</v>
      </c>
      <c r="L15" s="56">
        <f t="shared" si="2"/>
        <v>0</v>
      </c>
      <c r="M15" s="56">
        <f t="shared" si="2"/>
        <v>0</v>
      </c>
      <c r="N15" s="56">
        <f t="shared" si="2"/>
        <v>0</v>
      </c>
      <c r="O15" s="56">
        <f t="shared" si="2"/>
        <v>0</v>
      </c>
      <c r="P15" s="56">
        <f t="shared" si="2"/>
        <v>0</v>
      </c>
      <c r="Q15" s="60"/>
      <c r="R15" s="60"/>
    </row>
    <row r="16" spans="1:18" s="59" customFormat="1" ht="12.75">
      <c r="A16" s="50">
        <v>710</v>
      </c>
      <c r="B16" s="49">
        <v>71012</v>
      </c>
      <c r="C16" s="48">
        <v>2110</v>
      </c>
      <c r="D16" s="47">
        <v>114000</v>
      </c>
      <c r="E16" s="47">
        <f>SUM(N16+F16)</f>
        <v>114000</v>
      </c>
      <c r="F16" s="47">
        <f>SUM(G16:K16)</f>
        <v>114000</v>
      </c>
      <c r="G16" s="46">
        <v>114000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SUM(O16+Q16+R16)</f>
        <v>0</v>
      </c>
      <c r="O16" s="46">
        <v>0</v>
      </c>
      <c r="P16" s="46">
        <v>0</v>
      </c>
      <c r="Q16" s="55"/>
      <c r="R16" s="55"/>
    </row>
    <row r="17" spans="1:16" s="59" customFormat="1" ht="12.75">
      <c r="A17" s="50">
        <v>710</v>
      </c>
      <c r="B17" s="49">
        <v>71015</v>
      </c>
      <c r="C17" s="48">
        <v>2110</v>
      </c>
      <c r="D17" s="47">
        <v>294700</v>
      </c>
      <c r="E17" s="47">
        <f>SUM(F17)</f>
        <v>294700</v>
      </c>
      <c r="F17" s="47">
        <f>SUM(G17:H17)</f>
        <v>294700</v>
      </c>
      <c r="G17" s="46">
        <v>255114</v>
      </c>
      <c r="H17" s="46">
        <v>39586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SUM(O17+Q17+R17)</f>
        <v>0</v>
      </c>
      <c r="O17" s="46">
        <v>0</v>
      </c>
      <c r="P17" s="46">
        <v>0</v>
      </c>
    </row>
    <row r="18" spans="1:16" s="59" customFormat="1" ht="13.5">
      <c r="A18" s="54">
        <v>750</v>
      </c>
      <c r="B18" s="57"/>
      <c r="C18" s="52"/>
      <c r="D18" s="56">
        <f aca="true" t="shared" si="3" ref="D18:P18">SUM(D19:D20)</f>
        <v>22100</v>
      </c>
      <c r="E18" s="56">
        <f t="shared" si="3"/>
        <v>22100</v>
      </c>
      <c r="F18" s="56">
        <f t="shared" si="3"/>
        <v>22100</v>
      </c>
      <c r="G18" s="56">
        <f t="shared" si="3"/>
        <v>12400</v>
      </c>
      <c r="H18" s="56">
        <f t="shared" si="3"/>
        <v>9700</v>
      </c>
      <c r="I18" s="56">
        <f t="shared" si="3"/>
        <v>0</v>
      </c>
      <c r="J18" s="56">
        <f t="shared" si="3"/>
        <v>0</v>
      </c>
      <c r="K18" s="56">
        <f t="shared" si="3"/>
        <v>0</v>
      </c>
      <c r="L18" s="56">
        <f t="shared" si="3"/>
        <v>0</v>
      </c>
      <c r="M18" s="56">
        <f t="shared" si="3"/>
        <v>0</v>
      </c>
      <c r="N18" s="56">
        <f t="shared" si="3"/>
        <v>0</v>
      </c>
      <c r="O18" s="56">
        <f t="shared" si="3"/>
        <v>0</v>
      </c>
      <c r="P18" s="56">
        <f t="shared" si="3"/>
        <v>0</v>
      </c>
    </row>
    <row r="19" spans="1:16" s="59" customFormat="1" ht="12.75">
      <c r="A19" s="50">
        <v>750</v>
      </c>
      <c r="B19" s="49">
        <v>75011</v>
      </c>
      <c r="C19" s="48">
        <v>2110</v>
      </c>
      <c r="D19" s="47">
        <v>3100</v>
      </c>
      <c r="E19" s="47">
        <f>SUM(N19+F19)</f>
        <v>3100</v>
      </c>
      <c r="F19" s="47">
        <f>SUM(G19:K19)</f>
        <v>3100</v>
      </c>
      <c r="G19" s="46">
        <v>3100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SUM(O19+Q19+R19)</f>
        <v>0</v>
      </c>
      <c r="O19" s="46">
        <v>0</v>
      </c>
      <c r="P19" s="46">
        <v>0</v>
      </c>
    </row>
    <row r="20" spans="1:16" s="59" customFormat="1" ht="12.75">
      <c r="A20" s="50">
        <v>750</v>
      </c>
      <c r="B20" s="49">
        <v>75045</v>
      </c>
      <c r="C20" s="48">
        <v>2110</v>
      </c>
      <c r="D20" s="47">
        <v>19000</v>
      </c>
      <c r="E20" s="47">
        <f>SUM(F20)</f>
        <v>19000</v>
      </c>
      <c r="F20" s="47">
        <f>SUM(G20:H20)</f>
        <v>19000</v>
      </c>
      <c r="G20" s="46">
        <v>9300</v>
      </c>
      <c r="H20" s="46">
        <v>9700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SUM(O20+Q20+R20)</f>
        <v>0</v>
      </c>
      <c r="O20" s="46">
        <v>0</v>
      </c>
      <c r="P20" s="46">
        <v>0</v>
      </c>
    </row>
    <row r="21" spans="1:16" s="58" customFormat="1" ht="14.25" customHeight="1">
      <c r="A21" s="54">
        <v>754</v>
      </c>
      <c r="B21" s="57"/>
      <c r="C21" s="52"/>
      <c r="D21" s="56">
        <f>SUM(D22:D22)</f>
        <v>3637000</v>
      </c>
      <c r="E21" s="56">
        <f>E22</f>
        <v>3637000</v>
      </c>
      <c r="F21" s="56">
        <f aca="true" t="shared" si="4" ref="F21:K21">SUM(F22)</f>
        <v>3637000</v>
      </c>
      <c r="G21" s="56">
        <f t="shared" si="4"/>
        <v>3205000</v>
      </c>
      <c r="H21" s="56">
        <f t="shared" si="4"/>
        <v>243400</v>
      </c>
      <c r="I21" s="56">
        <f t="shared" si="4"/>
        <v>0</v>
      </c>
      <c r="J21" s="56">
        <f t="shared" si="4"/>
        <v>188600</v>
      </c>
      <c r="K21" s="56">
        <f t="shared" si="4"/>
        <v>0</v>
      </c>
      <c r="L21" s="56">
        <f>SUM(L22:L22)</f>
        <v>0</v>
      </c>
      <c r="M21" s="56">
        <f>SUM(M22:M22)</f>
        <v>0</v>
      </c>
      <c r="N21" s="56">
        <f>SUM(N22)</f>
        <v>0</v>
      </c>
      <c r="O21" s="56">
        <f>SUM(O22)</f>
        <v>0</v>
      </c>
      <c r="P21" s="56">
        <f>SUM(P22)</f>
        <v>0</v>
      </c>
    </row>
    <row r="22" spans="1:16" ht="12.75" customHeight="1">
      <c r="A22" s="50">
        <v>754</v>
      </c>
      <c r="B22" s="49">
        <v>75411</v>
      </c>
      <c r="C22" s="48">
        <v>2110</v>
      </c>
      <c r="D22" s="47">
        <v>3637000</v>
      </c>
      <c r="E22" s="47">
        <f>SUM(F22)</f>
        <v>3637000</v>
      </c>
      <c r="F22" s="47">
        <f>SUM(G22:J22)</f>
        <v>3637000</v>
      </c>
      <c r="G22" s="46">
        <v>3205000</v>
      </c>
      <c r="H22" s="46">
        <v>243400</v>
      </c>
      <c r="I22" s="46">
        <v>0</v>
      </c>
      <c r="J22" s="46">
        <v>188600</v>
      </c>
      <c r="K22" s="46">
        <v>0</v>
      </c>
      <c r="L22" s="46">
        <v>0</v>
      </c>
      <c r="M22" s="46">
        <v>0</v>
      </c>
      <c r="N22" s="46">
        <f>SUM(O22+Q22+R22)</f>
        <v>0</v>
      </c>
      <c r="O22" s="46">
        <v>0</v>
      </c>
      <c r="P22" s="46"/>
    </row>
    <row r="23" spans="1:16" ht="12.75" customHeight="1">
      <c r="A23" s="54">
        <v>755</v>
      </c>
      <c r="B23" s="57"/>
      <c r="C23" s="52"/>
      <c r="D23" s="56">
        <f>SUM(D24:D24)</f>
        <v>125208</v>
      </c>
      <c r="E23" s="56">
        <f>E24</f>
        <v>125208</v>
      </c>
      <c r="F23" s="56">
        <f aca="true" t="shared" si="5" ref="F23:K23">SUM(F24)</f>
        <v>125208</v>
      </c>
      <c r="G23" s="56">
        <f t="shared" si="5"/>
        <v>0</v>
      </c>
      <c r="H23" s="56">
        <f t="shared" si="5"/>
        <v>64482</v>
      </c>
      <c r="I23" s="56">
        <f t="shared" si="5"/>
        <v>60726</v>
      </c>
      <c r="J23" s="56">
        <f t="shared" si="5"/>
        <v>0</v>
      </c>
      <c r="K23" s="56">
        <f t="shared" si="5"/>
        <v>0</v>
      </c>
      <c r="L23" s="56">
        <f>SUM(L24:L24)</f>
        <v>0</v>
      </c>
      <c r="M23" s="56">
        <f>SUM(M24:M24)</f>
        <v>0</v>
      </c>
      <c r="N23" s="56">
        <f>SUM(N24)</f>
        <v>0</v>
      </c>
      <c r="O23" s="56">
        <f>SUM(O24)</f>
        <v>0</v>
      </c>
      <c r="P23" s="56">
        <f>SUM(P24)</f>
        <v>0</v>
      </c>
    </row>
    <row r="24" spans="1:16" ht="12.75" customHeight="1">
      <c r="A24" s="50">
        <v>755</v>
      </c>
      <c r="B24" s="49">
        <v>75515</v>
      </c>
      <c r="C24" s="48">
        <v>2110</v>
      </c>
      <c r="D24" s="47">
        <v>125208</v>
      </c>
      <c r="E24" s="47">
        <f>SUM(F24)</f>
        <v>125208</v>
      </c>
      <c r="F24" s="47">
        <f>SUM(G24:J24)</f>
        <v>125208</v>
      </c>
      <c r="G24" s="46">
        <v>0</v>
      </c>
      <c r="H24" s="46">
        <v>64482</v>
      </c>
      <c r="I24" s="46">
        <v>60726</v>
      </c>
      <c r="J24" s="46">
        <v>0</v>
      </c>
      <c r="K24" s="46">
        <v>0</v>
      </c>
      <c r="L24" s="46">
        <v>0</v>
      </c>
      <c r="M24" s="46">
        <v>0</v>
      </c>
      <c r="N24" s="46">
        <f>SUM(O24+Q24+R24)</f>
        <v>0</v>
      </c>
      <c r="O24" s="46">
        <v>0</v>
      </c>
      <c r="P24" s="46"/>
    </row>
    <row r="25" spans="1:16" ht="13.5">
      <c r="A25" s="54">
        <v>851</v>
      </c>
      <c r="B25" s="53"/>
      <c r="C25" s="52"/>
      <c r="D25" s="51">
        <f>D26</f>
        <v>2630860</v>
      </c>
      <c r="E25" s="51">
        <f aca="true" t="shared" si="6" ref="E25:P25">SUM(E26)</f>
        <v>2630860</v>
      </c>
      <c r="F25" s="51">
        <f t="shared" si="6"/>
        <v>2630860</v>
      </c>
      <c r="G25" s="51">
        <f t="shared" si="6"/>
        <v>0</v>
      </c>
      <c r="H25" s="51">
        <f t="shared" si="6"/>
        <v>2630860</v>
      </c>
      <c r="I25" s="51">
        <f t="shared" si="6"/>
        <v>0</v>
      </c>
      <c r="J25" s="51">
        <f t="shared" si="6"/>
        <v>0</v>
      </c>
      <c r="K25" s="51">
        <f t="shared" si="6"/>
        <v>0</v>
      </c>
      <c r="L25" s="51">
        <f t="shared" si="6"/>
        <v>0</v>
      </c>
      <c r="M25" s="51">
        <f t="shared" si="6"/>
        <v>0</v>
      </c>
      <c r="N25" s="51">
        <f t="shared" si="6"/>
        <v>0</v>
      </c>
      <c r="O25" s="51">
        <f t="shared" si="6"/>
        <v>0</v>
      </c>
      <c r="P25" s="51">
        <f t="shared" si="6"/>
        <v>0</v>
      </c>
    </row>
    <row r="26" spans="1:17" ht="12.75">
      <c r="A26" s="50">
        <v>851</v>
      </c>
      <c r="B26" s="49">
        <v>85156</v>
      </c>
      <c r="C26" s="48">
        <v>2110</v>
      </c>
      <c r="D26" s="46">
        <v>2630860</v>
      </c>
      <c r="E26" s="47">
        <f>SUM(H26)</f>
        <v>2630860</v>
      </c>
      <c r="F26" s="47">
        <f>SUM(H26)</f>
        <v>2630860</v>
      </c>
      <c r="G26" s="46">
        <v>0</v>
      </c>
      <c r="H26" s="46">
        <v>2630860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SUM(O26+Q26+R26)</f>
        <v>0</v>
      </c>
      <c r="O26" s="46">
        <v>0</v>
      </c>
      <c r="P26" s="46">
        <v>0</v>
      </c>
      <c r="Q26" s="55"/>
    </row>
    <row r="27" spans="1:16" ht="13.5">
      <c r="A27" s="54">
        <v>853</v>
      </c>
      <c r="B27" s="53"/>
      <c r="C27" s="52"/>
      <c r="D27" s="51">
        <f>SUM(D28)</f>
        <v>284343</v>
      </c>
      <c r="E27" s="51">
        <f>E28</f>
        <v>284343</v>
      </c>
      <c r="F27" s="51">
        <f>F28</f>
        <v>284343</v>
      </c>
      <c r="G27" s="51">
        <f>G28</f>
        <v>254873</v>
      </c>
      <c r="H27" s="51">
        <f>H28</f>
        <v>29470</v>
      </c>
      <c r="I27" s="51">
        <f aca="true" t="shared" si="7" ref="I27:P27">SUM(I28)</f>
        <v>0</v>
      </c>
      <c r="J27" s="51">
        <f t="shared" si="7"/>
        <v>0</v>
      </c>
      <c r="K27" s="51">
        <f t="shared" si="7"/>
        <v>0</v>
      </c>
      <c r="L27" s="51">
        <f t="shared" si="7"/>
        <v>0</v>
      </c>
      <c r="M27" s="51">
        <f t="shared" si="7"/>
        <v>0</v>
      </c>
      <c r="N27" s="51">
        <f t="shared" si="7"/>
        <v>0</v>
      </c>
      <c r="O27" s="51">
        <f t="shared" si="7"/>
        <v>0</v>
      </c>
      <c r="P27" s="51">
        <f t="shared" si="7"/>
        <v>0</v>
      </c>
    </row>
    <row r="28" spans="1:16" ht="12.75">
      <c r="A28" s="50">
        <v>853</v>
      </c>
      <c r="B28" s="49">
        <v>85321</v>
      </c>
      <c r="C28" s="48">
        <v>2110</v>
      </c>
      <c r="D28" s="46">
        <v>284343</v>
      </c>
      <c r="E28" s="47">
        <f>SUM(H28+G28+E37)</f>
        <v>284343</v>
      </c>
      <c r="F28" s="46">
        <f>SUM(G28:K28)</f>
        <v>284343</v>
      </c>
      <c r="G28" s="46">
        <v>254873</v>
      </c>
      <c r="H28" s="46">
        <v>29470</v>
      </c>
      <c r="I28" s="46">
        <v>0</v>
      </c>
      <c r="J28" s="46">
        <v>0</v>
      </c>
      <c r="K28" s="46">
        <v>0</v>
      </c>
      <c r="L28" s="46">
        <v>0</v>
      </c>
      <c r="M28" s="46">
        <f>SUM(N28+P28+Q28)</f>
        <v>0</v>
      </c>
      <c r="N28" s="46">
        <v>0</v>
      </c>
      <c r="O28" s="46">
        <v>0</v>
      </c>
      <c r="P28" s="46">
        <v>0</v>
      </c>
    </row>
    <row r="29" spans="1:16" ht="13.5">
      <c r="A29" s="54">
        <v>853</v>
      </c>
      <c r="B29" s="53"/>
      <c r="C29" s="52"/>
      <c r="D29" s="51">
        <f>SUM(D30)</f>
        <v>1378</v>
      </c>
      <c r="E29" s="51">
        <f>E30</f>
        <v>1378</v>
      </c>
      <c r="F29" s="51">
        <f>F30</f>
        <v>1378</v>
      </c>
      <c r="G29" s="51">
        <f>G30</f>
        <v>0</v>
      </c>
      <c r="H29" s="51">
        <f>H30</f>
        <v>0</v>
      </c>
      <c r="I29" s="51">
        <f aca="true" t="shared" si="8" ref="I29:P29">SUM(I30)</f>
        <v>0</v>
      </c>
      <c r="J29" s="51">
        <f t="shared" si="8"/>
        <v>1378</v>
      </c>
      <c r="K29" s="51">
        <f t="shared" si="8"/>
        <v>0</v>
      </c>
      <c r="L29" s="51">
        <f t="shared" si="8"/>
        <v>0</v>
      </c>
      <c r="M29" s="51">
        <f t="shared" si="8"/>
        <v>0</v>
      </c>
      <c r="N29" s="51">
        <f t="shared" si="8"/>
        <v>0</v>
      </c>
      <c r="O29" s="51">
        <f t="shared" si="8"/>
        <v>0</v>
      </c>
      <c r="P29" s="51">
        <f t="shared" si="8"/>
        <v>0</v>
      </c>
    </row>
    <row r="30" spans="1:16" ht="12.75">
      <c r="A30" s="50">
        <v>853</v>
      </c>
      <c r="B30" s="49">
        <v>85334</v>
      </c>
      <c r="C30" s="48">
        <v>2110</v>
      </c>
      <c r="D30" s="46">
        <v>1378</v>
      </c>
      <c r="E30" s="47">
        <f>SUM(F30)</f>
        <v>1378</v>
      </c>
      <c r="F30" s="46">
        <f>SUM(G30:K30)</f>
        <v>1378</v>
      </c>
      <c r="G30" s="46">
        <v>0</v>
      </c>
      <c r="H30" s="46">
        <v>0</v>
      </c>
      <c r="I30" s="46">
        <v>0</v>
      </c>
      <c r="J30" s="46">
        <v>1378</v>
      </c>
      <c r="K30" s="46">
        <v>0</v>
      </c>
      <c r="L30" s="46">
        <v>0</v>
      </c>
      <c r="M30" s="46">
        <f>SUM(N30+P30+Q30)</f>
        <v>0</v>
      </c>
      <c r="N30" s="46">
        <v>0</v>
      </c>
      <c r="O30" s="46">
        <v>0</v>
      </c>
      <c r="P30" s="46">
        <v>0</v>
      </c>
    </row>
    <row r="31" spans="1:16" ht="13.5">
      <c r="A31" s="54">
        <v>855</v>
      </c>
      <c r="B31" s="53"/>
      <c r="C31" s="52"/>
      <c r="D31" s="51">
        <f>SUM(D32)</f>
        <v>230524</v>
      </c>
      <c r="E31" s="51">
        <f>E32</f>
        <v>230524</v>
      </c>
      <c r="F31" s="51">
        <f>F32</f>
        <v>230524</v>
      </c>
      <c r="G31" s="51">
        <f>G32</f>
        <v>0</v>
      </c>
      <c r="H31" s="51">
        <f>H32</f>
        <v>0</v>
      </c>
      <c r="I31" s="51">
        <f aca="true" t="shared" si="9" ref="I31:P31">SUM(I32)</f>
        <v>0</v>
      </c>
      <c r="J31" s="51">
        <f t="shared" si="9"/>
        <v>230524</v>
      </c>
      <c r="K31" s="51">
        <f t="shared" si="9"/>
        <v>0</v>
      </c>
      <c r="L31" s="51">
        <f t="shared" si="9"/>
        <v>0</v>
      </c>
      <c r="M31" s="51">
        <f t="shared" si="9"/>
        <v>0</v>
      </c>
      <c r="N31" s="51">
        <f t="shared" si="9"/>
        <v>0</v>
      </c>
      <c r="O31" s="51">
        <f t="shared" si="9"/>
        <v>0</v>
      </c>
      <c r="P31" s="51">
        <f t="shared" si="9"/>
        <v>0</v>
      </c>
    </row>
    <row r="32" spans="1:16" ht="12.75">
      <c r="A32" s="50">
        <v>855</v>
      </c>
      <c r="B32" s="49">
        <v>85508</v>
      </c>
      <c r="C32" s="48">
        <v>2160</v>
      </c>
      <c r="D32" s="46">
        <v>230524</v>
      </c>
      <c r="E32" s="47">
        <f>SUM(H32+G32+J32)</f>
        <v>230524</v>
      </c>
      <c r="F32" s="46">
        <f>SUM(G32:K32)</f>
        <v>230524</v>
      </c>
      <c r="G32" s="46">
        <v>0</v>
      </c>
      <c r="H32" s="46">
        <v>0</v>
      </c>
      <c r="I32" s="46">
        <v>0</v>
      </c>
      <c r="J32" s="46">
        <v>230524</v>
      </c>
      <c r="K32" s="46">
        <v>0</v>
      </c>
      <c r="L32" s="46">
        <v>0</v>
      </c>
      <c r="M32" s="46">
        <f>SUM(N32+P32+Q32)</f>
        <v>0</v>
      </c>
      <c r="N32" s="46">
        <v>0</v>
      </c>
      <c r="O32" s="46">
        <v>0</v>
      </c>
      <c r="P32" s="46">
        <v>0</v>
      </c>
    </row>
    <row r="33" spans="1:16" ht="14.25">
      <c r="A33" s="128" t="s">
        <v>52</v>
      </c>
      <c r="B33" s="128"/>
      <c r="C33" s="128"/>
      <c r="D33" s="45">
        <f aca="true" t="shared" si="10" ref="D33:L33">SUM(D9+D11+D13+D15+D18+D21+D23+D25+D27+D29+D31)</f>
        <v>7414938</v>
      </c>
      <c r="E33" s="45">
        <f t="shared" si="10"/>
        <v>7414938</v>
      </c>
      <c r="F33" s="45">
        <f t="shared" si="10"/>
        <v>7414938</v>
      </c>
      <c r="G33" s="45">
        <f t="shared" si="10"/>
        <v>3883212</v>
      </c>
      <c r="H33" s="45">
        <f t="shared" si="10"/>
        <v>3050498</v>
      </c>
      <c r="I33" s="45">
        <f t="shared" si="10"/>
        <v>60726</v>
      </c>
      <c r="J33" s="45">
        <f t="shared" si="10"/>
        <v>420502</v>
      </c>
      <c r="K33" s="45">
        <f t="shared" si="10"/>
        <v>0</v>
      </c>
      <c r="L33" s="45">
        <f t="shared" si="10"/>
        <v>0</v>
      </c>
      <c r="M33" s="45">
        <f>SUM(M9+M11+M13+M15+M18+M21+M23+M25+M27+M31)</f>
        <v>0</v>
      </c>
      <c r="N33" s="45">
        <f>SUM(N9+N11+N13+N15+N18+N21+N23+N25+N27+N31)</f>
        <v>0</v>
      </c>
      <c r="O33" s="45">
        <f>SUM(O9+O11+O13+O15+O18+O21+O23+O25+O27+O31)</f>
        <v>0</v>
      </c>
      <c r="P33" s="45">
        <f>SUM(P9+P11+P13+P15+P18+P21+P23+P25+P27+P31)</f>
        <v>0</v>
      </c>
    </row>
    <row r="34" spans="1:16" ht="12.75">
      <c r="A34" s="42"/>
      <c r="B34" s="42"/>
      <c r="C34" s="42"/>
      <c r="D34" s="42"/>
      <c r="E34" s="44"/>
      <c r="F34" s="42"/>
      <c r="G34" s="42"/>
      <c r="H34" s="42"/>
      <c r="I34" s="42"/>
      <c r="J34" s="42"/>
      <c r="K34" s="26"/>
      <c r="L34" s="26"/>
      <c r="M34" s="26"/>
      <c r="N34" s="26"/>
      <c r="O34" s="26"/>
      <c r="P34" s="26"/>
    </row>
    <row r="35" spans="1:16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26"/>
      <c r="L35" s="26"/>
      <c r="M35" s="26"/>
      <c r="N35" s="26"/>
      <c r="O35" s="26"/>
      <c r="P35" s="26"/>
    </row>
    <row r="36" spans="1:16" ht="12.75">
      <c r="A36" s="42"/>
      <c r="B36" s="42"/>
      <c r="C36" s="42"/>
      <c r="D36" s="42"/>
      <c r="E36" s="42"/>
      <c r="F36" s="42"/>
      <c r="G36" s="43"/>
      <c r="H36" s="43"/>
      <c r="I36" s="42"/>
      <c r="J36" s="42"/>
      <c r="K36" s="26"/>
      <c r="L36" s="26"/>
      <c r="M36" s="26"/>
      <c r="N36" s="26"/>
      <c r="O36" s="26"/>
      <c r="P36" s="26"/>
    </row>
    <row r="43" spans="1:10" ht="12.75">
      <c r="A43" s="25"/>
      <c r="B43" s="25"/>
      <c r="C43" s="25"/>
      <c r="D43" s="25"/>
      <c r="E43" s="25"/>
      <c r="F43" s="25"/>
      <c r="G43" s="25"/>
      <c r="H43" s="25"/>
      <c r="I43" s="25"/>
      <c r="J43" s="41"/>
    </row>
  </sheetData>
  <sheetProtection/>
  <mergeCells count="19">
    <mergeCell ref="A33:C33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Rady Powiatu w Opatowie Nr XXXII.26.2017 
z dnia 21 kwietnia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2017-04-12T09:46:11Z</cp:lastPrinted>
  <dcterms:created xsi:type="dcterms:W3CDTF">2014-11-12T06:55:05Z</dcterms:created>
  <dcterms:modified xsi:type="dcterms:W3CDTF">2017-05-16T07:45:47Z</dcterms:modified>
  <cp:category/>
  <cp:version/>
  <cp:contentType/>
  <cp:contentStatus/>
</cp:coreProperties>
</file>