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2315" windowHeight="78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<sst xmlns="http://schemas.openxmlformats.org/spreadsheetml/2006/main" count="465" uniqueCount="248">
  <si>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</si>
  <si>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</si>
  <si>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</si>
  <si>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</si>
  <si>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</si>
  <si>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</si>
  <si>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</si>
  <si>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</si>
  <si>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</si>
  <si>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</si>
  <si>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</si>
  <si>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</si>
  <si>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</si>
  <si>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</si>
  <si>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</si>
  <si>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</si>
  <si>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</si>
  <si>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</si>
  <si>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</si>
  <si>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</si>
  <si>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</si>
  <si>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</si>
  <si>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</si>
  <si>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</si>
  <si>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</si>
  <si>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</si>
  <si>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</si>
  <si>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</si>
  <si>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</si>
  <si>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</si>
  <si>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</si>
  <si>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</si>
  <si>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</si>
  <si>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</si>
  <si>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</si>
  <si>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</si>
  <si>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</si>
  <si>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</si>
  <si>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</si>
  <si>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</si>
  <si>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</si>
  <si>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</si>
  <si>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</si>
  <si>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</si>
  <si>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</si>
  <si>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</si>
  <si>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</si>
  <si>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</si>
  <si>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</si>
  <si>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</si>
  <si>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</si>
  <si>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</si>
  <si>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</si>
  <si>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 xml:space="preserve">A.     
B. 
C.
D. </t>
  </si>
  <si>
    <t>Starostwo Powiatowe w Opatowie</t>
  </si>
  <si>
    <t>14.</t>
  </si>
  <si>
    <t>13.</t>
  </si>
  <si>
    <t xml:space="preserve">A.      
B. 
C.
D. </t>
  </si>
  <si>
    <t>12.</t>
  </si>
  <si>
    <t>11.</t>
  </si>
  <si>
    <t xml:space="preserve">A.      
B.
C.
D. </t>
  </si>
  <si>
    <t>10.</t>
  </si>
  <si>
    <t>9.</t>
  </si>
  <si>
    <t>8.</t>
  </si>
  <si>
    <t>7.</t>
  </si>
  <si>
    <t>6.</t>
  </si>
  <si>
    <t>5.</t>
  </si>
  <si>
    <t>Zarząd Dróg Powiatowych  w Opatowie</t>
  </si>
  <si>
    <t>4.</t>
  </si>
  <si>
    <t xml:space="preserve">A. 
B.
C. 
D. 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</si>
  <si>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</si>
  <si>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</si>
  <si>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</si>
  <si>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</si>
  <si>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</si>
  <si>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</si>
  <si>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</si>
  <si>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</si>
  <si>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</si>
  <si>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</si>
  <si>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</si>
  <si>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</si>
  <si>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</si>
  <si>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</si>
  <si>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Pozostała działalność</t>
  </si>
  <si>
    <t>Dom Pomocy Społecznej w Czachowie</t>
  </si>
  <si>
    <t>Dom Pomocy Społecznej w Zochcinku</t>
  </si>
  <si>
    <t>Podnoszenie efektywności kształcenia w Zespole Szkół Nr 1 w Opatowie oraz Zespole Szkół Nr 2 w Opatowie poprzez wzmocnienie infrastruktury edukacyjnej</t>
  </si>
  <si>
    <t>Opracowanie dokumentacji projektowej dla zadania ,,Termomodernizacja budynków użyteczności publicznej na terenie Powiatu Opatowskiego''</t>
  </si>
  <si>
    <t>Opracowanie dokumentacji projektowej i studium wykonalności dla zadania ,,Termomodernizacja budynków użyteczności publicznej na terenie Powiatu Opatowskiego''</t>
  </si>
  <si>
    <t>Zakup chłodziarko - zamrażarki</t>
  </si>
  <si>
    <t>Zakup zmywarki do naczyń</t>
  </si>
  <si>
    <t>Budowa dźwigu osobowego (windy) w Budynku Nr A w DPS w związku z potrzebami osób niepełnosprawnych</t>
  </si>
  <si>
    <t>Podnoszenie efektywności kształcenia w Zespole Szkół w Ożarowie im. Marii Skłodowskiej - Curie poprzez wzmocnienie infrastruktury edukacyjnej’</t>
  </si>
  <si>
    <t>Wymiana serwera głównego i urządzeń podtrzymania zasilania</t>
  </si>
  <si>
    <t xml:space="preserve">Zakup komputerów, urządzeń informatycznych i sieci teleinformatycznych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</si>
  <si>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</si>
  <si>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</si>
  <si>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</si>
  <si>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</si>
  <si>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rok budżetowy 2017 (7+8+9+10)</t>
  </si>
  <si>
    <t>Zadania  inwestycyjne roczne w 2017 r.</t>
  </si>
  <si>
    <t>447 610,00</t>
  </si>
  <si>
    <t>1 133 333,00</t>
  </si>
  <si>
    <t>1 580 943,00</t>
  </si>
  <si>
    <t>Dochody budżetu powiatu na 2017 rok</t>
  </si>
  <si>
    <t>Wydatki budżetu powiatu na 2017 rok</t>
  </si>
  <si>
    <t>16.</t>
  </si>
  <si>
    <t>15.</t>
  </si>
  <si>
    <t>Zakup 2 samochodów do przewozu osób niepełnosprawnych dla WTZ przy DPS w Zochcinku</t>
  </si>
  <si>
    <t>Przebudowa obiektu mostowego o nr ewid. (JNI) 30000622 w km 3+793 w ciągu drogi powiatowej nr 0722T w miejscowości Kamieniec oraz przebudowa drogi powiatowej nr 0722T Mydłów – Borków – Przepiórów – Kujawy w miejscowości Borków, Przepiórów, Kamieniec w km 1+752 – 4+947 odc. dł. 3,195 km</t>
  </si>
  <si>
    <t>17.</t>
  </si>
  <si>
    <t>Zakup samochodu do przewozu osób niepełnosprawnych</t>
  </si>
  <si>
    <t>18.</t>
  </si>
  <si>
    <t>Specjalny Ośrodek Szkolno - Wychowawczy w Niemienicach</t>
  </si>
  <si>
    <t>19.</t>
  </si>
  <si>
    <t>Specjalny Ośrodek Szkolno - Wychowawczy w Dębnie</t>
  </si>
  <si>
    <t>Opracowanie projektu budowlanego dotyczącego budowy wewnętrznego szybu windowego w budynku SOSW w Dębnie wraz z kosztorysem inwestorskim</t>
  </si>
  <si>
    <t>Zakup sprzętu sportowego</t>
  </si>
  <si>
    <t>20.</t>
  </si>
  <si>
    <t>Zakup urządzenia do przeprowadzania badań i wykonywania testów w zakresie wykrywania obecności narkotyków dla KPP wOpatowie</t>
  </si>
  <si>
    <t>21.</t>
  </si>
  <si>
    <t>Gospodarka mieszkaniowa</t>
  </si>
  <si>
    <t>Gospodarka gruntami i nieruchomościami</t>
  </si>
  <si>
    <t>Opracowanie dokumentacji projektowej - kosztorysowej dla zadania ,,Adaptacja pomieszczeń budynku przy ul. Szpitalnej 4 w Opatowie na potrzeby DPS w Opatowie''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</si>
  <si>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</si>
  <si>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</si>
  <si>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</si>
  <si>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</si>
  <si>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</si>
  <si>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</si>
  <si>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</si>
  <si>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</si>
  <si>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</si>
  <si>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</si>
  <si>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</si>
  <si>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</si>
  <si>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</si>
  <si>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</si>
  <si>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</si>
  <si>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</si>
  <si>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</si>
  <si>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</si>
  <si>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</si>
  <si>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</si>
  <si>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</si>
  <si>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</si>
  <si>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</si>
  <si>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</si>
  <si>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</si>
  <si>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</si>
  <si>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</si>
  <si>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</si>
  <si>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</si>
  <si>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</si>
  <si>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</si>
  <si>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</si>
  <si>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</si>
  <si>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2017 r.</t>
  </si>
  <si>
    <t>Klasyfikacja
§</t>
  </si>
  <si>
    <t>Treść</t>
  </si>
  <si>
    <t>Przychody i rozchody budżetu w 2017 r.</t>
  </si>
  <si>
    <t>Objęcie udziałów - TOP MEDICUS Sp. z o.o.</t>
  </si>
  <si>
    <t xml:space="preserve">A.     
B. 69 120
C.
D. </t>
  </si>
  <si>
    <t>Budowa wewnętrznego szybu windowego w budynku SOSW w Dębnie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</si>
  <si>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</si>
  <si>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</si>
  <si>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</si>
  <si>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22.</t>
  </si>
  <si>
    <t>23.</t>
  </si>
  <si>
    <t>24.</t>
  </si>
  <si>
    <t>78 386 613,00</t>
  </si>
  <si>
    <t>1 276 985,00</t>
  </si>
  <si>
    <t>79 663 598,00</t>
  </si>
  <si>
    <t>Realizacja zadań w ramach nieodpłatnej pomocy prawnej</t>
  </si>
  <si>
    <t>II. Dotacje dla jednostek spoza sektora finansów publicznych</t>
  </si>
  <si>
    <t>Dofinansowanie utrzymania biblioteki</t>
  </si>
  <si>
    <t>Urząd Miasta i Gminy w Opatowie</t>
  </si>
  <si>
    <t>Zwrot kosztów utrzymania dzieci</t>
  </si>
  <si>
    <t>Powiaty, w których przebywają dzieci w placówkach wychowawczych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</si>
  <si>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</si>
  <si>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</si>
  <si>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</si>
  <si>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Piotrowice)</t>
  </si>
  <si>
    <t>Dofinansowanie zakupu specjalistycznego łóżka szpitalnego</t>
  </si>
  <si>
    <t>Powiat Sandomierz</t>
  </si>
  <si>
    <t>I. Dotacje dla jednostek sektora finansów publicznych</t>
  </si>
  <si>
    <t>Kwota dotacji</t>
  </si>
  <si>
    <t>Zakres</t>
  </si>
  <si>
    <t>Nazwa jednostki otrzymującej dotacje</t>
  </si>
  <si>
    <t>Dotacje celowe w 2017 roku</t>
  </si>
  <si>
    <t>Fundacja TOGATUS PRO BONO W Olsztynie</t>
  </si>
  <si>
    <t>Organizowanie i prowadzenie działalności kulturalnej, turystycznej i rekreacyjnej</t>
  </si>
  <si>
    <t>Powiatowe Centrum Kultury, Turystyki i Rekreacji w Opatowie</t>
  </si>
  <si>
    <t>Stowarzyszenie 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</si>
  <si>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</si>
  <si>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</si>
  <si>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</si>
  <si>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Dotacje podmiotowe w 2017 roku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</si>
  <si>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</si>
  <si>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</si>
  <si>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</si>
  <si>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</si>
  <si>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</si>
  <si>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</si>
  <si>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</si>
  <si>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,,W trosce o rodzinę''</t>
  </si>
  <si>
    <t>Działanie 9.2 Ułatwienie dostępu do wysokiej jakości usług społecznych i zdrowotnych</t>
  </si>
  <si>
    <t>Oś priorytetowa 9. Włączenie społeczne  i walka z ubóstwem</t>
  </si>
  <si>
    <t>Wartość zadania:</t>
  </si>
  <si>
    <t>Powiatowe Centrum Pomocy Rodzinie w Opatowie</t>
  </si>
  <si>
    <t>2016-2017</t>
  </si>
  <si>
    <t>Regionalny Program Operacyjny Województwa Świętokrzyskiego na lata 2014 - 2020</t>
  </si>
  <si>
    <t>Projekt ,,Uczniowie Zespołu Szkół Nr 1 w Opatowie bliżej rynku pracy''</t>
  </si>
  <si>
    <t>Działanie 8.5 Rozwój i wysoka jakość szkolnictwa zawodowego i kształcenia ustawicznego</t>
  </si>
  <si>
    <t>Oś priorytetowa 8. Rozwój edukacji i aktywne społeczeństwo</t>
  </si>
  <si>
    <t>Zespół Szkół Nr 1 w Opatowie</t>
  </si>
  <si>
    <t>2017-2018</t>
  </si>
  <si>
    <t>Projekt ,,e-Geodezja - cyfrowy zasób geodezyjny Województwa Świętokrzyskiego''</t>
  </si>
  <si>
    <t xml:space="preserve">Oś priorytetowa 7. Sprawne usługi publiczne </t>
  </si>
  <si>
    <t>71095</t>
  </si>
  <si>
    <t>710</t>
  </si>
  <si>
    <t>2015-2020</t>
  </si>
  <si>
    <t>kwota</t>
  </si>
  <si>
    <t>źródło</t>
  </si>
  <si>
    <t>Wydatki w roku budżetowym 2017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</si>
  <si>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</si>
  <si>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</si>
  <si>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</si>
  <si>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</si>
  <si>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2017 rok</t>
  </si>
  <si>
    <t>921</t>
  </si>
  <si>
    <t>Kultura i ochrona dziedzictwa narodowego</t>
  </si>
  <si>
    <t>2 551 572,00</t>
  </si>
  <si>
    <t>92195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</si>
  <si>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</si>
  <si>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</si>
  <si>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3 828 557,00</t>
  </si>
  <si>
    <t>3 684 905,00</t>
  </si>
  <si>
    <t>4 132 515,00</t>
  </si>
  <si>
    <t>Działanie 7.2 Rozwój potencjału endogenicznego jako element strategii terytorialnej dla określonych obszarów</t>
  </si>
  <si>
    <t>82 215 170,00</t>
  </si>
  <si>
    <t>Budowa infrastruktury do wykonywania zadań Powiatowego Centrum Kultury, Turystyki i Rekreacji w Powiecie Opatowskim</t>
  </si>
  <si>
    <t>Projekt ,,Budowa infrastruktury do wykonywania zadań Powiatowego Centrum Kultury, Turystyki i Rekreacji w Powiecie Opatowskim''</t>
  </si>
  <si>
    <t>Bezpieczeństwo publiczne i ochrona przeciwpożarowa</t>
  </si>
  <si>
    <t>Załącznik Nr 1                                                                                                          do uchwały Rady Powiatu w Opatowie Nr XXXI.25.2017                                                                                 z dnia 4 kwietnia 2017 r.</t>
  </si>
  <si>
    <t>Załącznik Nr 2                                                                                            do uchwały Rady Powiatu w Opatowie Nr XXXI.25.2017                                                z dnia 4 kwietnia 2017 r.</t>
  </si>
  <si>
    <t xml:space="preserve">Załącznik nr 4                                                                                                     do uchwały Rady Powiatu w Opatowie Nr XXXI.25.2017                                                     z dnia 4 kwietnia 2017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</si>
</sst>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7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8"/>
      <color indexed="8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sz val="9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6" fillId="32" borderId="0" applyNumberFormat="0" applyBorder="0" applyAlignment="0" applyProtection="0"/>
  </cellStyleXfs>
  <cellXfs count="19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18" fillId="35" borderId="12" xfId="51" applyNumberFormat="1" applyFont="1" applyFill="1" applyBorder="1" applyAlignment="1">
      <alignment horizontal="left" vertical="center" wrapText="1"/>
      <protection/>
    </xf>
    <xf numFmtId="41" fontId="18" fillId="35" borderId="12" xfId="51" applyNumberFormat="1" applyFont="1" applyFill="1" applyBorder="1" applyAlignment="1">
      <alignment vertical="center" wrapText="1"/>
      <protection/>
    </xf>
    <xf numFmtId="0" fontId="18" fillId="35" borderId="12" xfId="51" applyFont="1" applyFill="1" applyBorder="1" applyAlignment="1">
      <alignment vertical="center" wrapText="1"/>
      <protection/>
    </xf>
    <xf numFmtId="41" fontId="18" fillId="35" borderId="12" xfId="51" applyNumberFormat="1" applyFont="1" applyFill="1" applyBorder="1" applyAlignment="1">
      <alignment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4" fillId="0" borderId="0" xfId="51" applyFont="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>
      <alignment/>
      <protection/>
    </xf>
    <xf numFmtId="41" fontId="4" fillId="0" borderId="0" xfId="51" applyNumberFormat="1" applyFont="1" applyAlignment="1">
      <alignment vertical="center"/>
      <protection/>
    </xf>
    <xf numFmtId="0" fontId="77" fillId="0" borderId="0" xfId="51" applyFont="1" applyAlignment="1">
      <alignment vertical="center"/>
      <protection/>
    </xf>
    <xf numFmtId="41" fontId="17" fillId="0" borderId="12" xfId="51" applyNumberFormat="1" applyFont="1" applyBorder="1" applyAlignment="1">
      <alignment vertical="center"/>
      <protection/>
    </xf>
    <xf numFmtId="41" fontId="17" fillId="0" borderId="12" xfId="51" applyNumberFormat="1" applyFont="1" applyBorder="1" applyAlignment="1">
      <alignment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2" fillId="35" borderId="12" xfId="51" applyFont="1" applyFill="1" applyBorder="1" applyAlignment="1">
      <alignment vertical="center" wrapText="1"/>
      <protection/>
    </xf>
    <xf numFmtId="41" fontId="4" fillId="35" borderId="12" xfId="51" applyNumberFormat="1" applyFont="1" applyFill="1" applyBorder="1" applyAlignment="1">
      <alignment vertical="center"/>
      <protection/>
    </xf>
    <xf numFmtId="0" fontId="4" fillId="35" borderId="12" xfId="51" applyFont="1" applyFill="1" applyBorder="1" applyAlignment="1">
      <alignment horizontal="center" vertical="center"/>
      <protection/>
    </xf>
    <xf numFmtId="0" fontId="4" fillId="35" borderId="12" xfId="51" applyFont="1" applyFill="1" applyBorder="1" applyAlignment="1">
      <alignment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41" fontId="16" fillId="35" borderId="12" xfId="51" applyNumberFormat="1" applyFont="1" applyFill="1" applyBorder="1" applyAlignment="1">
      <alignment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4" fillId="0" borderId="0" xfId="51" applyFont="1">
      <alignment/>
      <protection/>
    </xf>
    <xf numFmtId="0" fontId="25" fillId="35" borderId="0" xfId="51" applyFont="1" applyFill="1" applyAlignment="1">
      <alignment horizontal="right" vertical="top"/>
      <protection/>
    </xf>
    <xf numFmtId="0" fontId="16" fillId="35" borderId="0" xfId="51" applyFont="1" applyFill="1" applyAlignment="1">
      <alignment horizontal="left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1" fontId="16" fillId="35" borderId="12" xfId="51" applyNumberFormat="1" applyFont="1" applyFill="1" applyBorder="1" applyAlignment="1">
      <alignment horizontal="right"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41" fontId="4" fillId="35" borderId="12" xfId="51" applyNumberFormat="1" applyFont="1" applyFill="1" applyBorder="1" applyAlignment="1">
      <alignment horizontal="right" vertical="center" wrapText="1"/>
      <protection/>
    </xf>
    <xf numFmtId="0" fontId="4" fillId="35" borderId="12" xfId="51" applyFont="1" applyFill="1" applyBorder="1" applyAlignment="1">
      <alignment horizontal="left" vertical="center" wrapText="1"/>
      <protection/>
    </xf>
    <xf numFmtId="0" fontId="4" fillId="35" borderId="12" xfId="51" applyFont="1" applyFill="1" applyBorder="1" applyAlignment="1">
      <alignment horizontal="center" vertical="center" wrapText="1"/>
      <protection/>
    </xf>
    <xf numFmtId="3" fontId="16" fillId="35" borderId="15" xfId="51" applyNumberFormat="1" applyFont="1" applyFill="1" applyBorder="1" applyAlignment="1">
      <alignment horizontal="right" vertical="center" wrapText="1"/>
      <protection/>
    </xf>
    <xf numFmtId="3" fontId="5" fillId="35" borderId="12" xfId="51" applyNumberFormat="1" applyFont="1" applyFill="1" applyBorder="1" applyAlignment="1">
      <alignment vertical="center"/>
      <protection/>
    </xf>
    <xf numFmtId="0" fontId="5" fillId="35" borderId="12" xfId="51" applyFont="1" applyFill="1" applyBorder="1" applyAlignment="1">
      <alignment horizontal="left" vertical="center" wrapText="1"/>
      <protection/>
    </xf>
    <xf numFmtId="0" fontId="5" fillId="35" borderId="12" xfId="51" applyFont="1" applyFill="1" applyBorder="1" applyAlignment="1">
      <alignment horizontal="center" vertical="center"/>
      <protection/>
    </xf>
    <xf numFmtId="41" fontId="8" fillId="35" borderId="15" xfId="51" applyNumberFormat="1" applyFont="1" applyFill="1" applyBorder="1" applyAlignment="1">
      <alignment horizontal="right" vertical="center" wrapText="1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29" fillId="35" borderId="12" xfId="51" applyFont="1" applyFill="1" applyBorder="1" applyAlignment="1">
      <alignment horizontal="center" vertical="center"/>
      <protection/>
    </xf>
    <xf numFmtId="0" fontId="18" fillId="35" borderId="0" xfId="51" applyFont="1" applyFill="1" applyAlignment="1">
      <alignment horizontal="right" vertical="center"/>
      <protection/>
    </xf>
    <xf numFmtId="0" fontId="77" fillId="0" borderId="0" xfId="51" applyFont="1">
      <alignment/>
      <protection/>
    </xf>
    <xf numFmtId="3" fontId="30" fillId="35" borderId="12" xfId="51" applyNumberFormat="1" applyFont="1" applyFill="1" applyBorder="1" applyAlignment="1">
      <alignment vertical="center"/>
      <protection/>
    </xf>
    <xf numFmtId="0" fontId="31" fillId="35" borderId="13" xfId="51" applyFont="1" applyFill="1" applyBorder="1" applyAlignment="1">
      <alignment horizontal="center" vertical="center"/>
      <protection/>
    </xf>
    <xf numFmtId="3" fontId="16" fillId="35" borderId="15" xfId="51" applyNumberFormat="1" applyFont="1" applyFill="1" applyBorder="1">
      <alignment/>
      <protection/>
    </xf>
    <xf numFmtId="0" fontId="34" fillId="0" borderId="0" xfId="51" applyFont="1" applyFill="1" applyAlignment="1">
      <alignment horizontal="right" vertical="top"/>
      <protection/>
    </xf>
    <xf numFmtId="0" fontId="33" fillId="0" borderId="0" xfId="51" applyFont="1" applyFill="1" applyAlignment="1">
      <alignment/>
      <protection/>
    </xf>
    <xf numFmtId="41" fontId="6" fillId="0" borderId="12" xfId="51" applyNumberFormat="1" applyFont="1" applyFill="1" applyBorder="1" applyAlignment="1">
      <alignment horizontal="right" vertical="top" wrapText="1"/>
      <protection/>
    </xf>
    <xf numFmtId="0" fontId="6" fillId="0" borderId="12" xfId="51" applyFont="1" applyFill="1" applyBorder="1" applyAlignment="1">
      <alignment vertical="top" wrapText="1"/>
      <protection/>
    </xf>
    <xf numFmtId="0" fontId="6" fillId="0" borderId="12" xfId="51" applyFont="1" applyFill="1" applyBorder="1" applyAlignment="1">
      <alignment wrapText="1"/>
      <protection/>
    </xf>
    <xf numFmtId="0" fontId="6" fillId="0" borderId="12" xfId="51" applyFont="1" applyFill="1" applyBorder="1" applyAlignment="1">
      <alignment horizontal="center" vertical="top"/>
      <protection/>
    </xf>
    <xf numFmtId="0" fontId="6" fillId="0" borderId="12" xfId="51" applyFont="1" applyFill="1" applyBorder="1" applyAlignment="1" quotePrefix="1">
      <alignment wrapText="1"/>
      <protection/>
    </xf>
    <xf numFmtId="0" fontId="6" fillId="0" borderId="12" xfId="51" applyFont="1" applyFill="1" applyBorder="1" applyAlignment="1" quotePrefix="1">
      <alignment/>
      <protection/>
    </xf>
    <xf numFmtId="41" fontId="35" fillId="0" borderId="12" xfId="51" applyNumberFormat="1" applyFont="1" applyFill="1" applyBorder="1" applyAlignment="1">
      <alignment horizontal="right" vertical="top" wrapText="1"/>
      <protection/>
    </xf>
    <xf numFmtId="0" fontId="35" fillId="0" borderId="12" xfId="51" applyFont="1" applyFill="1" applyBorder="1" applyAlignment="1">
      <alignment/>
      <protection/>
    </xf>
    <xf numFmtId="0" fontId="6" fillId="0" borderId="12" xfId="51" applyFont="1" applyFill="1" applyBorder="1" applyAlignment="1" quotePrefix="1">
      <alignment vertical="top" wrapText="1"/>
      <protection/>
    </xf>
    <xf numFmtId="0" fontId="6" fillId="0" borderId="12" xfId="51" applyFont="1" applyFill="1" applyBorder="1" applyAlignment="1" quotePrefix="1">
      <alignment vertical="top"/>
      <protection/>
    </xf>
    <xf numFmtId="0" fontId="35" fillId="0" borderId="12" xfId="51" applyFont="1" applyFill="1" applyBorder="1" applyAlignment="1">
      <alignment vertical="top"/>
      <protection/>
    </xf>
    <xf numFmtId="41" fontId="35" fillId="35" borderId="12" xfId="51" applyNumberFormat="1" applyFont="1" applyFill="1" applyBorder="1" applyAlignment="1">
      <alignment horizontal="right" vertical="top" wrapText="1"/>
      <protection/>
    </xf>
    <xf numFmtId="0" fontId="35" fillId="0" borderId="12" xfId="51" applyFont="1" applyFill="1" applyBorder="1" applyAlignment="1">
      <alignment horizontal="center" vertical="top"/>
      <protection/>
    </xf>
    <xf numFmtId="41" fontId="6" fillId="35" borderId="12" xfId="51" applyNumberFormat="1" applyFont="1" applyFill="1" applyBorder="1" applyAlignment="1">
      <alignment horizontal="right" vertical="top" wrapText="1"/>
      <protection/>
    </xf>
    <xf numFmtId="0" fontId="18" fillId="35" borderId="16" xfId="51" applyFont="1" applyFill="1" applyBorder="1" applyAlignment="1">
      <alignment horizontal="center" vertical="top" wrapText="1"/>
      <protection/>
    </xf>
    <xf numFmtId="0" fontId="18" fillId="35" borderId="16" xfId="51" applyFont="1" applyFill="1" applyBorder="1" applyAlignment="1">
      <alignment/>
      <protection/>
    </xf>
    <xf numFmtId="0" fontId="6" fillId="35" borderId="15" xfId="51" applyFont="1" applyFill="1" applyBorder="1" applyAlignment="1">
      <alignment vertical="top" wrapText="1"/>
      <protection/>
    </xf>
    <xf numFmtId="0" fontId="6" fillId="35" borderId="17" xfId="51" applyFont="1" applyFill="1" applyBorder="1" applyAlignment="1">
      <alignment horizontal="center" vertical="top" wrapText="1"/>
      <protection/>
    </xf>
    <xf numFmtId="0" fontId="18" fillId="35" borderId="17" xfId="51" applyFont="1" applyFill="1" applyBorder="1" applyAlignment="1">
      <alignment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 quotePrefix="1">
      <alignment vertical="top" wrapText="1"/>
      <protection/>
    </xf>
    <xf numFmtId="0" fontId="6" fillId="35" borderId="12" xfId="51" applyFont="1" applyFill="1" applyBorder="1" applyAlignment="1" quotePrefix="1">
      <alignment vertical="top"/>
      <protection/>
    </xf>
    <xf numFmtId="0" fontId="35" fillId="35" borderId="12" xfId="51" applyFont="1" applyFill="1" applyBorder="1" applyAlignment="1">
      <alignment vertical="top"/>
      <protection/>
    </xf>
    <xf numFmtId="41" fontId="6" fillId="35" borderId="12" xfId="51" applyNumberFormat="1" applyFont="1" applyFill="1" applyBorder="1" applyAlignment="1">
      <alignment horizontal="right" vertical="top"/>
      <protection/>
    </xf>
    <xf numFmtId="41" fontId="35" fillId="35" borderId="12" xfId="51" applyNumberFormat="1" applyFont="1" applyFill="1" applyBorder="1" applyAlignment="1">
      <alignment horizontal="right" vertical="top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35" fillId="0" borderId="12" xfId="51" applyFont="1" applyFill="1" applyBorder="1" applyAlignment="1">
      <alignment horizontal="center" vertical="center" wrapText="1"/>
      <protection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4" fontId="1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2" fillId="35" borderId="12" xfId="51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6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0" fontId="17" fillId="0" borderId="19" xfId="51" applyFont="1" applyBorder="1" applyAlignment="1">
      <alignment horizontal="center" vertical="center"/>
      <protection/>
    </xf>
    <xf numFmtId="0" fontId="17" fillId="0" borderId="20" xfId="51" applyFont="1" applyBorder="1" applyAlignment="1">
      <alignment horizontal="center" vertical="center"/>
      <protection/>
    </xf>
    <xf numFmtId="0" fontId="17" fillId="0" borderId="13" xfId="51" applyFont="1" applyBorder="1" applyAlignment="1">
      <alignment horizontal="center" vertical="center"/>
      <protection/>
    </xf>
    <xf numFmtId="0" fontId="16" fillId="35" borderId="21" xfId="51" applyFont="1" applyFill="1" applyBorder="1" applyAlignment="1">
      <alignment horizontal="center" vertical="center" wrapText="1"/>
      <protection/>
    </xf>
    <xf numFmtId="0" fontId="16" fillId="35" borderId="17" xfId="51" applyFont="1" applyFill="1" applyBorder="1" applyAlignment="1">
      <alignment horizontal="center" vertical="center" wrapText="1"/>
      <protection/>
    </xf>
    <xf numFmtId="0" fontId="16" fillId="35" borderId="16" xfId="51" applyFont="1" applyFill="1" applyBorder="1" applyAlignment="1">
      <alignment horizontal="center" vertical="center" wrapText="1"/>
      <protection/>
    </xf>
    <xf numFmtId="0" fontId="16" fillId="35" borderId="15" xfId="51" applyFont="1" applyFill="1" applyBorder="1" applyAlignment="1">
      <alignment horizontal="center" vertical="center" wrapText="1"/>
      <protection/>
    </xf>
    <xf numFmtId="0" fontId="20" fillId="35" borderId="21" xfId="51" applyFont="1" applyFill="1" applyBorder="1" applyAlignment="1">
      <alignment horizontal="center" vertical="center" wrapText="1"/>
      <protection/>
    </xf>
    <xf numFmtId="0" fontId="20" fillId="35" borderId="17" xfId="51" applyFont="1" applyFill="1" applyBorder="1" applyAlignment="1">
      <alignment horizontal="center" vertical="center" wrapText="1"/>
      <protection/>
    </xf>
    <xf numFmtId="0" fontId="20" fillId="35" borderId="16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33" fillId="0" borderId="0" xfId="51" applyFont="1" applyFill="1" applyAlignment="1">
      <alignment horizontal="left" wrapText="1"/>
      <protection/>
    </xf>
    <xf numFmtId="0" fontId="34" fillId="0" borderId="0" xfId="51" applyFont="1" applyFill="1" applyAlignment="1">
      <alignment horizontal="right" vertical="top"/>
      <protection/>
    </xf>
    <xf numFmtId="0" fontId="33" fillId="35" borderId="0" xfId="51" applyFont="1" applyFill="1" applyAlignment="1">
      <alignment horizontal="left" wrapText="1"/>
      <protection/>
    </xf>
    <xf numFmtId="0" fontId="6" fillId="0" borderId="19" xfId="51" applyFont="1" applyFill="1" applyBorder="1" applyAlignment="1">
      <alignment vertical="top" wrapText="1"/>
      <protection/>
    </xf>
    <xf numFmtId="0" fontId="6" fillId="0" borderId="20" xfId="51" applyFont="1" applyFill="1" applyBorder="1" applyAlignment="1">
      <alignment vertical="top" wrapText="1"/>
      <protection/>
    </xf>
    <xf numFmtId="0" fontId="6" fillId="0" borderId="13" xfId="51" applyFont="1" applyFill="1" applyBorder="1" applyAlignment="1">
      <alignment vertical="top" wrapText="1"/>
      <protection/>
    </xf>
    <xf numFmtId="0" fontId="35" fillId="0" borderId="19" xfId="51" applyFont="1" applyFill="1" applyBorder="1" applyAlignment="1">
      <alignment vertical="top" wrapText="1"/>
      <protection/>
    </xf>
    <xf numFmtId="0" fontId="35" fillId="0" borderId="20" xfId="51" applyFont="1" applyFill="1" applyBorder="1" applyAlignment="1">
      <alignment vertical="top" wrapText="1"/>
      <protection/>
    </xf>
    <xf numFmtId="0" fontId="35" fillId="0" borderId="13" xfId="51" applyFont="1" applyFill="1" applyBorder="1" applyAlignment="1">
      <alignment vertical="top" wrapText="1"/>
      <protection/>
    </xf>
    <xf numFmtId="0" fontId="18" fillId="0" borderId="20" xfId="51" applyFont="1" applyFill="1" applyBorder="1" applyAlignment="1">
      <alignment vertical="top"/>
      <protection/>
    </xf>
    <xf numFmtId="0" fontId="18" fillId="0" borderId="13" xfId="51" applyFont="1" applyFill="1" applyBorder="1" applyAlignment="1">
      <alignment vertical="top"/>
      <protection/>
    </xf>
    <xf numFmtId="0" fontId="6" fillId="0" borderId="12" xfId="51" applyFont="1" applyFill="1" applyBorder="1" applyAlignment="1">
      <alignment vertical="top" wrapText="1"/>
      <protection/>
    </xf>
    <xf numFmtId="0" fontId="18" fillId="0" borderId="12" xfId="51" applyFont="1" applyFill="1" applyBorder="1" applyAlignment="1">
      <alignment vertical="top"/>
      <protection/>
    </xf>
    <xf numFmtId="0" fontId="6" fillId="35" borderId="17" xfId="51" applyFont="1" applyFill="1" applyBorder="1" applyAlignment="1">
      <alignment horizontal="left" vertical="top" wrapText="1"/>
      <protection/>
    </xf>
    <xf numFmtId="0" fontId="6" fillId="35" borderId="16" xfId="51" applyFont="1" applyFill="1" applyBorder="1" applyAlignment="1">
      <alignment horizontal="left" vertical="top" wrapText="1"/>
      <protection/>
    </xf>
    <xf numFmtId="0" fontId="37" fillId="0" borderId="0" xfId="51" applyFont="1" applyAlignment="1">
      <alignment horizontal="right" wrapText="1"/>
      <protection/>
    </xf>
    <xf numFmtId="0" fontId="36" fillId="0" borderId="0" xfId="51" applyNumberFormat="1" applyFont="1" applyFill="1" applyBorder="1" applyAlignment="1" applyProtection="1">
      <alignment horizontal="center" wrapText="1"/>
      <protection locked="0"/>
    </xf>
    <xf numFmtId="0" fontId="35" fillId="0" borderId="12" xfId="51" applyFont="1" applyFill="1" applyBorder="1" applyAlignment="1">
      <alignment horizontal="center" vertical="center" wrapText="1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7" xfId="51" applyFont="1" applyFill="1" applyBorder="1" applyAlignment="1">
      <alignment horizontal="center" vertical="top"/>
      <protection/>
    </xf>
    <xf numFmtId="0" fontId="6" fillId="35" borderId="16" xfId="51" applyFont="1" applyFill="1" applyBorder="1" applyAlignment="1">
      <alignment horizontal="center" vertical="top"/>
      <protection/>
    </xf>
    <xf numFmtId="0" fontId="6" fillId="0" borderId="15" xfId="51" applyFont="1" applyFill="1" applyBorder="1" applyAlignment="1">
      <alignment horizontal="center" vertical="top"/>
      <protection/>
    </xf>
    <xf numFmtId="0" fontId="6" fillId="0" borderId="17" xfId="51" applyFont="1" applyFill="1" applyBorder="1" applyAlignment="1">
      <alignment horizontal="center" vertical="top"/>
      <protection/>
    </xf>
    <xf numFmtId="0" fontId="6" fillId="0" borderId="16" xfId="51" applyFont="1" applyFill="1" applyBorder="1" applyAlignment="1">
      <alignment horizontal="center" vertical="top"/>
      <protection/>
    </xf>
    <xf numFmtId="0" fontId="6" fillId="0" borderId="15" xfId="51" applyFont="1" applyFill="1" applyBorder="1" applyAlignment="1">
      <alignment vertical="top" wrapText="1"/>
      <protection/>
    </xf>
    <xf numFmtId="0" fontId="18" fillId="0" borderId="17" xfId="51" applyFont="1" applyFill="1" applyBorder="1" applyAlignment="1">
      <alignment vertical="top" wrapText="1"/>
      <protection/>
    </xf>
    <xf numFmtId="0" fontId="18" fillId="0" borderId="16" xfId="51" applyFont="1" applyFill="1" applyBorder="1" applyAlignment="1">
      <alignment vertical="top" wrapText="1"/>
      <protection/>
    </xf>
    <xf numFmtId="49" fontId="6" fillId="0" borderId="15" xfId="51" applyNumberFormat="1" applyFont="1" applyFill="1" applyBorder="1" applyAlignment="1">
      <alignment horizontal="center" vertical="top"/>
      <protection/>
    </xf>
    <xf numFmtId="0" fontId="18" fillId="0" borderId="17" xfId="51" applyFont="1" applyFill="1" applyBorder="1" applyAlignment="1">
      <alignment horizontal="center" vertical="top"/>
      <protection/>
    </xf>
    <xf numFmtId="0" fontId="18" fillId="0" borderId="16" xfId="51" applyFont="1" applyFill="1" applyBorder="1" applyAlignment="1">
      <alignment horizontal="center" vertical="top"/>
      <protection/>
    </xf>
    <xf numFmtId="0" fontId="6" fillId="0" borderId="15" xfId="51" applyFont="1" applyFill="1" applyBorder="1" applyAlignment="1">
      <alignment horizontal="left" vertical="top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0" fontId="6" fillId="0" borderId="16" xfId="51" applyFont="1" applyFill="1" applyBorder="1" applyAlignment="1">
      <alignment horizontal="left" vertical="top" wrapText="1"/>
      <protection/>
    </xf>
    <xf numFmtId="0" fontId="6" fillId="35" borderId="15" xfId="51" applyFont="1" applyFill="1" applyBorder="1" applyAlignment="1">
      <alignment horizontal="left" vertical="top" wrapText="1"/>
      <protection/>
    </xf>
    <xf numFmtId="0" fontId="18" fillId="35" borderId="17" xfId="51" applyFont="1" applyFill="1" applyBorder="1" applyAlignment="1">
      <alignment/>
      <protection/>
    </xf>
    <xf numFmtId="0" fontId="18" fillId="35" borderId="16" xfId="51" applyFont="1" applyFill="1" applyBorder="1" applyAlignment="1">
      <alignment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1" fillId="35" borderId="0" xfId="51" applyFont="1" applyFill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21" fillId="35" borderId="0" xfId="51" applyFont="1" applyFill="1" applyAlignment="1">
      <alignment horizontal="center" vertical="center" wrapText="1"/>
      <protection/>
    </xf>
    <xf numFmtId="0" fontId="29" fillId="35" borderId="19" xfId="51" applyFont="1" applyFill="1" applyBorder="1" applyAlignment="1">
      <alignment horizontal="center" vertical="center"/>
      <protection/>
    </xf>
    <xf numFmtId="0" fontId="29" fillId="35" borderId="20" xfId="51" applyFont="1" applyFill="1" applyBorder="1" applyAlignment="1">
      <alignment horizontal="center" vertical="center"/>
      <protection/>
    </xf>
    <xf numFmtId="0" fontId="29" fillId="35" borderId="13" xfId="51" applyFont="1" applyFill="1" applyBorder="1" applyAlignment="1">
      <alignment horizontal="center" vertical="center"/>
      <protection/>
    </xf>
    <xf numFmtId="0" fontId="27" fillId="35" borderId="19" xfId="51" applyFont="1" applyFill="1" applyBorder="1" applyAlignment="1">
      <alignment horizontal="left" vertical="center"/>
      <protection/>
    </xf>
    <xf numFmtId="0" fontId="27" fillId="35" borderId="20" xfId="51" applyFont="1" applyFill="1" applyBorder="1" applyAlignment="1">
      <alignment horizontal="left" vertical="center"/>
      <protection/>
    </xf>
    <xf numFmtId="0" fontId="27" fillId="35" borderId="13" xfId="51" applyFont="1" applyFill="1" applyBorder="1" applyAlignment="1">
      <alignment horizontal="left" vertical="center"/>
      <protection/>
    </xf>
    <xf numFmtId="0" fontId="16" fillId="35" borderId="19" xfId="51" applyFont="1" applyFill="1" applyBorder="1" applyAlignment="1">
      <alignment horizontal="center" vertical="center"/>
      <protection/>
    </xf>
    <xf numFmtId="0" fontId="16" fillId="35" borderId="20" xfId="51" applyFont="1" applyFill="1" applyBorder="1" applyAlignment="1">
      <alignment horizontal="center" vertical="center"/>
      <protection/>
    </xf>
    <xf numFmtId="0" fontId="16" fillId="35" borderId="13" xfId="51" applyFont="1" applyFill="1" applyBorder="1" applyAlignment="1">
      <alignment horizontal="center" vertical="center"/>
      <protection/>
    </xf>
    <xf numFmtId="0" fontId="28" fillId="35" borderId="19" xfId="51" applyFont="1" applyFill="1" applyBorder="1" applyAlignment="1">
      <alignment horizontal="left" vertical="center"/>
      <protection/>
    </xf>
    <xf numFmtId="0" fontId="28" fillId="35" borderId="20" xfId="51" applyFont="1" applyFill="1" applyBorder="1" applyAlignment="1">
      <alignment horizontal="left" vertical="center"/>
      <protection/>
    </xf>
    <xf numFmtId="0" fontId="28" fillId="35" borderId="13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U8" sqref="U8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14" t="s">
        <v>245</v>
      </c>
      <c r="L1" s="114"/>
      <c r="M1" s="114"/>
      <c r="N1" s="114"/>
      <c r="O1" s="114"/>
      <c r="P1" s="114"/>
      <c r="Q1" s="5"/>
    </row>
    <row r="2" spans="1:17" ht="25.5" customHeight="1">
      <c r="A2" s="115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110"/>
      <c r="P3" s="110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111" t="s">
        <v>3</v>
      </c>
      <c r="E5" s="111"/>
      <c r="F5" s="111" t="s">
        <v>4</v>
      </c>
      <c r="G5" s="111"/>
      <c r="H5" s="111"/>
      <c r="I5" s="111" t="s">
        <v>45</v>
      </c>
      <c r="J5" s="111"/>
      <c r="K5" s="4" t="s">
        <v>44</v>
      </c>
      <c r="L5" s="4" t="s">
        <v>43</v>
      </c>
      <c r="M5" s="111" t="s">
        <v>42</v>
      </c>
      <c r="N5" s="111"/>
      <c r="O5" s="111"/>
      <c r="P5" s="111"/>
      <c r="Q5" s="111"/>
    </row>
    <row r="6" spans="1:17" ht="11.25" customHeight="1">
      <c r="A6" s="2"/>
      <c r="B6" s="45" t="s">
        <v>5</v>
      </c>
      <c r="C6" s="45" t="s">
        <v>6</v>
      </c>
      <c r="D6" s="116" t="s">
        <v>7</v>
      </c>
      <c r="E6" s="116"/>
      <c r="F6" s="116" t="s">
        <v>8</v>
      </c>
      <c r="G6" s="116"/>
      <c r="H6" s="116"/>
      <c r="I6" s="116" t="s">
        <v>9</v>
      </c>
      <c r="J6" s="116"/>
      <c r="K6" s="45" t="s">
        <v>41</v>
      </c>
      <c r="L6" s="45" t="s">
        <v>40</v>
      </c>
      <c r="M6" s="116" t="s">
        <v>39</v>
      </c>
      <c r="N6" s="116"/>
      <c r="O6" s="116"/>
      <c r="P6" s="116"/>
      <c r="Q6" s="116"/>
    </row>
    <row r="7" spans="1:17" ht="18.75" customHeight="1">
      <c r="A7" s="2"/>
      <c r="B7" s="109" t="s">
        <v>10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22.5" customHeight="1">
      <c r="A8" s="2"/>
      <c r="B8" s="119" t="s">
        <v>10</v>
      </c>
      <c r="C8" s="119"/>
      <c r="D8" s="119"/>
      <c r="E8" s="119"/>
      <c r="F8" s="119"/>
      <c r="G8" s="119"/>
      <c r="H8" s="48" t="s">
        <v>13</v>
      </c>
      <c r="I8" s="112" t="s">
        <v>171</v>
      </c>
      <c r="J8" s="112"/>
      <c r="K8" s="49" t="s">
        <v>12</v>
      </c>
      <c r="L8" s="49" t="s">
        <v>12</v>
      </c>
      <c r="M8" s="112" t="s">
        <v>171</v>
      </c>
      <c r="N8" s="112"/>
      <c r="O8" s="112"/>
      <c r="P8" s="112"/>
      <c r="Q8" s="112"/>
    </row>
    <row r="9" spans="1:17" ht="27.75" customHeight="1">
      <c r="A9" s="2"/>
      <c r="B9" s="120"/>
      <c r="C9" s="120"/>
      <c r="D9" s="120"/>
      <c r="E9" s="120"/>
      <c r="F9" s="107" t="s">
        <v>11</v>
      </c>
      <c r="G9" s="107"/>
      <c r="H9" s="107"/>
      <c r="I9" s="106" t="s">
        <v>102</v>
      </c>
      <c r="J9" s="106"/>
      <c r="K9" s="50" t="s">
        <v>12</v>
      </c>
      <c r="L9" s="50" t="s">
        <v>12</v>
      </c>
      <c r="M9" s="106" t="s">
        <v>102</v>
      </c>
      <c r="N9" s="106"/>
      <c r="O9" s="106"/>
      <c r="P9" s="106"/>
      <c r="Q9" s="106"/>
    </row>
    <row r="10" spans="1:17" ht="18.75" customHeight="1">
      <c r="A10" s="2"/>
      <c r="B10" s="109" t="s">
        <v>14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23.25" customHeight="1">
      <c r="A11" s="2"/>
      <c r="B11" s="45" t="s">
        <v>231</v>
      </c>
      <c r="C11" s="46"/>
      <c r="D11" s="113"/>
      <c r="E11" s="113"/>
      <c r="F11" s="108" t="s">
        <v>232</v>
      </c>
      <c r="G11" s="108"/>
      <c r="H11" s="108"/>
      <c r="I11" s="104" t="s">
        <v>12</v>
      </c>
      <c r="J11" s="104"/>
      <c r="K11" s="47" t="s">
        <v>12</v>
      </c>
      <c r="L11" s="47" t="s">
        <v>233</v>
      </c>
      <c r="M11" s="104" t="s">
        <v>233</v>
      </c>
      <c r="N11" s="104"/>
      <c r="O11" s="104"/>
      <c r="P11" s="104"/>
      <c r="Q11" s="104"/>
    </row>
    <row r="12" spans="1:17" ht="27" customHeight="1">
      <c r="A12" s="2"/>
      <c r="B12" s="4"/>
      <c r="C12" s="46"/>
      <c r="D12" s="113"/>
      <c r="E12" s="113"/>
      <c r="F12" s="108" t="s">
        <v>11</v>
      </c>
      <c r="G12" s="108"/>
      <c r="H12" s="108"/>
      <c r="I12" s="104" t="s">
        <v>12</v>
      </c>
      <c r="J12" s="104"/>
      <c r="K12" s="47" t="s">
        <v>12</v>
      </c>
      <c r="L12" s="47" t="s">
        <v>233</v>
      </c>
      <c r="M12" s="104" t="s">
        <v>233</v>
      </c>
      <c r="N12" s="104"/>
      <c r="O12" s="104"/>
      <c r="P12" s="104"/>
      <c r="Q12" s="104"/>
    </row>
    <row r="13" spans="1:17" ht="17.25" customHeight="1">
      <c r="A13" s="2"/>
      <c r="B13" s="46"/>
      <c r="C13" s="45" t="s">
        <v>234</v>
      </c>
      <c r="D13" s="113"/>
      <c r="E13" s="113"/>
      <c r="F13" s="108" t="s">
        <v>84</v>
      </c>
      <c r="G13" s="108"/>
      <c r="H13" s="108"/>
      <c r="I13" s="104" t="s">
        <v>12</v>
      </c>
      <c r="J13" s="104"/>
      <c r="K13" s="47" t="s">
        <v>12</v>
      </c>
      <c r="L13" s="47" t="s">
        <v>233</v>
      </c>
      <c r="M13" s="104" t="s">
        <v>233</v>
      </c>
      <c r="N13" s="104"/>
      <c r="O13" s="104"/>
      <c r="P13" s="104"/>
      <c r="Q13" s="104"/>
    </row>
    <row r="14" spans="1:17" ht="30" customHeight="1">
      <c r="A14" s="2"/>
      <c r="B14" s="46"/>
      <c r="C14" s="4"/>
      <c r="D14" s="113"/>
      <c r="E14" s="113"/>
      <c r="F14" s="108" t="s">
        <v>11</v>
      </c>
      <c r="G14" s="108"/>
      <c r="H14" s="108"/>
      <c r="I14" s="104" t="s">
        <v>12</v>
      </c>
      <c r="J14" s="104"/>
      <c r="K14" s="47" t="s">
        <v>12</v>
      </c>
      <c r="L14" s="47" t="s">
        <v>233</v>
      </c>
      <c r="M14" s="104" t="s">
        <v>233</v>
      </c>
      <c r="N14" s="104"/>
      <c r="O14" s="104"/>
      <c r="P14" s="104"/>
      <c r="Q14" s="104"/>
    </row>
    <row r="15" spans="1:17" ht="51" customHeight="1">
      <c r="A15" s="2"/>
      <c r="B15" s="46"/>
      <c r="C15" s="46"/>
      <c r="D15" s="116" t="s">
        <v>235</v>
      </c>
      <c r="E15" s="116"/>
      <c r="F15" s="108" t="s">
        <v>236</v>
      </c>
      <c r="G15" s="108"/>
      <c r="H15" s="108"/>
      <c r="I15" s="104" t="s">
        <v>12</v>
      </c>
      <c r="J15" s="104"/>
      <c r="K15" s="47" t="s">
        <v>12</v>
      </c>
      <c r="L15" s="47" t="s">
        <v>233</v>
      </c>
      <c r="M15" s="104" t="s">
        <v>233</v>
      </c>
      <c r="N15" s="104"/>
      <c r="O15" s="104"/>
      <c r="P15" s="104"/>
      <c r="Q15" s="104"/>
    </row>
    <row r="16" spans="1:17" ht="21" customHeight="1">
      <c r="A16" s="2"/>
      <c r="B16" s="119" t="s">
        <v>14</v>
      </c>
      <c r="C16" s="119"/>
      <c r="D16" s="119"/>
      <c r="E16" s="119"/>
      <c r="F16" s="119"/>
      <c r="G16" s="119"/>
      <c r="H16" s="48" t="s">
        <v>13</v>
      </c>
      <c r="I16" s="112" t="s">
        <v>172</v>
      </c>
      <c r="J16" s="112"/>
      <c r="K16" s="49" t="s">
        <v>12</v>
      </c>
      <c r="L16" s="49" t="s">
        <v>233</v>
      </c>
      <c r="M16" s="112" t="s">
        <v>237</v>
      </c>
      <c r="N16" s="112"/>
      <c r="O16" s="112"/>
      <c r="P16" s="112"/>
      <c r="Q16" s="112"/>
    </row>
    <row r="17" spans="1:17" ht="28.5" customHeight="1">
      <c r="A17" s="2"/>
      <c r="B17" s="120"/>
      <c r="C17" s="120"/>
      <c r="D17" s="120"/>
      <c r="E17" s="120"/>
      <c r="F17" s="107" t="s">
        <v>11</v>
      </c>
      <c r="G17" s="107"/>
      <c r="H17" s="107"/>
      <c r="I17" s="106" t="s">
        <v>103</v>
      </c>
      <c r="J17" s="106"/>
      <c r="K17" s="50" t="s">
        <v>12</v>
      </c>
      <c r="L17" s="50" t="s">
        <v>233</v>
      </c>
      <c r="M17" s="106" t="s">
        <v>238</v>
      </c>
      <c r="N17" s="106"/>
      <c r="O17" s="106"/>
      <c r="P17" s="106"/>
      <c r="Q17" s="106"/>
    </row>
    <row r="18" spans="1:17" ht="19.5" customHeight="1">
      <c r="A18" s="2"/>
      <c r="B18" s="109" t="s">
        <v>15</v>
      </c>
      <c r="C18" s="109"/>
      <c r="D18" s="109"/>
      <c r="E18" s="109"/>
      <c r="F18" s="109"/>
      <c r="G18" s="109"/>
      <c r="H18" s="109"/>
      <c r="I18" s="112" t="s">
        <v>173</v>
      </c>
      <c r="J18" s="112"/>
      <c r="K18" s="49" t="s">
        <v>12</v>
      </c>
      <c r="L18" s="49" t="s">
        <v>233</v>
      </c>
      <c r="M18" s="112" t="s">
        <v>241</v>
      </c>
      <c r="N18" s="112"/>
      <c r="O18" s="112"/>
      <c r="P18" s="112"/>
      <c r="Q18" s="112"/>
    </row>
    <row r="19" spans="1:17" ht="35.25" customHeight="1">
      <c r="A19" s="2"/>
      <c r="B19" s="109"/>
      <c r="C19" s="109"/>
      <c r="D19" s="109"/>
      <c r="E19" s="109"/>
      <c r="F19" s="105" t="s">
        <v>11</v>
      </c>
      <c r="G19" s="105"/>
      <c r="H19" s="105"/>
      <c r="I19" s="103" t="s">
        <v>104</v>
      </c>
      <c r="J19" s="103"/>
      <c r="K19" s="51" t="s">
        <v>12</v>
      </c>
      <c r="L19" s="51" t="s">
        <v>233</v>
      </c>
      <c r="M19" s="103" t="s">
        <v>239</v>
      </c>
      <c r="N19" s="103"/>
      <c r="O19" s="103"/>
      <c r="P19" s="103"/>
      <c r="Q19" s="103"/>
    </row>
    <row r="20" spans="1:17" ht="26.25" customHeight="1">
      <c r="A20" s="2"/>
      <c r="B20" s="117" t="s">
        <v>34</v>
      </c>
      <c r="C20" s="117"/>
      <c r="D20" s="117"/>
      <c r="E20" s="117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</sheetData>
  <sheetProtection/>
  <mergeCells count="56">
    <mergeCell ref="B19:E19"/>
    <mergeCell ref="B20:F20"/>
    <mergeCell ref="G20:Q20"/>
    <mergeCell ref="B8:G8"/>
    <mergeCell ref="B9:E9"/>
    <mergeCell ref="B10:Q10"/>
    <mergeCell ref="B16:G16"/>
    <mergeCell ref="B17:E17"/>
    <mergeCell ref="B18:H18"/>
    <mergeCell ref="M18:Q18"/>
    <mergeCell ref="I16:J16"/>
    <mergeCell ref="M16:Q16"/>
    <mergeCell ref="M17:Q17"/>
    <mergeCell ref="I17:J17"/>
    <mergeCell ref="I18:J18"/>
    <mergeCell ref="F13:H13"/>
    <mergeCell ref="M13:Q13"/>
    <mergeCell ref="M15:Q15"/>
    <mergeCell ref="F17:H17"/>
    <mergeCell ref="D14:E14"/>
    <mergeCell ref="D15:E15"/>
    <mergeCell ref="F15:H15"/>
    <mergeCell ref="I15:J15"/>
    <mergeCell ref="I13:J13"/>
    <mergeCell ref="F14:H14"/>
    <mergeCell ref="I14:J14"/>
    <mergeCell ref="D13:E13"/>
    <mergeCell ref="K1:P1"/>
    <mergeCell ref="A2:P2"/>
    <mergeCell ref="I8:J8"/>
    <mergeCell ref="D5:E5"/>
    <mergeCell ref="M5:Q5"/>
    <mergeCell ref="D6:E6"/>
    <mergeCell ref="F6:H6"/>
    <mergeCell ref="F5:H5"/>
    <mergeCell ref="I6:J6"/>
    <mergeCell ref="M6:Q6"/>
    <mergeCell ref="M12:Q12"/>
    <mergeCell ref="I12:J12"/>
    <mergeCell ref="B7:Q7"/>
    <mergeCell ref="O3:P3"/>
    <mergeCell ref="I5:J5"/>
    <mergeCell ref="M8:Q8"/>
    <mergeCell ref="D12:E12"/>
    <mergeCell ref="F12:H12"/>
    <mergeCell ref="D11:E11"/>
    <mergeCell ref="M19:Q19"/>
    <mergeCell ref="I19:J19"/>
    <mergeCell ref="M14:Q14"/>
    <mergeCell ref="F19:H19"/>
    <mergeCell ref="M9:Q9"/>
    <mergeCell ref="I11:J11"/>
    <mergeCell ref="M11:Q11"/>
    <mergeCell ref="I9:J9"/>
    <mergeCell ref="F9:H9"/>
    <mergeCell ref="F11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8"/>
  <sheetViews>
    <sheetView showGridLines="0" zoomScalePageLayoutView="0" workbookViewId="0" topLeftCell="A1">
      <selection activeCell="Z10" sqref="Z10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28" t="s">
        <v>246</v>
      </c>
      <c r="P1" s="128"/>
      <c r="Q1" s="128"/>
      <c r="R1" s="128"/>
      <c r="S1" s="128"/>
      <c r="T1" s="128"/>
      <c r="U1" s="128"/>
      <c r="V1" s="8"/>
      <c r="W1" s="8"/>
      <c r="X1" s="7"/>
    </row>
    <row r="2" spans="1:24" ht="21.75" customHeight="1">
      <c r="A2" s="121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7"/>
    </row>
    <row r="3" ht="7.5" customHeight="1"/>
    <row r="4" spans="1:23" ht="12.75" customHeight="1">
      <c r="A4" s="123" t="s">
        <v>1</v>
      </c>
      <c r="B4" s="123"/>
      <c r="C4" s="123" t="s">
        <v>2</v>
      </c>
      <c r="D4" s="123" t="s">
        <v>4</v>
      </c>
      <c r="E4" s="123"/>
      <c r="F4" s="123"/>
      <c r="G4" s="123" t="s">
        <v>32</v>
      </c>
      <c r="H4" s="123"/>
      <c r="I4" s="123" t="s">
        <v>31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9" customHeight="1">
      <c r="A5" s="123"/>
      <c r="B5" s="123"/>
      <c r="C5" s="123"/>
      <c r="D5" s="123"/>
      <c r="E5" s="123"/>
      <c r="F5" s="123"/>
      <c r="G5" s="123"/>
      <c r="H5" s="123"/>
      <c r="I5" s="123" t="s">
        <v>30</v>
      </c>
      <c r="J5" s="123" t="s">
        <v>25</v>
      </c>
      <c r="K5" s="123"/>
      <c r="L5" s="123"/>
      <c r="M5" s="123"/>
      <c r="N5" s="123"/>
      <c r="O5" s="123"/>
      <c r="P5" s="123"/>
      <c r="Q5" s="123"/>
      <c r="R5" s="123" t="s">
        <v>29</v>
      </c>
      <c r="S5" s="123" t="s">
        <v>25</v>
      </c>
      <c r="T5" s="123"/>
      <c r="U5" s="123"/>
      <c r="V5" s="123"/>
      <c r="W5" s="123"/>
    </row>
    <row r="6" spans="1:23" ht="5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 t="s">
        <v>28</v>
      </c>
      <c r="T6" s="123" t="s">
        <v>27</v>
      </c>
      <c r="U6" s="123"/>
      <c r="V6" s="123" t="s">
        <v>33</v>
      </c>
      <c r="W6" s="123"/>
    </row>
    <row r="7" spans="1:23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 t="s">
        <v>26</v>
      </c>
      <c r="K7" s="123" t="s">
        <v>25</v>
      </c>
      <c r="L7" s="123"/>
      <c r="M7" s="123" t="s">
        <v>24</v>
      </c>
      <c r="N7" s="123" t="s">
        <v>23</v>
      </c>
      <c r="O7" s="123" t="s">
        <v>22</v>
      </c>
      <c r="P7" s="123" t="s">
        <v>21</v>
      </c>
      <c r="Q7" s="123" t="s">
        <v>20</v>
      </c>
      <c r="R7" s="123"/>
      <c r="S7" s="123"/>
      <c r="T7" s="123"/>
      <c r="U7" s="123"/>
      <c r="V7" s="123"/>
      <c r="W7" s="123"/>
    </row>
    <row r="8" spans="1:23" ht="8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 t="s">
        <v>19</v>
      </c>
      <c r="U8" s="123"/>
      <c r="V8" s="123"/>
      <c r="W8" s="123"/>
    </row>
    <row r="9" spans="1:23" ht="46.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4" t="s">
        <v>18</v>
      </c>
      <c r="L9" s="14" t="s">
        <v>17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12.75">
      <c r="A10" s="123">
        <v>1</v>
      </c>
      <c r="B10" s="123"/>
      <c r="C10" s="14">
        <v>2</v>
      </c>
      <c r="D10" s="123">
        <v>4</v>
      </c>
      <c r="E10" s="123"/>
      <c r="F10" s="123"/>
      <c r="G10" s="123">
        <v>5</v>
      </c>
      <c r="H10" s="123"/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23">
        <v>17</v>
      </c>
      <c r="U10" s="123"/>
      <c r="V10" s="123">
        <v>18</v>
      </c>
      <c r="W10" s="123"/>
    </row>
    <row r="11" spans="1:23" ht="20.25" customHeight="1">
      <c r="A11" s="123">
        <v>700</v>
      </c>
      <c r="B11" s="123"/>
      <c r="C11" s="123"/>
      <c r="D11" s="124" t="s">
        <v>122</v>
      </c>
      <c r="E11" s="124"/>
      <c r="F11" s="12" t="s">
        <v>35</v>
      </c>
      <c r="G11" s="122">
        <v>212975</v>
      </c>
      <c r="H11" s="122"/>
      <c r="I11" s="9">
        <v>212975</v>
      </c>
      <c r="J11" s="9">
        <v>212975</v>
      </c>
      <c r="K11" s="9">
        <v>46000</v>
      </c>
      <c r="L11" s="9">
        <v>166975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22">
        <v>0</v>
      </c>
      <c r="U11" s="122"/>
      <c r="V11" s="122">
        <v>0</v>
      </c>
      <c r="W11" s="122"/>
    </row>
    <row r="12" spans="1:23" ht="18" customHeight="1">
      <c r="A12" s="123"/>
      <c r="B12" s="123"/>
      <c r="C12" s="123"/>
      <c r="D12" s="124"/>
      <c r="E12" s="124"/>
      <c r="F12" s="12" t="s">
        <v>36</v>
      </c>
      <c r="G12" s="122">
        <v>-1000</v>
      </c>
      <c r="H12" s="122"/>
      <c r="I12" s="9">
        <v>-1000</v>
      </c>
      <c r="J12" s="9">
        <v>-1000</v>
      </c>
      <c r="K12" s="9">
        <v>0</v>
      </c>
      <c r="L12" s="9">
        <v>-1000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22">
        <v>0</v>
      </c>
      <c r="U12" s="122"/>
      <c r="V12" s="122">
        <v>0</v>
      </c>
      <c r="W12" s="122"/>
    </row>
    <row r="13" spans="1:23" ht="18" customHeight="1">
      <c r="A13" s="123"/>
      <c r="B13" s="123"/>
      <c r="C13" s="123"/>
      <c r="D13" s="124"/>
      <c r="E13" s="124"/>
      <c r="F13" s="12" t="s">
        <v>37</v>
      </c>
      <c r="G13" s="122">
        <v>1000</v>
      </c>
      <c r="H13" s="122"/>
      <c r="I13" s="9">
        <v>1000</v>
      </c>
      <c r="J13" s="9">
        <v>1000</v>
      </c>
      <c r="K13" s="9">
        <v>0</v>
      </c>
      <c r="L13" s="9">
        <v>1000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22">
        <v>0</v>
      </c>
      <c r="U13" s="122"/>
      <c r="V13" s="122">
        <v>0</v>
      </c>
      <c r="W13" s="122"/>
    </row>
    <row r="14" spans="1:23" ht="21" customHeight="1" thickBot="1">
      <c r="A14" s="123"/>
      <c r="B14" s="123"/>
      <c r="C14" s="123"/>
      <c r="D14" s="124"/>
      <c r="E14" s="124"/>
      <c r="F14" s="12" t="s">
        <v>38</v>
      </c>
      <c r="G14" s="122">
        <v>212975</v>
      </c>
      <c r="H14" s="122"/>
      <c r="I14" s="9">
        <v>212975</v>
      </c>
      <c r="J14" s="9">
        <v>212975</v>
      </c>
      <c r="K14" s="9">
        <v>46000</v>
      </c>
      <c r="L14" s="9">
        <v>166975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22">
        <v>0</v>
      </c>
      <c r="U14" s="122"/>
      <c r="V14" s="122">
        <v>0</v>
      </c>
      <c r="W14" s="122"/>
    </row>
    <row r="15" spans="1:23" ht="21" customHeight="1" thickBot="1">
      <c r="A15" s="125"/>
      <c r="B15" s="125"/>
      <c r="C15" s="125">
        <v>70005</v>
      </c>
      <c r="D15" s="126" t="s">
        <v>123</v>
      </c>
      <c r="E15" s="126"/>
      <c r="F15" s="13" t="s">
        <v>35</v>
      </c>
      <c r="G15" s="127">
        <v>212975</v>
      </c>
      <c r="H15" s="127"/>
      <c r="I15" s="10">
        <v>212975</v>
      </c>
      <c r="J15" s="10">
        <v>212975</v>
      </c>
      <c r="K15" s="10">
        <v>46000</v>
      </c>
      <c r="L15" s="10">
        <v>166975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27">
        <v>0</v>
      </c>
      <c r="U15" s="127"/>
      <c r="V15" s="127">
        <v>0</v>
      </c>
      <c r="W15" s="127"/>
    </row>
    <row r="16" spans="1:23" ht="18.75" customHeight="1" thickBot="1">
      <c r="A16" s="125"/>
      <c r="B16" s="125"/>
      <c r="C16" s="125"/>
      <c r="D16" s="126"/>
      <c r="E16" s="126"/>
      <c r="F16" s="12" t="s">
        <v>36</v>
      </c>
      <c r="G16" s="122">
        <v>-1000</v>
      </c>
      <c r="H16" s="122"/>
      <c r="I16" s="9">
        <v>-1000</v>
      </c>
      <c r="J16" s="9">
        <v>-1000</v>
      </c>
      <c r="K16" s="9">
        <v>0</v>
      </c>
      <c r="L16" s="9">
        <v>-1000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22">
        <v>0</v>
      </c>
      <c r="U16" s="122"/>
      <c r="V16" s="122">
        <v>0</v>
      </c>
      <c r="W16" s="122"/>
    </row>
    <row r="17" spans="1:23" ht="18.75" customHeight="1" thickBot="1">
      <c r="A17" s="125"/>
      <c r="B17" s="125"/>
      <c r="C17" s="125"/>
      <c r="D17" s="126"/>
      <c r="E17" s="126"/>
      <c r="F17" s="12" t="s">
        <v>37</v>
      </c>
      <c r="G17" s="122">
        <v>1000</v>
      </c>
      <c r="H17" s="122"/>
      <c r="I17" s="9">
        <v>1000</v>
      </c>
      <c r="J17" s="9">
        <v>1000</v>
      </c>
      <c r="K17" s="9">
        <v>0</v>
      </c>
      <c r="L17" s="9">
        <v>1000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22">
        <v>0</v>
      </c>
      <c r="U17" s="122"/>
      <c r="V17" s="122">
        <v>0</v>
      </c>
      <c r="W17" s="122"/>
    </row>
    <row r="18" spans="1:23" ht="19.5" customHeight="1">
      <c r="A18" s="125"/>
      <c r="B18" s="125"/>
      <c r="C18" s="125"/>
      <c r="D18" s="126"/>
      <c r="E18" s="126"/>
      <c r="F18" s="12" t="s">
        <v>38</v>
      </c>
      <c r="G18" s="122">
        <v>212975</v>
      </c>
      <c r="H18" s="122"/>
      <c r="I18" s="9">
        <v>212975</v>
      </c>
      <c r="J18" s="9">
        <v>212975</v>
      </c>
      <c r="K18" s="9">
        <v>46000</v>
      </c>
      <c r="L18" s="9">
        <v>166975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22">
        <v>0</v>
      </c>
      <c r="U18" s="122"/>
      <c r="V18" s="122">
        <v>0</v>
      </c>
      <c r="W18" s="122"/>
    </row>
    <row r="19" spans="1:23" ht="20.25" customHeight="1">
      <c r="A19" s="123">
        <v>754</v>
      </c>
      <c r="B19" s="123"/>
      <c r="C19" s="123"/>
      <c r="D19" s="124" t="s">
        <v>244</v>
      </c>
      <c r="E19" s="124"/>
      <c r="F19" s="12" t="s">
        <v>35</v>
      </c>
      <c r="G19" s="122">
        <v>3846000</v>
      </c>
      <c r="H19" s="122"/>
      <c r="I19" s="9">
        <v>3830000</v>
      </c>
      <c r="J19" s="9">
        <v>3631400</v>
      </c>
      <c r="K19" s="9">
        <v>3207000</v>
      </c>
      <c r="L19" s="9">
        <v>424400</v>
      </c>
      <c r="M19" s="9">
        <v>10000</v>
      </c>
      <c r="N19" s="9">
        <v>188600</v>
      </c>
      <c r="O19" s="9">
        <v>0</v>
      </c>
      <c r="P19" s="9">
        <v>0</v>
      </c>
      <c r="Q19" s="9">
        <v>0</v>
      </c>
      <c r="R19" s="9">
        <v>16000</v>
      </c>
      <c r="S19" s="9">
        <v>16000</v>
      </c>
      <c r="T19" s="122">
        <v>0</v>
      </c>
      <c r="U19" s="122"/>
      <c r="V19" s="122">
        <v>0</v>
      </c>
      <c r="W19" s="122"/>
    </row>
    <row r="20" spans="1:23" ht="18" customHeight="1">
      <c r="A20" s="123"/>
      <c r="B20" s="123"/>
      <c r="C20" s="123"/>
      <c r="D20" s="124"/>
      <c r="E20" s="124"/>
      <c r="F20" s="12" t="s">
        <v>36</v>
      </c>
      <c r="G20" s="122">
        <v>-10000</v>
      </c>
      <c r="H20" s="122"/>
      <c r="I20" s="9">
        <v>-10000</v>
      </c>
      <c r="J20" s="9">
        <v>0</v>
      </c>
      <c r="K20" s="9">
        <v>0</v>
      </c>
      <c r="L20" s="9">
        <v>0</v>
      </c>
      <c r="M20" s="9">
        <v>-10000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22">
        <v>0</v>
      </c>
      <c r="U20" s="122"/>
      <c r="V20" s="122">
        <v>0</v>
      </c>
      <c r="W20" s="122"/>
    </row>
    <row r="21" spans="1:23" ht="18.75" customHeight="1">
      <c r="A21" s="123"/>
      <c r="B21" s="123"/>
      <c r="C21" s="123"/>
      <c r="D21" s="124"/>
      <c r="E21" s="124"/>
      <c r="F21" s="12" t="s">
        <v>37</v>
      </c>
      <c r="G21" s="122">
        <v>10000</v>
      </c>
      <c r="H21" s="122"/>
      <c r="I21" s="9">
        <v>10000</v>
      </c>
      <c r="J21" s="9">
        <v>10000</v>
      </c>
      <c r="K21" s="9">
        <v>0</v>
      </c>
      <c r="L21" s="9">
        <v>10000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22">
        <v>0</v>
      </c>
      <c r="U21" s="122"/>
      <c r="V21" s="122">
        <v>0</v>
      </c>
      <c r="W21" s="122"/>
    </row>
    <row r="22" spans="1:23" ht="21" customHeight="1" thickBot="1">
      <c r="A22" s="123"/>
      <c r="B22" s="123"/>
      <c r="C22" s="123"/>
      <c r="D22" s="124"/>
      <c r="E22" s="124"/>
      <c r="F22" s="12" t="s">
        <v>38</v>
      </c>
      <c r="G22" s="122">
        <v>3846000</v>
      </c>
      <c r="H22" s="122"/>
      <c r="I22" s="9">
        <v>3830000</v>
      </c>
      <c r="J22" s="9">
        <v>3641400</v>
      </c>
      <c r="K22" s="9">
        <v>3207000</v>
      </c>
      <c r="L22" s="9">
        <v>434400</v>
      </c>
      <c r="M22" s="9">
        <v>0</v>
      </c>
      <c r="N22" s="9">
        <v>188600</v>
      </c>
      <c r="O22" s="9">
        <v>0</v>
      </c>
      <c r="P22" s="9">
        <v>0</v>
      </c>
      <c r="Q22" s="9">
        <v>0</v>
      </c>
      <c r="R22" s="9">
        <v>16000</v>
      </c>
      <c r="S22" s="9">
        <v>16000</v>
      </c>
      <c r="T22" s="122">
        <v>0</v>
      </c>
      <c r="U22" s="122"/>
      <c r="V22" s="122">
        <v>0</v>
      </c>
      <c r="W22" s="122"/>
    </row>
    <row r="23" spans="1:23" ht="18.75" customHeight="1" thickBot="1">
      <c r="A23" s="125"/>
      <c r="B23" s="125"/>
      <c r="C23" s="125">
        <v>75495</v>
      </c>
      <c r="D23" s="126" t="s">
        <v>84</v>
      </c>
      <c r="E23" s="126"/>
      <c r="F23" s="13" t="s">
        <v>35</v>
      </c>
      <c r="G23" s="127">
        <v>17000</v>
      </c>
      <c r="H23" s="127"/>
      <c r="I23" s="10">
        <v>17000</v>
      </c>
      <c r="J23" s="10">
        <v>7000</v>
      </c>
      <c r="K23" s="10">
        <v>1000</v>
      </c>
      <c r="L23" s="10">
        <v>6000</v>
      </c>
      <c r="M23" s="10">
        <v>10000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27">
        <v>0</v>
      </c>
      <c r="U23" s="127"/>
      <c r="V23" s="127">
        <v>0</v>
      </c>
      <c r="W23" s="127"/>
    </row>
    <row r="24" spans="1:23" ht="16.5" customHeight="1" thickBot="1">
      <c r="A24" s="125"/>
      <c r="B24" s="125"/>
      <c r="C24" s="125"/>
      <c r="D24" s="126"/>
      <c r="E24" s="126"/>
      <c r="F24" s="12" t="s">
        <v>36</v>
      </c>
      <c r="G24" s="122">
        <v>-10000</v>
      </c>
      <c r="H24" s="122"/>
      <c r="I24" s="9">
        <v>-10000</v>
      </c>
      <c r="J24" s="9">
        <v>0</v>
      </c>
      <c r="K24" s="9">
        <v>0</v>
      </c>
      <c r="L24" s="9">
        <v>0</v>
      </c>
      <c r="M24" s="9">
        <v>-10000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22">
        <v>0</v>
      </c>
      <c r="U24" s="122"/>
      <c r="V24" s="122">
        <v>0</v>
      </c>
      <c r="W24" s="122"/>
    </row>
    <row r="25" spans="1:23" ht="15.75" customHeight="1" thickBot="1">
      <c r="A25" s="125"/>
      <c r="B25" s="125"/>
      <c r="C25" s="125"/>
      <c r="D25" s="126"/>
      <c r="E25" s="126"/>
      <c r="F25" s="12" t="s">
        <v>37</v>
      </c>
      <c r="G25" s="122">
        <v>10000</v>
      </c>
      <c r="H25" s="122"/>
      <c r="I25" s="9">
        <v>10000</v>
      </c>
      <c r="J25" s="9">
        <v>10000</v>
      </c>
      <c r="K25" s="9">
        <v>0</v>
      </c>
      <c r="L25" s="9">
        <v>10000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22">
        <v>0</v>
      </c>
      <c r="U25" s="122"/>
      <c r="V25" s="122">
        <v>0</v>
      </c>
      <c r="W25" s="122"/>
    </row>
    <row r="26" spans="1:23" ht="17.25" customHeight="1">
      <c r="A26" s="125"/>
      <c r="B26" s="125"/>
      <c r="C26" s="125"/>
      <c r="D26" s="126"/>
      <c r="E26" s="126"/>
      <c r="F26" s="12" t="s">
        <v>38</v>
      </c>
      <c r="G26" s="122">
        <v>17000</v>
      </c>
      <c r="H26" s="122"/>
      <c r="I26" s="9">
        <v>17000</v>
      </c>
      <c r="J26" s="9">
        <v>17000</v>
      </c>
      <c r="K26" s="9">
        <v>1000</v>
      </c>
      <c r="L26" s="9">
        <v>16000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22">
        <v>0</v>
      </c>
      <c r="U26" s="122"/>
      <c r="V26" s="122">
        <v>0</v>
      </c>
      <c r="W26" s="122"/>
    </row>
    <row r="27" spans="1:23" ht="18.75" customHeight="1">
      <c r="A27" s="123">
        <v>921</v>
      </c>
      <c r="B27" s="123"/>
      <c r="C27" s="123"/>
      <c r="D27" s="124" t="s">
        <v>232</v>
      </c>
      <c r="E27" s="124"/>
      <c r="F27" s="12" t="s">
        <v>35</v>
      </c>
      <c r="G27" s="122">
        <v>236602</v>
      </c>
      <c r="H27" s="122"/>
      <c r="I27" s="9">
        <v>154000</v>
      </c>
      <c r="J27" s="9">
        <v>49000</v>
      </c>
      <c r="K27" s="9">
        <v>13000</v>
      </c>
      <c r="L27" s="9">
        <v>36000</v>
      </c>
      <c r="M27" s="9">
        <v>105000</v>
      </c>
      <c r="N27" s="9">
        <v>0</v>
      </c>
      <c r="O27" s="9">
        <v>0</v>
      </c>
      <c r="P27" s="9">
        <v>0</v>
      </c>
      <c r="Q27" s="9">
        <v>0</v>
      </c>
      <c r="R27" s="9">
        <v>82602</v>
      </c>
      <c r="S27" s="9">
        <v>82602</v>
      </c>
      <c r="T27" s="122">
        <v>0</v>
      </c>
      <c r="U27" s="122"/>
      <c r="V27" s="122">
        <v>0</v>
      </c>
      <c r="W27" s="122"/>
    </row>
    <row r="28" spans="1:23" ht="17.25" customHeight="1">
      <c r="A28" s="123"/>
      <c r="B28" s="123"/>
      <c r="C28" s="123"/>
      <c r="D28" s="124"/>
      <c r="E28" s="124"/>
      <c r="F28" s="12" t="s">
        <v>36</v>
      </c>
      <c r="G28" s="122">
        <v>-82602</v>
      </c>
      <c r="H28" s="122"/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-82602</v>
      </c>
      <c r="S28" s="9">
        <v>-82602</v>
      </c>
      <c r="T28" s="122">
        <v>0</v>
      </c>
      <c r="U28" s="122"/>
      <c r="V28" s="122">
        <v>0</v>
      </c>
      <c r="W28" s="122"/>
    </row>
    <row r="29" spans="1:23" ht="19.5" customHeight="1">
      <c r="A29" s="123"/>
      <c r="B29" s="123"/>
      <c r="C29" s="123"/>
      <c r="D29" s="124"/>
      <c r="E29" s="124"/>
      <c r="F29" s="12" t="s">
        <v>37</v>
      </c>
      <c r="G29" s="122">
        <v>3001850</v>
      </c>
      <c r="H29" s="122"/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3001850</v>
      </c>
      <c r="S29" s="9">
        <v>3001850</v>
      </c>
      <c r="T29" s="122">
        <v>3001850</v>
      </c>
      <c r="U29" s="122"/>
      <c r="V29" s="122">
        <v>0</v>
      </c>
      <c r="W29" s="122"/>
    </row>
    <row r="30" spans="1:23" ht="19.5" customHeight="1" thickBot="1">
      <c r="A30" s="123"/>
      <c r="B30" s="123"/>
      <c r="C30" s="123"/>
      <c r="D30" s="124"/>
      <c r="E30" s="124"/>
      <c r="F30" s="12" t="s">
        <v>38</v>
      </c>
      <c r="G30" s="122">
        <v>3155850</v>
      </c>
      <c r="H30" s="122"/>
      <c r="I30" s="9">
        <v>154000</v>
      </c>
      <c r="J30" s="9">
        <v>49000</v>
      </c>
      <c r="K30" s="9">
        <v>13000</v>
      </c>
      <c r="L30" s="9">
        <v>36000</v>
      </c>
      <c r="M30" s="9">
        <v>105000</v>
      </c>
      <c r="N30" s="9">
        <v>0</v>
      </c>
      <c r="O30" s="9">
        <v>0</v>
      </c>
      <c r="P30" s="9">
        <v>0</v>
      </c>
      <c r="Q30" s="9">
        <v>0</v>
      </c>
      <c r="R30" s="9">
        <v>3001850</v>
      </c>
      <c r="S30" s="9">
        <v>3001850</v>
      </c>
      <c r="T30" s="122">
        <v>3001850</v>
      </c>
      <c r="U30" s="122"/>
      <c r="V30" s="122">
        <v>0</v>
      </c>
      <c r="W30" s="122"/>
    </row>
    <row r="31" spans="1:23" ht="18.75" customHeight="1" thickBot="1">
      <c r="A31" s="125"/>
      <c r="B31" s="125"/>
      <c r="C31" s="125">
        <v>92195</v>
      </c>
      <c r="D31" s="126" t="s">
        <v>84</v>
      </c>
      <c r="E31" s="126"/>
      <c r="F31" s="13" t="s">
        <v>35</v>
      </c>
      <c r="G31" s="127">
        <v>116602</v>
      </c>
      <c r="H31" s="127"/>
      <c r="I31" s="10">
        <v>34000</v>
      </c>
      <c r="J31" s="10">
        <v>34000</v>
      </c>
      <c r="K31" s="10">
        <v>9000</v>
      </c>
      <c r="L31" s="10">
        <v>25000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82602</v>
      </c>
      <c r="S31" s="10">
        <v>82602</v>
      </c>
      <c r="T31" s="127">
        <v>0</v>
      </c>
      <c r="U31" s="127"/>
      <c r="V31" s="127">
        <v>0</v>
      </c>
      <c r="W31" s="127"/>
    </row>
    <row r="32" spans="1:23" ht="18" customHeight="1" thickBot="1">
      <c r="A32" s="125"/>
      <c r="B32" s="125"/>
      <c r="C32" s="125"/>
      <c r="D32" s="126"/>
      <c r="E32" s="126"/>
      <c r="F32" s="12" t="s">
        <v>36</v>
      </c>
      <c r="G32" s="122">
        <v>-82602</v>
      </c>
      <c r="H32" s="122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-82602</v>
      </c>
      <c r="S32" s="9">
        <v>-82602</v>
      </c>
      <c r="T32" s="122">
        <v>0</v>
      </c>
      <c r="U32" s="122"/>
      <c r="V32" s="122">
        <v>0</v>
      </c>
      <c r="W32" s="122"/>
    </row>
    <row r="33" spans="1:23" ht="18" customHeight="1" thickBot="1">
      <c r="A33" s="125"/>
      <c r="B33" s="125"/>
      <c r="C33" s="125"/>
      <c r="D33" s="126"/>
      <c r="E33" s="126"/>
      <c r="F33" s="12" t="s">
        <v>37</v>
      </c>
      <c r="G33" s="122">
        <v>3001850</v>
      </c>
      <c r="H33" s="122"/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3001850</v>
      </c>
      <c r="S33" s="9">
        <v>3001850</v>
      </c>
      <c r="T33" s="122">
        <v>3001850</v>
      </c>
      <c r="U33" s="122"/>
      <c r="V33" s="122">
        <v>0</v>
      </c>
      <c r="W33" s="122"/>
    </row>
    <row r="34" spans="1:23" ht="17.25" customHeight="1">
      <c r="A34" s="125"/>
      <c r="B34" s="125"/>
      <c r="C34" s="125"/>
      <c r="D34" s="126"/>
      <c r="E34" s="126"/>
      <c r="F34" s="12" t="s">
        <v>38</v>
      </c>
      <c r="G34" s="122">
        <v>3035850</v>
      </c>
      <c r="H34" s="122"/>
      <c r="I34" s="9">
        <v>34000</v>
      </c>
      <c r="J34" s="9">
        <v>34000</v>
      </c>
      <c r="K34" s="9">
        <v>9000</v>
      </c>
      <c r="L34" s="9">
        <v>25000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3001850</v>
      </c>
      <c r="S34" s="9">
        <v>3001850</v>
      </c>
      <c r="T34" s="122">
        <v>3001850</v>
      </c>
      <c r="U34" s="122"/>
      <c r="V34" s="122">
        <v>0</v>
      </c>
      <c r="W34" s="122"/>
    </row>
    <row r="35" spans="1:23" ht="17.25" customHeight="1">
      <c r="A35" s="130" t="s">
        <v>16</v>
      </c>
      <c r="B35" s="130"/>
      <c r="C35" s="130"/>
      <c r="D35" s="130"/>
      <c r="E35" s="130"/>
      <c r="F35" s="12" t="s">
        <v>35</v>
      </c>
      <c r="G35" s="129">
        <v>82836471</v>
      </c>
      <c r="H35" s="129"/>
      <c r="I35" s="11">
        <v>75135440</v>
      </c>
      <c r="J35" s="11">
        <v>69875756</v>
      </c>
      <c r="K35" s="11">
        <v>45245720</v>
      </c>
      <c r="L35" s="11">
        <v>24630036</v>
      </c>
      <c r="M35" s="11">
        <v>1598986</v>
      </c>
      <c r="N35" s="11">
        <v>2800969</v>
      </c>
      <c r="O35" s="11">
        <v>552306</v>
      </c>
      <c r="P35" s="11">
        <v>282098</v>
      </c>
      <c r="Q35" s="11">
        <v>25325</v>
      </c>
      <c r="R35" s="11">
        <v>7701031</v>
      </c>
      <c r="S35" s="11">
        <v>4916531</v>
      </c>
      <c r="T35" s="129">
        <v>1333333</v>
      </c>
      <c r="U35" s="129"/>
      <c r="V35" s="129">
        <v>2784500</v>
      </c>
      <c r="W35" s="129"/>
    </row>
    <row r="36" spans="1:23" ht="18.75" customHeight="1">
      <c r="A36" s="130"/>
      <c r="B36" s="130"/>
      <c r="C36" s="130"/>
      <c r="D36" s="130"/>
      <c r="E36" s="130"/>
      <c r="F36" s="12" t="s">
        <v>36</v>
      </c>
      <c r="G36" s="129">
        <v>-93602</v>
      </c>
      <c r="H36" s="129"/>
      <c r="I36" s="11">
        <v>-11000</v>
      </c>
      <c r="J36" s="11">
        <v>-1000</v>
      </c>
      <c r="K36" s="11">
        <v>0</v>
      </c>
      <c r="L36" s="11">
        <v>-1000</v>
      </c>
      <c r="M36" s="11">
        <v>-10000</v>
      </c>
      <c r="N36" s="11">
        <v>0</v>
      </c>
      <c r="O36" s="11">
        <v>0</v>
      </c>
      <c r="P36" s="11">
        <v>0</v>
      </c>
      <c r="Q36" s="11">
        <v>0</v>
      </c>
      <c r="R36" s="11">
        <v>-82602</v>
      </c>
      <c r="S36" s="11">
        <v>-82602</v>
      </c>
      <c r="T36" s="129">
        <v>0</v>
      </c>
      <c r="U36" s="129"/>
      <c r="V36" s="129">
        <v>0</v>
      </c>
      <c r="W36" s="129"/>
    </row>
    <row r="37" spans="1:23" ht="19.5" customHeight="1">
      <c r="A37" s="130"/>
      <c r="B37" s="130"/>
      <c r="C37" s="130"/>
      <c r="D37" s="130"/>
      <c r="E37" s="130"/>
      <c r="F37" s="12" t="s">
        <v>37</v>
      </c>
      <c r="G37" s="129">
        <v>3012850</v>
      </c>
      <c r="H37" s="129"/>
      <c r="I37" s="11">
        <v>11000</v>
      </c>
      <c r="J37" s="11">
        <v>11000</v>
      </c>
      <c r="K37" s="11">
        <v>0</v>
      </c>
      <c r="L37" s="11">
        <v>11000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3001850</v>
      </c>
      <c r="S37" s="11">
        <v>3001850</v>
      </c>
      <c r="T37" s="129">
        <v>3001850</v>
      </c>
      <c r="U37" s="129"/>
      <c r="V37" s="129">
        <v>0</v>
      </c>
      <c r="W37" s="129"/>
    </row>
    <row r="38" spans="1:23" ht="19.5" customHeight="1">
      <c r="A38" s="130"/>
      <c r="B38" s="130"/>
      <c r="C38" s="130"/>
      <c r="D38" s="130"/>
      <c r="E38" s="130"/>
      <c r="F38" s="12" t="s">
        <v>38</v>
      </c>
      <c r="G38" s="129">
        <v>85755719</v>
      </c>
      <c r="H38" s="129"/>
      <c r="I38" s="11">
        <v>75135440</v>
      </c>
      <c r="J38" s="11">
        <v>69885756</v>
      </c>
      <c r="K38" s="11">
        <v>45245720</v>
      </c>
      <c r="L38" s="11">
        <v>24640036</v>
      </c>
      <c r="M38" s="11">
        <v>1588986</v>
      </c>
      <c r="N38" s="11">
        <v>2800969</v>
      </c>
      <c r="O38" s="11">
        <v>552306</v>
      </c>
      <c r="P38" s="11">
        <v>282098</v>
      </c>
      <c r="Q38" s="11">
        <v>25325</v>
      </c>
      <c r="R38" s="101">
        <v>10620279</v>
      </c>
      <c r="S38" s="11">
        <v>7835779</v>
      </c>
      <c r="T38" s="129">
        <v>4335183</v>
      </c>
      <c r="U38" s="129"/>
      <c r="V38" s="129">
        <v>2784500</v>
      </c>
      <c r="W38" s="129"/>
    </row>
  </sheetData>
  <sheetProtection/>
  <mergeCells count="130">
    <mergeCell ref="G38:H38"/>
    <mergeCell ref="T38:U38"/>
    <mergeCell ref="V38:W38"/>
    <mergeCell ref="A35:E38"/>
    <mergeCell ref="G35:H35"/>
    <mergeCell ref="T35:U35"/>
    <mergeCell ref="V35:W35"/>
    <mergeCell ref="G36:H36"/>
    <mergeCell ref="T36:U36"/>
    <mergeCell ref="V36:W36"/>
    <mergeCell ref="G37:H37"/>
    <mergeCell ref="T37:U37"/>
    <mergeCell ref="V37:W37"/>
    <mergeCell ref="G33:H33"/>
    <mergeCell ref="T33:U33"/>
    <mergeCell ref="V33:W33"/>
    <mergeCell ref="G34:H34"/>
    <mergeCell ref="T34:U34"/>
    <mergeCell ref="V34:W34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A4:B9"/>
    <mergeCell ref="C4:C9"/>
    <mergeCell ref="P7:P9"/>
    <mergeCell ref="D4:F9"/>
    <mergeCell ref="I4:W4"/>
    <mergeCell ref="A27:B30"/>
    <mergeCell ref="C27:C30"/>
    <mergeCell ref="D27:E30"/>
    <mergeCell ref="V11:W11"/>
    <mergeCell ref="O1:U1"/>
    <mergeCell ref="I5:I9"/>
    <mergeCell ref="J5:Q6"/>
    <mergeCell ref="R5:R9"/>
    <mergeCell ref="S5:W5"/>
    <mergeCell ref="G4:H9"/>
    <mergeCell ref="Q7:Q9"/>
    <mergeCell ref="T8:U9"/>
    <mergeCell ref="T6:U7"/>
    <mergeCell ref="V19:W19"/>
    <mergeCell ref="T13:U13"/>
    <mergeCell ref="V13:W13"/>
    <mergeCell ref="V6:W9"/>
    <mergeCell ref="T12:U12"/>
    <mergeCell ref="V10:W10"/>
    <mergeCell ref="G13:H13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G16:H16"/>
    <mergeCell ref="V14:W14"/>
    <mergeCell ref="T17:U17"/>
    <mergeCell ref="T14:U14"/>
    <mergeCell ref="A11:B14"/>
    <mergeCell ref="C11:C14"/>
    <mergeCell ref="D11:E14"/>
    <mergeCell ref="G11:H11"/>
    <mergeCell ref="T11:U11"/>
    <mergeCell ref="G12:H12"/>
    <mergeCell ref="V15:W15"/>
    <mergeCell ref="V23:W23"/>
    <mergeCell ref="T22:U22"/>
    <mergeCell ref="T18:U18"/>
    <mergeCell ref="T16:U16"/>
    <mergeCell ref="A10:B10"/>
    <mergeCell ref="V12:W12"/>
    <mergeCell ref="G14:H14"/>
    <mergeCell ref="V16:W16"/>
    <mergeCell ref="G17:H17"/>
    <mergeCell ref="G24:H24"/>
    <mergeCell ref="T24:U24"/>
    <mergeCell ref="V24:W24"/>
    <mergeCell ref="V20:W20"/>
    <mergeCell ref="G21:H21"/>
    <mergeCell ref="V17:W17"/>
    <mergeCell ref="V18:W18"/>
    <mergeCell ref="G18:H18"/>
    <mergeCell ref="A15:B18"/>
    <mergeCell ref="C15:C18"/>
    <mergeCell ref="D15:E18"/>
    <mergeCell ref="G15:H15"/>
    <mergeCell ref="T15:U15"/>
    <mergeCell ref="G30:H30"/>
    <mergeCell ref="T30:U30"/>
    <mergeCell ref="G20:H20"/>
    <mergeCell ref="T20:U20"/>
    <mergeCell ref="T21:U21"/>
    <mergeCell ref="V30:W30"/>
    <mergeCell ref="V22:W22"/>
    <mergeCell ref="A23:B26"/>
    <mergeCell ref="C23:C26"/>
    <mergeCell ref="D23:E26"/>
    <mergeCell ref="G23:H23"/>
    <mergeCell ref="T23:U23"/>
    <mergeCell ref="A19:B22"/>
    <mergeCell ref="G29:H29"/>
    <mergeCell ref="T29:U29"/>
    <mergeCell ref="V29:W29"/>
    <mergeCell ref="G27:H27"/>
    <mergeCell ref="T27:U27"/>
    <mergeCell ref="C19:C22"/>
    <mergeCell ref="D19:E22"/>
    <mergeCell ref="G19:H19"/>
    <mergeCell ref="T19:U19"/>
    <mergeCell ref="T25:U25"/>
    <mergeCell ref="V21:W21"/>
    <mergeCell ref="G22:H22"/>
    <mergeCell ref="A2:W2"/>
    <mergeCell ref="V27:W27"/>
    <mergeCell ref="G28:H28"/>
    <mergeCell ref="T28:U28"/>
    <mergeCell ref="G26:H26"/>
    <mergeCell ref="T26:U26"/>
    <mergeCell ref="V26:W26"/>
    <mergeCell ref="G25:H25"/>
    <mergeCell ref="V28:W28"/>
    <mergeCell ref="V25:W2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view="pageLayout" workbookViewId="0" topLeftCell="A1">
      <selection activeCell="L6" sqref="L6"/>
    </sheetView>
  </sheetViews>
  <sheetFormatPr defaultColWidth="9.33203125" defaultRowHeight="12.75"/>
  <cols>
    <col min="1" max="1" width="6.5" style="15" customWidth="1"/>
    <col min="2" max="2" width="8" style="15" customWidth="1"/>
    <col min="3" max="3" width="9" style="15" customWidth="1"/>
    <col min="4" max="4" width="29.16015625" style="15" customWidth="1"/>
    <col min="5" max="5" width="14.83203125" style="15" customWidth="1"/>
    <col min="6" max="6" width="12.83203125" style="15" customWidth="1"/>
    <col min="7" max="7" width="16.33203125" style="15" customWidth="1"/>
    <col min="8" max="8" width="11.83203125" style="15" customWidth="1"/>
    <col min="9" max="9" width="15.33203125" style="15" customWidth="1"/>
    <col min="10" max="10" width="12.83203125" style="15" customWidth="1"/>
    <col min="11" max="11" width="19.5" style="15" customWidth="1"/>
    <col min="12" max="16384" width="9.33203125" style="15" customWidth="1"/>
  </cols>
  <sheetData>
    <row r="1" spans="1:11" ht="18">
      <c r="A1" s="142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24" t="s">
        <v>0</v>
      </c>
    </row>
    <row r="3" spans="1:11" s="16" customFormat="1" ht="19.5" customHeight="1">
      <c r="A3" s="143" t="s">
        <v>83</v>
      </c>
      <c r="B3" s="143" t="s">
        <v>1</v>
      </c>
      <c r="C3" s="143" t="s">
        <v>82</v>
      </c>
      <c r="D3" s="144" t="s">
        <v>81</v>
      </c>
      <c r="E3" s="144" t="s">
        <v>80</v>
      </c>
      <c r="F3" s="144"/>
      <c r="G3" s="144"/>
      <c r="H3" s="144"/>
      <c r="I3" s="144"/>
      <c r="J3" s="144"/>
      <c r="K3" s="144" t="s">
        <v>79</v>
      </c>
    </row>
    <row r="4" spans="1:11" s="16" customFormat="1" ht="19.5" customHeight="1">
      <c r="A4" s="143"/>
      <c r="B4" s="143"/>
      <c r="C4" s="143"/>
      <c r="D4" s="144"/>
      <c r="E4" s="144" t="s">
        <v>100</v>
      </c>
      <c r="F4" s="144" t="s">
        <v>78</v>
      </c>
      <c r="G4" s="144"/>
      <c r="H4" s="144"/>
      <c r="I4" s="144"/>
      <c r="J4" s="144"/>
      <c r="K4" s="144"/>
    </row>
    <row r="5" spans="1:11" s="16" customFormat="1" ht="19.5" customHeight="1">
      <c r="A5" s="143"/>
      <c r="B5" s="143"/>
      <c r="C5" s="143"/>
      <c r="D5" s="144"/>
      <c r="E5" s="144"/>
      <c r="F5" s="137" t="s">
        <v>77</v>
      </c>
      <c r="G5" s="134" t="s">
        <v>76</v>
      </c>
      <c r="H5" s="23" t="s">
        <v>27</v>
      </c>
      <c r="I5" s="137" t="s">
        <v>75</v>
      </c>
      <c r="J5" s="138" t="s">
        <v>74</v>
      </c>
      <c r="K5" s="144"/>
    </row>
    <row r="6" spans="1:11" s="16" customFormat="1" ht="29.25" customHeight="1">
      <c r="A6" s="143"/>
      <c r="B6" s="143"/>
      <c r="C6" s="143"/>
      <c r="D6" s="144"/>
      <c r="E6" s="144"/>
      <c r="F6" s="135"/>
      <c r="G6" s="135"/>
      <c r="H6" s="141" t="s">
        <v>73</v>
      </c>
      <c r="I6" s="135"/>
      <c r="J6" s="139"/>
      <c r="K6" s="144"/>
    </row>
    <row r="7" spans="1:11" s="16" customFormat="1" ht="19.5" customHeight="1">
      <c r="A7" s="143"/>
      <c r="B7" s="143"/>
      <c r="C7" s="143"/>
      <c r="D7" s="144"/>
      <c r="E7" s="144"/>
      <c r="F7" s="135"/>
      <c r="G7" s="135"/>
      <c r="H7" s="141"/>
      <c r="I7" s="135"/>
      <c r="J7" s="139"/>
      <c r="K7" s="144"/>
    </row>
    <row r="8" spans="1:11" s="16" customFormat="1" ht="51.75" customHeight="1">
      <c r="A8" s="143"/>
      <c r="B8" s="143"/>
      <c r="C8" s="143"/>
      <c r="D8" s="144"/>
      <c r="E8" s="144"/>
      <c r="F8" s="136"/>
      <c r="G8" s="136"/>
      <c r="H8" s="141"/>
      <c r="I8" s="136"/>
      <c r="J8" s="140"/>
      <c r="K8" s="144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57" customHeight="1">
      <c r="A10" s="21" t="s">
        <v>72</v>
      </c>
      <c r="B10" s="21">
        <v>600</v>
      </c>
      <c r="C10" s="21">
        <v>60014</v>
      </c>
      <c r="D10" s="19" t="s">
        <v>99</v>
      </c>
      <c r="E10" s="20">
        <v>60000</v>
      </c>
      <c r="F10" s="20">
        <v>60000</v>
      </c>
      <c r="G10" s="20">
        <v>0</v>
      </c>
      <c r="H10" s="20">
        <v>0</v>
      </c>
      <c r="I10" s="19" t="s">
        <v>69</v>
      </c>
      <c r="J10" s="18">
        <v>0</v>
      </c>
      <c r="K10" s="17" t="s">
        <v>67</v>
      </c>
    </row>
    <row r="11" spans="1:11" ht="51" customHeight="1">
      <c r="A11" s="21" t="s">
        <v>71</v>
      </c>
      <c r="B11" s="21">
        <v>600</v>
      </c>
      <c r="C11" s="21">
        <v>60014</v>
      </c>
      <c r="D11" s="19" t="s">
        <v>98</v>
      </c>
      <c r="E11" s="20">
        <v>150000</v>
      </c>
      <c r="F11" s="20">
        <v>150000</v>
      </c>
      <c r="G11" s="20">
        <v>0</v>
      </c>
      <c r="H11" s="20">
        <v>0</v>
      </c>
      <c r="I11" s="19" t="s">
        <v>69</v>
      </c>
      <c r="J11" s="18">
        <v>0</v>
      </c>
      <c r="K11" s="17" t="s">
        <v>67</v>
      </c>
    </row>
    <row r="12" spans="1:11" ht="51" customHeight="1">
      <c r="A12" s="21" t="s">
        <v>70</v>
      </c>
      <c r="B12" s="21">
        <v>600</v>
      </c>
      <c r="C12" s="21">
        <v>60014</v>
      </c>
      <c r="D12" s="19" t="s">
        <v>97</v>
      </c>
      <c r="E12" s="20">
        <v>180000</v>
      </c>
      <c r="F12" s="20">
        <v>180000</v>
      </c>
      <c r="G12" s="20">
        <v>0</v>
      </c>
      <c r="H12" s="20">
        <v>0</v>
      </c>
      <c r="I12" s="19" t="s">
        <v>69</v>
      </c>
      <c r="J12" s="18">
        <v>0</v>
      </c>
      <c r="K12" s="17" t="s">
        <v>67</v>
      </c>
    </row>
    <row r="13" spans="1:11" ht="51" customHeight="1">
      <c r="A13" s="21" t="s">
        <v>68</v>
      </c>
      <c r="B13" s="21">
        <v>600</v>
      </c>
      <c r="C13" s="21">
        <v>60014</v>
      </c>
      <c r="D13" s="19" t="s">
        <v>96</v>
      </c>
      <c r="E13" s="20">
        <v>20000</v>
      </c>
      <c r="F13" s="20">
        <v>20000</v>
      </c>
      <c r="G13" s="20">
        <v>0</v>
      </c>
      <c r="H13" s="20">
        <v>0</v>
      </c>
      <c r="I13" s="19" t="s">
        <v>69</v>
      </c>
      <c r="J13" s="18">
        <v>0</v>
      </c>
      <c r="K13" s="17" t="s">
        <v>67</v>
      </c>
    </row>
    <row r="14" spans="1:11" ht="99.75" customHeight="1">
      <c r="A14" s="21" t="s">
        <v>66</v>
      </c>
      <c r="B14" s="21">
        <v>600</v>
      </c>
      <c r="C14" s="21">
        <v>60014</v>
      </c>
      <c r="D14" s="35" t="s">
        <v>110</v>
      </c>
      <c r="E14" s="20">
        <v>2000000</v>
      </c>
      <c r="F14" s="20">
        <v>2000000</v>
      </c>
      <c r="G14" s="20">
        <v>0</v>
      </c>
      <c r="H14" s="20">
        <v>0</v>
      </c>
      <c r="I14" s="19" t="s">
        <v>69</v>
      </c>
      <c r="J14" s="18">
        <v>0</v>
      </c>
      <c r="K14" s="17" t="s">
        <v>67</v>
      </c>
    </row>
    <row r="15" spans="1:11" ht="47.25" customHeight="1">
      <c r="A15" s="21" t="s">
        <v>65</v>
      </c>
      <c r="B15" s="21">
        <v>750</v>
      </c>
      <c r="C15" s="21">
        <v>75020</v>
      </c>
      <c r="D15" s="19" t="s">
        <v>95</v>
      </c>
      <c r="E15" s="20">
        <f>F15</f>
        <v>60000</v>
      </c>
      <c r="F15" s="20">
        <v>60000</v>
      </c>
      <c r="G15" s="20">
        <v>0</v>
      </c>
      <c r="H15" s="20">
        <v>0</v>
      </c>
      <c r="I15" s="19" t="s">
        <v>60</v>
      </c>
      <c r="J15" s="18">
        <v>0</v>
      </c>
      <c r="K15" s="17" t="s">
        <v>54</v>
      </c>
    </row>
    <row r="16" spans="1:11" ht="45">
      <c r="A16" s="21" t="s">
        <v>64</v>
      </c>
      <c r="B16" s="21">
        <v>750</v>
      </c>
      <c r="C16" s="21">
        <v>75020</v>
      </c>
      <c r="D16" s="19" t="s">
        <v>94</v>
      </c>
      <c r="E16" s="20">
        <v>30000</v>
      </c>
      <c r="F16" s="20">
        <v>30000</v>
      </c>
      <c r="G16" s="20">
        <v>0</v>
      </c>
      <c r="H16" s="20">
        <v>0</v>
      </c>
      <c r="I16" s="19" t="s">
        <v>60</v>
      </c>
      <c r="J16" s="18">
        <v>0</v>
      </c>
      <c r="K16" s="17" t="s">
        <v>54</v>
      </c>
    </row>
    <row r="17" spans="1:11" ht="61.5" customHeight="1">
      <c r="A17" s="21" t="s">
        <v>63</v>
      </c>
      <c r="B17" s="21">
        <v>754</v>
      </c>
      <c r="C17" s="21">
        <v>75405</v>
      </c>
      <c r="D17" s="19" t="s">
        <v>120</v>
      </c>
      <c r="E17" s="20">
        <v>16000</v>
      </c>
      <c r="F17" s="20">
        <v>16000</v>
      </c>
      <c r="G17" s="20">
        <v>0</v>
      </c>
      <c r="H17" s="20">
        <v>0</v>
      </c>
      <c r="I17" s="19" t="s">
        <v>60</v>
      </c>
      <c r="J17" s="18">
        <v>0</v>
      </c>
      <c r="K17" s="17" t="s">
        <v>54</v>
      </c>
    </row>
    <row r="18" spans="1:11" ht="74.25" customHeight="1">
      <c r="A18" s="21" t="s">
        <v>62</v>
      </c>
      <c r="B18" s="21">
        <v>801</v>
      </c>
      <c r="C18" s="21">
        <v>80195</v>
      </c>
      <c r="D18" s="19" t="s">
        <v>87</v>
      </c>
      <c r="E18" s="20">
        <v>94305</v>
      </c>
      <c r="F18" s="20">
        <v>94305</v>
      </c>
      <c r="G18" s="20">
        <v>0</v>
      </c>
      <c r="H18" s="20">
        <v>0</v>
      </c>
      <c r="I18" s="19" t="s">
        <v>60</v>
      </c>
      <c r="J18" s="18">
        <v>0</v>
      </c>
      <c r="K18" s="17" t="s">
        <v>54</v>
      </c>
    </row>
    <row r="19" spans="1:11" ht="62.25" customHeight="1">
      <c r="A19" s="21" t="s">
        <v>61</v>
      </c>
      <c r="B19" s="21">
        <v>801</v>
      </c>
      <c r="C19" s="21">
        <v>80195</v>
      </c>
      <c r="D19" s="19" t="s">
        <v>93</v>
      </c>
      <c r="E19" s="20">
        <v>29305</v>
      </c>
      <c r="F19" s="20">
        <v>29305</v>
      </c>
      <c r="G19" s="20">
        <v>0</v>
      </c>
      <c r="H19" s="20">
        <v>0</v>
      </c>
      <c r="I19" s="19" t="s">
        <v>60</v>
      </c>
      <c r="J19" s="18">
        <v>0</v>
      </c>
      <c r="K19" s="17" t="s">
        <v>54</v>
      </c>
    </row>
    <row r="20" spans="1:11" ht="50.25" customHeight="1">
      <c r="A20" s="21" t="s">
        <v>59</v>
      </c>
      <c r="B20" s="21">
        <v>851</v>
      </c>
      <c r="C20" s="21">
        <v>85195</v>
      </c>
      <c r="D20" s="19" t="s">
        <v>162</v>
      </c>
      <c r="E20" s="20">
        <v>2784500</v>
      </c>
      <c r="F20" s="20">
        <v>2784500</v>
      </c>
      <c r="G20" s="20">
        <v>0</v>
      </c>
      <c r="H20" s="20">
        <v>0</v>
      </c>
      <c r="I20" s="19" t="s">
        <v>60</v>
      </c>
      <c r="J20" s="18">
        <v>0</v>
      </c>
      <c r="K20" s="17" t="s">
        <v>54</v>
      </c>
    </row>
    <row r="21" spans="1:11" ht="66.75" customHeight="1">
      <c r="A21" s="21" t="s">
        <v>58</v>
      </c>
      <c r="B21" s="21">
        <v>852</v>
      </c>
      <c r="C21" s="21">
        <v>85202</v>
      </c>
      <c r="D21" s="19" t="s">
        <v>124</v>
      </c>
      <c r="E21" s="20">
        <v>90000</v>
      </c>
      <c r="F21" s="20">
        <v>90000</v>
      </c>
      <c r="G21" s="20">
        <v>0</v>
      </c>
      <c r="H21" s="20">
        <v>0</v>
      </c>
      <c r="I21" s="19" t="s">
        <v>60</v>
      </c>
      <c r="J21" s="18">
        <v>0</v>
      </c>
      <c r="K21" s="17" t="s">
        <v>54</v>
      </c>
    </row>
    <row r="22" spans="1:11" ht="45">
      <c r="A22" s="21" t="s">
        <v>56</v>
      </c>
      <c r="B22" s="21">
        <v>852</v>
      </c>
      <c r="C22" s="21">
        <v>85202</v>
      </c>
      <c r="D22" s="19" t="s">
        <v>92</v>
      </c>
      <c r="E22" s="20">
        <v>71500</v>
      </c>
      <c r="F22" s="20">
        <v>71500</v>
      </c>
      <c r="G22" s="20">
        <v>0</v>
      </c>
      <c r="H22" s="20">
        <v>0</v>
      </c>
      <c r="I22" s="19" t="s">
        <v>57</v>
      </c>
      <c r="J22" s="18">
        <v>0</v>
      </c>
      <c r="K22" s="17" t="s">
        <v>86</v>
      </c>
    </row>
    <row r="23" spans="1:11" ht="54" customHeight="1">
      <c r="A23" s="21" t="s">
        <v>55</v>
      </c>
      <c r="B23" s="21">
        <v>852</v>
      </c>
      <c r="C23" s="21">
        <v>85202</v>
      </c>
      <c r="D23" s="19" t="s">
        <v>91</v>
      </c>
      <c r="E23" s="20">
        <v>6000</v>
      </c>
      <c r="F23" s="20">
        <v>6000</v>
      </c>
      <c r="G23" s="20">
        <v>0</v>
      </c>
      <c r="H23" s="20">
        <v>0</v>
      </c>
      <c r="I23" s="19" t="s">
        <v>57</v>
      </c>
      <c r="J23" s="18">
        <v>0</v>
      </c>
      <c r="K23" s="17" t="s">
        <v>86</v>
      </c>
    </row>
    <row r="24" spans="1:11" ht="47.25" customHeight="1">
      <c r="A24" s="21" t="s">
        <v>108</v>
      </c>
      <c r="B24" s="21">
        <v>852</v>
      </c>
      <c r="C24" s="21">
        <v>85202</v>
      </c>
      <c r="D24" s="19" t="s">
        <v>90</v>
      </c>
      <c r="E24" s="20">
        <v>5000</v>
      </c>
      <c r="F24" s="20">
        <v>5000</v>
      </c>
      <c r="G24" s="20">
        <v>0</v>
      </c>
      <c r="H24" s="20">
        <v>0</v>
      </c>
      <c r="I24" s="19" t="s">
        <v>53</v>
      </c>
      <c r="J24" s="18">
        <v>0</v>
      </c>
      <c r="K24" s="17" t="s">
        <v>85</v>
      </c>
    </row>
    <row r="25" spans="1:11" ht="47.25" customHeight="1">
      <c r="A25" s="21" t="s">
        <v>107</v>
      </c>
      <c r="B25" s="21">
        <v>852</v>
      </c>
      <c r="C25" s="21">
        <v>85202</v>
      </c>
      <c r="D25" s="19" t="s">
        <v>112</v>
      </c>
      <c r="E25" s="20">
        <v>55000</v>
      </c>
      <c r="F25" s="20">
        <v>55000</v>
      </c>
      <c r="G25" s="20">
        <v>0</v>
      </c>
      <c r="H25" s="20">
        <v>0</v>
      </c>
      <c r="I25" s="19" t="s">
        <v>53</v>
      </c>
      <c r="J25" s="18">
        <v>0</v>
      </c>
      <c r="K25" s="17" t="s">
        <v>85</v>
      </c>
    </row>
    <row r="26" spans="1:11" ht="72.75" customHeight="1">
      <c r="A26" s="21" t="s">
        <v>111</v>
      </c>
      <c r="B26" s="21">
        <v>852</v>
      </c>
      <c r="C26" s="21">
        <v>85295</v>
      </c>
      <c r="D26" s="19" t="s">
        <v>89</v>
      </c>
      <c r="E26" s="20">
        <v>100000</v>
      </c>
      <c r="F26" s="20">
        <v>100000</v>
      </c>
      <c r="G26" s="20">
        <v>0</v>
      </c>
      <c r="H26" s="20">
        <v>0</v>
      </c>
      <c r="I26" s="19" t="s">
        <v>53</v>
      </c>
      <c r="J26" s="18">
        <v>0</v>
      </c>
      <c r="K26" s="17" t="s">
        <v>54</v>
      </c>
    </row>
    <row r="27" spans="1:11" ht="63" customHeight="1">
      <c r="A27" s="21" t="s">
        <v>113</v>
      </c>
      <c r="B27" s="21">
        <v>853</v>
      </c>
      <c r="C27" s="21">
        <v>85311</v>
      </c>
      <c r="D27" s="19" t="s">
        <v>109</v>
      </c>
      <c r="E27" s="20">
        <v>110000</v>
      </c>
      <c r="F27" s="20">
        <v>110000</v>
      </c>
      <c r="G27" s="20">
        <v>0</v>
      </c>
      <c r="H27" s="20">
        <v>0</v>
      </c>
      <c r="I27" s="19" t="s">
        <v>53</v>
      </c>
      <c r="J27" s="18">
        <v>0</v>
      </c>
      <c r="K27" s="17" t="s">
        <v>54</v>
      </c>
    </row>
    <row r="28" spans="1:11" ht="57" customHeight="1">
      <c r="A28" s="21" t="s">
        <v>115</v>
      </c>
      <c r="B28" s="21">
        <v>854</v>
      </c>
      <c r="C28" s="21">
        <v>85403</v>
      </c>
      <c r="D28" s="19" t="s">
        <v>118</v>
      </c>
      <c r="E28" s="20">
        <v>20000</v>
      </c>
      <c r="F28" s="20">
        <v>20000</v>
      </c>
      <c r="G28" s="20">
        <v>0</v>
      </c>
      <c r="H28" s="20">
        <v>0</v>
      </c>
      <c r="I28" s="19" t="s">
        <v>53</v>
      </c>
      <c r="J28" s="18">
        <v>0</v>
      </c>
      <c r="K28" s="17" t="s">
        <v>114</v>
      </c>
    </row>
    <row r="29" spans="1:11" ht="57.75" customHeight="1">
      <c r="A29" s="21" t="s">
        <v>119</v>
      </c>
      <c r="B29" s="21">
        <v>854</v>
      </c>
      <c r="C29" s="21">
        <v>85403</v>
      </c>
      <c r="D29" s="35" t="s">
        <v>117</v>
      </c>
      <c r="E29" s="20">
        <v>8150</v>
      </c>
      <c r="F29" s="20">
        <v>8150</v>
      </c>
      <c r="G29" s="20">
        <v>0</v>
      </c>
      <c r="H29" s="20">
        <v>0</v>
      </c>
      <c r="I29" s="19" t="s">
        <v>53</v>
      </c>
      <c r="J29" s="18">
        <v>0</v>
      </c>
      <c r="K29" s="17" t="s">
        <v>116</v>
      </c>
    </row>
    <row r="30" spans="1:11" ht="57.75" customHeight="1">
      <c r="A30" s="21" t="s">
        <v>121</v>
      </c>
      <c r="B30" s="21">
        <v>854</v>
      </c>
      <c r="C30" s="21">
        <v>85403</v>
      </c>
      <c r="D30" s="19" t="s">
        <v>164</v>
      </c>
      <c r="E30" s="20">
        <v>138240</v>
      </c>
      <c r="F30" s="20">
        <v>69120</v>
      </c>
      <c r="G30" s="20">
        <v>0</v>
      </c>
      <c r="H30" s="20">
        <v>0</v>
      </c>
      <c r="I30" s="19" t="s">
        <v>163</v>
      </c>
      <c r="J30" s="18">
        <v>0</v>
      </c>
      <c r="K30" s="17" t="s">
        <v>116</v>
      </c>
    </row>
    <row r="31" spans="1:11" ht="57.75" customHeight="1">
      <c r="A31" s="21" t="s">
        <v>168</v>
      </c>
      <c r="B31" s="21">
        <v>854</v>
      </c>
      <c r="C31" s="21">
        <v>85403</v>
      </c>
      <c r="D31" s="19" t="s">
        <v>167</v>
      </c>
      <c r="E31" s="20">
        <v>155369</v>
      </c>
      <c r="F31" s="20">
        <v>80837</v>
      </c>
      <c r="G31" s="20">
        <v>0</v>
      </c>
      <c r="H31" s="20">
        <v>0</v>
      </c>
      <c r="I31" s="19" t="s">
        <v>166</v>
      </c>
      <c r="J31" s="18">
        <v>0</v>
      </c>
      <c r="K31" s="17" t="s">
        <v>165</v>
      </c>
    </row>
    <row r="32" spans="1:11" ht="66" customHeight="1">
      <c r="A32" s="21" t="s">
        <v>169</v>
      </c>
      <c r="B32" s="21">
        <v>900</v>
      </c>
      <c r="C32" s="21">
        <v>90019</v>
      </c>
      <c r="D32" s="19" t="s">
        <v>88</v>
      </c>
      <c r="E32" s="20">
        <v>94727</v>
      </c>
      <c r="F32" s="20">
        <v>94727</v>
      </c>
      <c r="G32" s="20">
        <v>0</v>
      </c>
      <c r="H32" s="20">
        <v>0</v>
      </c>
      <c r="I32" s="19" t="s">
        <v>53</v>
      </c>
      <c r="J32" s="18">
        <v>0</v>
      </c>
      <c r="K32" s="17" t="s">
        <v>54</v>
      </c>
    </row>
    <row r="33" spans="1:11" ht="54.75" customHeight="1">
      <c r="A33" s="21" t="s">
        <v>170</v>
      </c>
      <c r="B33" s="21">
        <v>921</v>
      </c>
      <c r="C33" s="21">
        <v>92195</v>
      </c>
      <c r="D33" s="35" t="s">
        <v>242</v>
      </c>
      <c r="E33" s="20">
        <v>3001850</v>
      </c>
      <c r="F33" s="20">
        <v>450278</v>
      </c>
      <c r="G33" s="20">
        <v>0</v>
      </c>
      <c r="H33" s="20">
        <v>0</v>
      </c>
      <c r="I33" s="19" t="s">
        <v>60</v>
      </c>
      <c r="J33" s="18">
        <v>2551572</v>
      </c>
      <c r="K33" s="17" t="s">
        <v>54</v>
      </c>
    </row>
    <row r="34" spans="1:11" ht="48.75" customHeight="1">
      <c r="A34" s="131" t="s">
        <v>52</v>
      </c>
      <c r="B34" s="132"/>
      <c r="C34" s="132"/>
      <c r="D34" s="133"/>
      <c r="E34" s="31">
        <f>SUM(E10:E33)</f>
        <v>9279946</v>
      </c>
      <c r="F34" s="31">
        <f>SUM(F10:F33)</f>
        <v>6584722</v>
      </c>
      <c r="G34" s="31">
        <f>SUM(G10:G33)</f>
        <v>0</v>
      </c>
      <c r="H34" s="31">
        <f>SUM(H10:H33)</f>
        <v>0</v>
      </c>
      <c r="I34" s="32">
        <v>143652</v>
      </c>
      <c r="J34" s="31">
        <f>SUM(J10:J33)</f>
        <v>2551572</v>
      </c>
      <c r="K34" s="34" t="s">
        <v>51</v>
      </c>
    </row>
    <row r="35" spans="1:1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2.75">
      <c r="A36" s="16" t="s">
        <v>50</v>
      </c>
      <c r="B36" s="16"/>
      <c r="C36" s="16"/>
      <c r="D36" s="16"/>
      <c r="E36" s="16"/>
      <c r="F36" s="16"/>
      <c r="G36" s="16"/>
      <c r="H36" s="16"/>
      <c r="I36" s="16"/>
      <c r="J36" s="30"/>
      <c r="K36" s="30"/>
    </row>
    <row r="37" spans="1:11" ht="12.75">
      <c r="A37" s="16" t="s">
        <v>49</v>
      </c>
      <c r="B37" s="16"/>
      <c r="C37" s="16"/>
      <c r="D37" s="16"/>
      <c r="E37" s="16"/>
      <c r="F37" s="16"/>
      <c r="G37" s="16"/>
      <c r="H37" s="16"/>
      <c r="I37" s="16"/>
      <c r="J37" s="30"/>
      <c r="K37" s="30"/>
    </row>
    <row r="38" spans="1:11" ht="12.75">
      <c r="A38" s="16" t="s">
        <v>48</v>
      </c>
      <c r="B38" s="16"/>
      <c r="C38" s="16"/>
      <c r="D38" s="16"/>
      <c r="E38" s="16"/>
      <c r="F38" s="16"/>
      <c r="G38" s="16"/>
      <c r="H38" s="16"/>
      <c r="I38" s="16"/>
      <c r="J38" s="30"/>
      <c r="K38" s="30"/>
    </row>
    <row r="39" spans="1:11" ht="12.75">
      <c r="A39" s="16" t="s">
        <v>47</v>
      </c>
      <c r="B39" s="16"/>
      <c r="C39" s="16"/>
      <c r="D39" s="16"/>
      <c r="E39" s="16"/>
      <c r="F39" s="16"/>
      <c r="G39" s="16"/>
      <c r="H39" s="16"/>
      <c r="I39" s="16"/>
      <c r="J39" s="30"/>
      <c r="K39" s="30"/>
    </row>
    <row r="40" spans="1:11" ht="12.75">
      <c r="A40" s="16" t="s">
        <v>46</v>
      </c>
      <c r="B40" s="16"/>
      <c r="C40" s="16"/>
      <c r="D40" s="16"/>
      <c r="E40" s="16"/>
      <c r="F40" s="16"/>
      <c r="G40" s="16"/>
      <c r="H40" s="16"/>
      <c r="I40" s="16"/>
      <c r="J40" s="30"/>
      <c r="K40" s="30"/>
    </row>
    <row r="41" spans="1:11" ht="12.75">
      <c r="A41" s="16"/>
      <c r="B41" s="16"/>
      <c r="C41" s="16"/>
      <c r="D41" s="16"/>
      <c r="E41" s="16"/>
      <c r="F41" s="16"/>
      <c r="G41" s="16"/>
      <c r="H41" s="16"/>
      <c r="I41" s="16"/>
      <c r="J41" s="30"/>
      <c r="K41" s="30"/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16"/>
      <c r="B44" s="16"/>
      <c r="C44" s="16"/>
      <c r="D44" s="16"/>
      <c r="E44" s="29"/>
      <c r="F44" s="16"/>
      <c r="G44" s="16"/>
      <c r="H44" s="16"/>
      <c r="I44" s="16"/>
    </row>
    <row r="45" spans="1:9" ht="12.7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4:D34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Rady Powiatu w Opatowie Nr XXXI.25.2017
z dnia 4 kwietnia 2017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zoomScalePageLayoutView="0" workbookViewId="0" topLeftCell="A1">
      <selection activeCell="Q7" sqref="Q7"/>
    </sheetView>
  </sheetViews>
  <sheetFormatPr defaultColWidth="9.33203125" defaultRowHeight="12.75"/>
  <cols>
    <col min="1" max="1" width="4.66015625" style="66" customWidth="1"/>
    <col min="2" max="2" width="20.66015625" style="66" customWidth="1"/>
    <col min="3" max="3" width="10.66015625" style="66" customWidth="1"/>
    <col min="4" max="4" width="12" style="66" customWidth="1"/>
    <col min="5" max="5" width="7" style="66" customWidth="1"/>
    <col min="6" max="6" width="8.83203125" style="66" customWidth="1"/>
    <col min="7" max="7" width="19" style="66" customWidth="1"/>
    <col min="8" max="8" width="12.33203125" style="66" customWidth="1"/>
    <col min="9" max="9" width="12.83203125" style="66" customWidth="1"/>
    <col min="10" max="16384" width="9.33203125" style="66" customWidth="1"/>
  </cols>
  <sheetData>
    <row r="1" spans="1:9" ht="40.5" customHeight="1">
      <c r="A1" s="26"/>
      <c r="B1" s="26"/>
      <c r="C1" s="26"/>
      <c r="D1" s="26"/>
      <c r="E1" s="26"/>
      <c r="F1" s="26"/>
      <c r="G1" s="160" t="s">
        <v>247</v>
      </c>
      <c r="H1" s="160"/>
      <c r="I1" s="160"/>
    </row>
    <row r="2" spans="1:9" ht="12.75">
      <c r="A2" s="161" t="s">
        <v>230</v>
      </c>
      <c r="B2" s="161"/>
      <c r="C2" s="161"/>
      <c r="D2" s="161"/>
      <c r="E2" s="161"/>
      <c r="F2" s="161"/>
      <c r="G2" s="161"/>
      <c r="H2" s="161"/>
      <c r="I2" s="161"/>
    </row>
    <row r="3" spans="1:9" ht="12.75">
      <c r="A3" s="161"/>
      <c r="B3" s="161"/>
      <c r="C3" s="161"/>
      <c r="D3" s="161"/>
      <c r="E3" s="161"/>
      <c r="F3" s="161"/>
      <c r="G3" s="161"/>
      <c r="H3" s="161"/>
      <c r="I3" s="161"/>
    </row>
    <row r="4" spans="1:9" ht="12.75">
      <c r="A4" s="161"/>
      <c r="B4" s="161"/>
      <c r="C4" s="161"/>
      <c r="D4" s="161"/>
      <c r="E4" s="161"/>
      <c r="F4" s="161"/>
      <c r="G4" s="161"/>
      <c r="H4" s="161"/>
      <c r="I4" s="161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2.5" customHeight="1">
      <c r="A6" s="162" t="s">
        <v>229</v>
      </c>
      <c r="B6" s="162" t="s">
        <v>228</v>
      </c>
      <c r="C6" s="162" t="s">
        <v>227</v>
      </c>
      <c r="D6" s="162" t="s">
        <v>79</v>
      </c>
      <c r="E6" s="162" t="s">
        <v>1</v>
      </c>
      <c r="F6" s="162" t="s">
        <v>2</v>
      </c>
      <c r="G6" s="162" t="s">
        <v>226</v>
      </c>
      <c r="H6" s="162"/>
      <c r="I6" s="162" t="s">
        <v>225</v>
      </c>
    </row>
    <row r="7" spans="1:9" ht="66" customHeight="1">
      <c r="A7" s="162"/>
      <c r="B7" s="162"/>
      <c r="C7" s="162"/>
      <c r="D7" s="162"/>
      <c r="E7" s="162"/>
      <c r="F7" s="162"/>
      <c r="G7" s="99" t="s">
        <v>224</v>
      </c>
      <c r="H7" s="99" t="s">
        <v>223</v>
      </c>
      <c r="I7" s="162"/>
    </row>
    <row r="8" spans="1:9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</row>
    <row r="9" spans="1:9" ht="59.25" customHeight="1">
      <c r="A9" s="166" t="s">
        <v>72</v>
      </c>
      <c r="B9" s="73" t="s">
        <v>212</v>
      </c>
      <c r="C9" s="169" t="s">
        <v>222</v>
      </c>
      <c r="D9" s="169" t="s">
        <v>54</v>
      </c>
      <c r="E9" s="172" t="s">
        <v>221</v>
      </c>
      <c r="F9" s="172" t="s">
        <v>220</v>
      </c>
      <c r="G9" s="82" t="s">
        <v>209</v>
      </c>
      <c r="H9" s="97">
        <f>H10+H14</f>
        <v>6691667</v>
      </c>
      <c r="I9" s="78">
        <f>I10+I14</f>
        <v>1333333</v>
      </c>
    </row>
    <row r="10" spans="1:9" ht="25.5" customHeight="1">
      <c r="A10" s="167"/>
      <c r="B10" s="73" t="s">
        <v>219</v>
      </c>
      <c r="C10" s="170"/>
      <c r="D10" s="170"/>
      <c r="E10" s="173"/>
      <c r="F10" s="173"/>
      <c r="G10" s="82" t="s">
        <v>204</v>
      </c>
      <c r="H10" s="97">
        <f>H11+H12+H13</f>
        <v>0</v>
      </c>
      <c r="I10" s="78">
        <f>I11+I12+I13</f>
        <v>0</v>
      </c>
    </row>
    <row r="11" spans="1:9" ht="39" customHeight="1">
      <c r="A11" s="167"/>
      <c r="B11" s="175" t="s">
        <v>218</v>
      </c>
      <c r="C11" s="170"/>
      <c r="D11" s="170"/>
      <c r="E11" s="173"/>
      <c r="F11" s="173"/>
      <c r="G11" s="81" t="s">
        <v>202</v>
      </c>
      <c r="H11" s="96">
        <v>0</v>
      </c>
      <c r="I11" s="72">
        <v>0</v>
      </c>
    </row>
    <row r="12" spans="1:9" ht="27.75" customHeight="1">
      <c r="A12" s="167"/>
      <c r="B12" s="176"/>
      <c r="C12" s="170"/>
      <c r="D12" s="170"/>
      <c r="E12" s="173"/>
      <c r="F12" s="173"/>
      <c r="G12" s="80" t="s">
        <v>201</v>
      </c>
      <c r="H12" s="96">
        <v>0</v>
      </c>
      <c r="I12" s="72">
        <v>0</v>
      </c>
    </row>
    <row r="13" spans="1:9" ht="35.25" customHeight="1">
      <c r="A13" s="167"/>
      <c r="B13" s="176"/>
      <c r="C13" s="170"/>
      <c r="D13" s="170"/>
      <c r="E13" s="173"/>
      <c r="F13" s="173"/>
      <c r="G13" s="80" t="s">
        <v>200</v>
      </c>
      <c r="H13" s="96">
        <v>0</v>
      </c>
      <c r="I13" s="72">
        <v>0</v>
      </c>
    </row>
    <row r="14" spans="1:9" ht="15.75" customHeight="1">
      <c r="A14" s="167"/>
      <c r="B14" s="176"/>
      <c r="C14" s="170"/>
      <c r="D14" s="170"/>
      <c r="E14" s="173"/>
      <c r="F14" s="173"/>
      <c r="G14" s="82" t="s">
        <v>203</v>
      </c>
      <c r="H14" s="97">
        <f>H15+H16+H17+H18</f>
        <v>6691667</v>
      </c>
      <c r="I14" s="83">
        <f>I15+I16+I17+I18</f>
        <v>1333333</v>
      </c>
    </row>
    <row r="15" spans="1:9" ht="15" customHeight="1">
      <c r="A15" s="167"/>
      <c r="B15" s="176"/>
      <c r="C15" s="170"/>
      <c r="D15" s="170"/>
      <c r="E15" s="173"/>
      <c r="F15" s="173"/>
      <c r="G15" s="81" t="s">
        <v>202</v>
      </c>
      <c r="H15" s="96">
        <v>1025000</v>
      </c>
      <c r="I15" s="85">
        <v>200000</v>
      </c>
    </row>
    <row r="16" spans="1:9" ht="22.5">
      <c r="A16" s="167"/>
      <c r="B16" s="176"/>
      <c r="C16" s="170"/>
      <c r="D16" s="170"/>
      <c r="E16" s="173"/>
      <c r="F16" s="173"/>
      <c r="G16" s="80" t="s">
        <v>201</v>
      </c>
      <c r="H16" s="96">
        <v>0</v>
      </c>
      <c r="I16" s="85">
        <v>0</v>
      </c>
    </row>
    <row r="17" spans="1:9" ht="33.75">
      <c r="A17" s="167"/>
      <c r="B17" s="176"/>
      <c r="C17" s="170"/>
      <c r="D17" s="170"/>
      <c r="E17" s="173"/>
      <c r="F17" s="173"/>
      <c r="G17" s="80" t="s">
        <v>200</v>
      </c>
      <c r="H17" s="96">
        <v>5666667</v>
      </c>
      <c r="I17" s="85">
        <v>1133333</v>
      </c>
    </row>
    <row r="18" spans="1:9" ht="48.75" customHeight="1">
      <c r="A18" s="168"/>
      <c r="B18" s="177"/>
      <c r="C18" s="171"/>
      <c r="D18" s="171"/>
      <c r="E18" s="174"/>
      <c r="F18" s="174"/>
      <c r="G18" s="73" t="s">
        <v>199</v>
      </c>
      <c r="H18" s="96">
        <v>0</v>
      </c>
      <c r="I18" s="85">
        <v>0</v>
      </c>
    </row>
    <row r="19" spans="1:9" ht="22.5" customHeight="1">
      <c r="A19" s="163" t="s">
        <v>71</v>
      </c>
      <c r="B19" s="178" t="s">
        <v>212</v>
      </c>
      <c r="C19" s="88" t="s">
        <v>217</v>
      </c>
      <c r="D19" s="178" t="s">
        <v>216</v>
      </c>
      <c r="E19" s="91">
        <v>801</v>
      </c>
      <c r="F19" s="91">
        <v>80130</v>
      </c>
      <c r="G19" s="95" t="s">
        <v>209</v>
      </c>
      <c r="H19" s="83">
        <f>SUM(H20+H24)</f>
        <v>228745</v>
      </c>
      <c r="I19" s="83">
        <f>SUM(I20+I24)</f>
        <v>200643</v>
      </c>
    </row>
    <row r="20" spans="1:9" ht="12.75" customHeight="1">
      <c r="A20" s="164"/>
      <c r="B20" s="179"/>
      <c r="C20" s="90"/>
      <c r="D20" s="158"/>
      <c r="E20" s="89"/>
      <c r="F20" s="89"/>
      <c r="G20" s="95" t="s">
        <v>204</v>
      </c>
      <c r="H20" s="83">
        <f>SUM(H21:H23)</f>
        <v>228745</v>
      </c>
      <c r="I20" s="83">
        <f>SUM(I21:I23)</f>
        <v>200643</v>
      </c>
    </row>
    <row r="21" spans="1:9" ht="12.75" customHeight="1">
      <c r="A21" s="164"/>
      <c r="B21" s="179"/>
      <c r="C21" s="90"/>
      <c r="D21" s="158"/>
      <c r="E21" s="89"/>
      <c r="F21" s="89"/>
      <c r="G21" s="94" t="s">
        <v>202</v>
      </c>
      <c r="H21" s="85">
        <v>14696</v>
      </c>
      <c r="I21" s="85">
        <v>14696</v>
      </c>
    </row>
    <row r="22" spans="1:9" ht="25.5" customHeight="1">
      <c r="A22" s="164"/>
      <c r="B22" s="180"/>
      <c r="C22" s="90"/>
      <c r="D22" s="158"/>
      <c r="E22" s="89"/>
      <c r="F22" s="89"/>
      <c r="G22" s="93" t="s">
        <v>201</v>
      </c>
      <c r="H22" s="85">
        <v>0</v>
      </c>
      <c r="I22" s="85">
        <v>0</v>
      </c>
    </row>
    <row r="23" spans="1:9" ht="39.75" customHeight="1">
      <c r="A23" s="164"/>
      <c r="B23" s="88" t="s">
        <v>215</v>
      </c>
      <c r="C23" s="90"/>
      <c r="D23" s="158"/>
      <c r="E23" s="89"/>
      <c r="F23" s="89"/>
      <c r="G23" s="93" t="s">
        <v>200</v>
      </c>
      <c r="H23" s="85">
        <v>214049</v>
      </c>
      <c r="I23" s="85">
        <v>185947</v>
      </c>
    </row>
    <row r="24" spans="1:9" ht="19.5" customHeight="1">
      <c r="A24" s="164"/>
      <c r="B24" s="158" t="s">
        <v>214</v>
      </c>
      <c r="C24" s="90"/>
      <c r="D24" s="158"/>
      <c r="E24" s="89"/>
      <c r="F24" s="89"/>
      <c r="G24" s="95" t="s">
        <v>203</v>
      </c>
      <c r="H24" s="83">
        <f>SUM(H25:H28)</f>
        <v>0</v>
      </c>
      <c r="I24" s="83">
        <f>SUM(I25:I28)</f>
        <v>0</v>
      </c>
    </row>
    <row r="25" spans="1:9" ht="15.75" customHeight="1">
      <c r="A25" s="164"/>
      <c r="B25" s="158"/>
      <c r="C25" s="90"/>
      <c r="D25" s="158"/>
      <c r="E25" s="89"/>
      <c r="F25" s="89"/>
      <c r="G25" s="94" t="s">
        <v>202</v>
      </c>
      <c r="H25" s="85">
        <v>0</v>
      </c>
      <c r="I25" s="85">
        <v>0</v>
      </c>
    </row>
    <row r="26" spans="1:9" ht="26.25" customHeight="1">
      <c r="A26" s="164"/>
      <c r="B26" s="158"/>
      <c r="C26" s="90"/>
      <c r="D26" s="158"/>
      <c r="E26" s="89"/>
      <c r="F26" s="89"/>
      <c r="G26" s="93" t="s">
        <v>201</v>
      </c>
      <c r="H26" s="85">
        <v>0</v>
      </c>
      <c r="I26" s="85">
        <v>0</v>
      </c>
    </row>
    <row r="27" spans="1:9" ht="35.25" customHeight="1">
      <c r="A27" s="164"/>
      <c r="B27" s="159"/>
      <c r="C27" s="90"/>
      <c r="D27" s="158"/>
      <c r="E27" s="89"/>
      <c r="F27" s="89"/>
      <c r="G27" s="93" t="s">
        <v>200</v>
      </c>
      <c r="H27" s="85">
        <v>0</v>
      </c>
      <c r="I27" s="85">
        <v>0</v>
      </c>
    </row>
    <row r="28" spans="1:9" ht="49.5" customHeight="1">
      <c r="A28" s="165"/>
      <c r="B28" s="88" t="s">
        <v>213</v>
      </c>
      <c r="C28" s="87"/>
      <c r="D28" s="159"/>
      <c r="E28" s="86"/>
      <c r="F28" s="86"/>
      <c r="G28" s="92" t="s">
        <v>199</v>
      </c>
      <c r="H28" s="85">
        <v>0</v>
      </c>
      <c r="I28" s="85">
        <v>0</v>
      </c>
    </row>
    <row r="29" spans="1:9" ht="18" customHeight="1">
      <c r="A29" s="163" t="s">
        <v>70</v>
      </c>
      <c r="B29" s="178" t="s">
        <v>212</v>
      </c>
      <c r="C29" s="88" t="s">
        <v>211</v>
      </c>
      <c r="D29" s="178" t="s">
        <v>210</v>
      </c>
      <c r="E29" s="91">
        <v>852</v>
      </c>
      <c r="F29" s="91">
        <v>85295</v>
      </c>
      <c r="G29" s="82" t="s">
        <v>209</v>
      </c>
      <c r="H29" s="83">
        <f>SUM(H30+H34)</f>
        <v>511384</v>
      </c>
      <c r="I29" s="83">
        <f>SUM(I30+I34)</f>
        <v>351663</v>
      </c>
    </row>
    <row r="30" spans="1:9" ht="14.25" customHeight="1">
      <c r="A30" s="164"/>
      <c r="B30" s="179"/>
      <c r="C30" s="90"/>
      <c r="D30" s="158"/>
      <c r="E30" s="89"/>
      <c r="F30" s="89"/>
      <c r="G30" s="82" t="s">
        <v>204</v>
      </c>
      <c r="H30" s="83">
        <f>SUM(H31:H33)</f>
        <v>471384</v>
      </c>
      <c r="I30" s="83">
        <f>SUM(I31:I33)</f>
        <v>351663</v>
      </c>
    </row>
    <row r="31" spans="1:9" ht="15" customHeight="1">
      <c r="A31" s="164"/>
      <c r="B31" s="179"/>
      <c r="C31" s="90"/>
      <c r="D31" s="158"/>
      <c r="E31" s="89"/>
      <c r="F31" s="89"/>
      <c r="G31" s="81" t="s">
        <v>202</v>
      </c>
      <c r="H31" s="85">
        <v>120000</v>
      </c>
      <c r="I31" s="85">
        <v>90000</v>
      </c>
    </row>
    <row r="32" spans="1:9" ht="24" customHeight="1">
      <c r="A32" s="164"/>
      <c r="B32" s="180"/>
      <c r="C32" s="90"/>
      <c r="D32" s="158"/>
      <c r="E32" s="89"/>
      <c r="F32" s="89"/>
      <c r="G32" s="80" t="s">
        <v>201</v>
      </c>
      <c r="H32" s="85">
        <v>0</v>
      </c>
      <c r="I32" s="85">
        <v>0</v>
      </c>
    </row>
    <row r="33" spans="1:9" ht="40.5" customHeight="1">
      <c r="A33" s="164"/>
      <c r="B33" s="88" t="s">
        <v>208</v>
      </c>
      <c r="C33" s="90"/>
      <c r="D33" s="158"/>
      <c r="E33" s="89"/>
      <c r="F33" s="89"/>
      <c r="G33" s="80" t="s">
        <v>200</v>
      </c>
      <c r="H33" s="85">
        <v>351384</v>
      </c>
      <c r="I33" s="85">
        <v>261663</v>
      </c>
    </row>
    <row r="34" spans="1:9" ht="18.75" customHeight="1">
      <c r="A34" s="164"/>
      <c r="B34" s="158" t="s">
        <v>207</v>
      </c>
      <c r="C34" s="90"/>
      <c r="D34" s="158"/>
      <c r="E34" s="89"/>
      <c r="F34" s="89"/>
      <c r="G34" s="82" t="s">
        <v>203</v>
      </c>
      <c r="H34" s="83">
        <f>SUM(H35:H38)</f>
        <v>40000</v>
      </c>
      <c r="I34" s="83">
        <f>SUM(I35:I38)</f>
        <v>0</v>
      </c>
    </row>
    <row r="35" spans="1:9" ht="13.5" customHeight="1">
      <c r="A35" s="164"/>
      <c r="B35" s="158"/>
      <c r="C35" s="90"/>
      <c r="D35" s="158"/>
      <c r="E35" s="89"/>
      <c r="F35" s="89"/>
      <c r="G35" s="81" t="s">
        <v>202</v>
      </c>
      <c r="H35" s="85">
        <v>0</v>
      </c>
      <c r="I35" s="85">
        <v>0</v>
      </c>
    </row>
    <row r="36" spans="1:9" ht="24.75" customHeight="1">
      <c r="A36" s="164"/>
      <c r="B36" s="158"/>
      <c r="C36" s="90"/>
      <c r="D36" s="158"/>
      <c r="E36" s="89"/>
      <c r="F36" s="89"/>
      <c r="G36" s="80" t="s">
        <v>201</v>
      </c>
      <c r="H36" s="85">
        <v>0</v>
      </c>
      <c r="I36" s="85">
        <v>0</v>
      </c>
    </row>
    <row r="37" spans="1:9" ht="37.5" customHeight="1">
      <c r="A37" s="164"/>
      <c r="B37" s="159"/>
      <c r="C37" s="90"/>
      <c r="D37" s="158"/>
      <c r="E37" s="89"/>
      <c r="F37" s="89"/>
      <c r="G37" s="80" t="s">
        <v>200</v>
      </c>
      <c r="H37" s="85">
        <v>40000</v>
      </c>
      <c r="I37" s="85">
        <v>0</v>
      </c>
    </row>
    <row r="38" spans="1:9" ht="49.5" customHeight="1">
      <c r="A38" s="165"/>
      <c r="B38" s="88" t="s">
        <v>206</v>
      </c>
      <c r="C38" s="87"/>
      <c r="D38" s="159"/>
      <c r="E38" s="86"/>
      <c r="F38" s="86"/>
      <c r="G38" s="73" t="s">
        <v>199</v>
      </c>
      <c r="H38" s="85">
        <v>0</v>
      </c>
      <c r="I38" s="85">
        <v>0</v>
      </c>
    </row>
    <row r="39" spans="1:9" ht="12.75" customHeight="1">
      <c r="A39" s="163" t="s">
        <v>68</v>
      </c>
      <c r="B39" s="178" t="s">
        <v>212</v>
      </c>
      <c r="C39" s="91">
        <v>2017</v>
      </c>
      <c r="D39" s="178" t="s">
        <v>54</v>
      </c>
      <c r="E39" s="91">
        <v>921</v>
      </c>
      <c r="F39" s="91">
        <v>92195</v>
      </c>
      <c r="G39" s="95" t="s">
        <v>209</v>
      </c>
      <c r="H39" s="83">
        <f>SUM(H40+H44)</f>
        <v>3001850</v>
      </c>
      <c r="I39" s="83">
        <f>SUM(I40+I44)</f>
        <v>3001850</v>
      </c>
    </row>
    <row r="40" spans="1:9" ht="12.75">
      <c r="A40" s="164"/>
      <c r="B40" s="179"/>
      <c r="C40" s="90"/>
      <c r="D40" s="158"/>
      <c r="E40" s="89"/>
      <c r="F40" s="89"/>
      <c r="G40" s="95" t="s">
        <v>204</v>
      </c>
      <c r="H40" s="83">
        <f>SUM(H41:H43)</f>
        <v>0</v>
      </c>
      <c r="I40" s="83">
        <f>SUM(I41:I43)</f>
        <v>0</v>
      </c>
    </row>
    <row r="41" spans="1:9" ht="12.75">
      <c r="A41" s="164"/>
      <c r="B41" s="179"/>
      <c r="C41" s="90"/>
      <c r="D41" s="158"/>
      <c r="E41" s="89"/>
      <c r="F41" s="89"/>
      <c r="G41" s="94" t="s">
        <v>202</v>
      </c>
      <c r="H41" s="85">
        <v>0</v>
      </c>
      <c r="I41" s="85">
        <v>0</v>
      </c>
    </row>
    <row r="42" spans="1:9" ht="23.25" customHeight="1">
      <c r="A42" s="164"/>
      <c r="B42" s="180"/>
      <c r="C42" s="90"/>
      <c r="D42" s="158"/>
      <c r="E42" s="89"/>
      <c r="F42" s="89"/>
      <c r="G42" s="93" t="s">
        <v>201</v>
      </c>
      <c r="H42" s="85">
        <v>0</v>
      </c>
      <c r="I42" s="85">
        <v>0</v>
      </c>
    </row>
    <row r="43" spans="1:9" ht="35.25" customHeight="1">
      <c r="A43" s="164"/>
      <c r="B43" s="88" t="s">
        <v>219</v>
      </c>
      <c r="C43" s="90"/>
      <c r="D43" s="158"/>
      <c r="E43" s="89"/>
      <c r="F43" s="89"/>
      <c r="G43" s="93" t="s">
        <v>200</v>
      </c>
      <c r="H43" s="85">
        <v>0</v>
      </c>
      <c r="I43" s="85">
        <v>0</v>
      </c>
    </row>
    <row r="44" spans="1:9" ht="12.75" customHeight="1">
      <c r="A44" s="164"/>
      <c r="B44" s="158" t="s">
        <v>240</v>
      </c>
      <c r="C44" s="90"/>
      <c r="D44" s="158"/>
      <c r="E44" s="89"/>
      <c r="F44" s="89"/>
      <c r="G44" s="95" t="s">
        <v>203</v>
      </c>
      <c r="H44" s="83">
        <f>SUM(H45:H48)</f>
        <v>3001850</v>
      </c>
      <c r="I44" s="83">
        <f>SUM(I45:I48)</f>
        <v>3001850</v>
      </c>
    </row>
    <row r="45" spans="1:9" ht="12.75">
      <c r="A45" s="164"/>
      <c r="B45" s="158"/>
      <c r="C45" s="90"/>
      <c r="D45" s="158"/>
      <c r="E45" s="89"/>
      <c r="F45" s="89"/>
      <c r="G45" s="94" t="s">
        <v>202</v>
      </c>
      <c r="H45" s="85">
        <v>450278</v>
      </c>
      <c r="I45" s="85">
        <v>450278</v>
      </c>
    </row>
    <row r="46" spans="1:9" ht="22.5">
      <c r="A46" s="164"/>
      <c r="B46" s="158"/>
      <c r="C46" s="90"/>
      <c r="D46" s="158"/>
      <c r="E46" s="89"/>
      <c r="F46" s="89"/>
      <c r="G46" s="93" t="s">
        <v>201</v>
      </c>
      <c r="H46" s="85">
        <v>0</v>
      </c>
      <c r="I46" s="85">
        <v>0</v>
      </c>
    </row>
    <row r="47" spans="1:9" ht="33.75">
      <c r="A47" s="164"/>
      <c r="B47" s="159"/>
      <c r="C47" s="90"/>
      <c r="D47" s="158"/>
      <c r="E47" s="89"/>
      <c r="F47" s="89"/>
      <c r="G47" s="93" t="s">
        <v>200</v>
      </c>
      <c r="H47" s="85">
        <v>2551572</v>
      </c>
      <c r="I47" s="85">
        <v>2551572</v>
      </c>
    </row>
    <row r="48" spans="1:9" ht="78.75">
      <c r="A48" s="165"/>
      <c r="B48" s="88" t="s">
        <v>243</v>
      </c>
      <c r="C48" s="87"/>
      <c r="D48" s="159"/>
      <c r="E48" s="86"/>
      <c r="F48" s="86"/>
      <c r="G48" s="92" t="s">
        <v>199</v>
      </c>
      <c r="H48" s="85">
        <v>0</v>
      </c>
      <c r="I48" s="85">
        <v>0</v>
      </c>
    </row>
    <row r="49" spans="1:9" ht="19.5" customHeight="1">
      <c r="A49" s="84"/>
      <c r="B49" s="82" t="s">
        <v>205</v>
      </c>
      <c r="C49" s="151"/>
      <c r="D49" s="152"/>
      <c r="E49" s="152"/>
      <c r="F49" s="152"/>
      <c r="G49" s="153"/>
      <c r="H49" s="83">
        <f>H50+H56</f>
        <v>9922262</v>
      </c>
      <c r="I49" s="83">
        <f>I50+I56</f>
        <v>4535826</v>
      </c>
    </row>
    <row r="50" spans="1:9" ht="21.75" customHeight="1">
      <c r="A50" s="75"/>
      <c r="B50" s="82" t="s">
        <v>204</v>
      </c>
      <c r="C50" s="151"/>
      <c r="D50" s="152"/>
      <c r="E50" s="152"/>
      <c r="F50" s="152"/>
      <c r="G50" s="153"/>
      <c r="H50" s="78">
        <f>H10+H20+H40</f>
        <v>228745</v>
      </c>
      <c r="I50" s="78">
        <f>I10+I20+I40</f>
        <v>200643</v>
      </c>
    </row>
    <row r="51" spans="1:9" ht="18" customHeight="1">
      <c r="A51" s="75"/>
      <c r="B51" s="81" t="s">
        <v>202</v>
      </c>
      <c r="C51" s="148"/>
      <c r="D51" s="149"/>
      <c r="E51" s="149"/>
      <c r="F51" s="149"/>
      <c r="G51" s="150"/>
      <c r="H51" s="72">
        <f aca="true" t="shared" si="0" ref="H51:I53">H11+H21+H31+H41</f>
        <v>134696</v>
      </c>
      <c r="I51" s="72">
        <f t="shared" si="0"/>
        <v>104696</v>
      </c>
    </row>
    <row r="52" spans="1:9" ht="19.5" customHeight="1">
      <c r="A52" s="75"/>
      <c r="B52" s="81" t="s">
        <v>201</v>
      </c>
      <c r="C52" s="148"/>
      <c r="D52" s="149"/>
      <c r="E52" s="149"/>
      <c r="F52" s="149"/>
      <c r="G52" s="150"/>
      <c r="H52" s="72">
        <f t="shared" si="0"/>
        <v>0</v>
      </c>
      <c r="I52" s="72">
        <f t="shared" si="0"/>
        <v>0</v>
      </c>
    </row>
    <row r="53" spans="1:9" ht="32.25" customHeight="1">
      <c r="A53" s="75"/>
      <c r="B53" s="80" t="s">
        <v>200</v>
      </c>
      <c r="C53" s="148"/>
      <c r="D53" s="149"/>
      <c r="E53" s="149"/>
      <c r="F53" s="149"/>
      <c r="G53" s="150"/>
      <c r="H53" s="72">
        <f t="shared" si="0"/>
        <v>565433</v>
      </c>
      <c r="I53" s="72">
        <f t="shared" si="0"/>
        <v>447610</v>
      </c>
    </row>
    <row r="54" spans="1:9" ht="32.25" customHeight="1">
      <c r="A54" s="75"/>
      <c r="B54" s="73" t="s">
        <v>199</v>
      </c>
      <c r="C54" s="148"/>
      <c r="D54" s="149"/>
      <c r="E54" s="149"/>
      <c r="F54" s="149"/>
      <c r="G54" s="150"/>
      <c r="H54" s="72">
        <v>0</v>
      </c>
      <c r="I54" s="72">
        <v>0</v>
      </c>
    </row>
    <row r="55" spans="1:9" ht="5.25" customHeight="1">
      <c r="A55" s="75"/>
      <c r="B55" s="74"/>
      <c r="C55" s="148"/>
      <c r="D55" s="149"/>
      <c r="E55" s="149"/>
      <c r="F55" s="149"/>
      <c r="G55" s="150"/>
      <c r="H55" s="72"/>
      <c r="I55" s="72"/>
    </row>
    <row r="56" spans="1:9" ht="16.5" customHeight="1">
      <c r="A56" s="75"/>
      <c r="B56" s="79" t="s">
        <v>203</v>
      </c>
      <c r="C56" s="151"/>
      <c r="D56" s="152"/>
      <c r="E56" s="152"/>
      <c r="F56" s="152"/>
      <c r="G56" s="153"/>
      <c r="H56" s="78">
        <f>H14+H44</f>
        <v>9693517</v>
      </c>
      <c r="I56" s="78">
        <f>I14+I44</f>
        <v>4335183</v>
      </c>
    </row>
    <row r="57" spans="1:9" ht="18.75" customHeight="1">
      <c r="A57" s="75"/>
      <c r="B57" s="77" t="s">
        <v>202</v>
      </c>
      <c r="C57" s="148"/>
      <c r="D57" s="149"/>
      <c r="E57" s="149"/>
      <c r="F57" s="149"/>
      <c r="G57" s="150"/>
      <c r="H57" s="72">
        <f aca="true" t="shared" si="1" ref="H57:I59">H15+H25+H35+H45</f>
        <v>1475278</v>
      </c>
      <c r="I57" s="72">
        <f t="shared" si="1"/>
        <v>650278</v>
      </c>
    </row>
    <row r="58" spans="1:9" ht="20.25" customHeight="1">
      <c r="A58" s="75"/>
      <c r="B58" s="77" t="s">
        <v>201</v>
      </c>
      <c r="C58" s="148"/>
      <c r="D58" s="154"/>
      <c r="E58" s="154"/>
      <c r="F58" s="154"/>
      <c r="G58" s="155"/>
      <c r="H58" s="72">
        <f t="shared" si="1"/>
        <v>0</v>
      </c>
      <c r="I58" s="72">
        <f t="shared" si="1"/>
        <v>0</v>
      </c>
    </row>
    <row r="59" spans="1:9" ht="32.25" customHeight="1">
      <c r="A59" s="75"/>
      <c r="B59" s="76" t="s">
        <v>200</v>
      </c>
      <c r="C59" s="148"/>
      <c r="D59" s="154"/>
      <c r="E59" s="154"/>
      <c r="F59" s="154"/>
      <c r="G59" s="155"/>
      <c r="H59" s="72">
        <f t="shared" si="1"/>
        <v>8258239</v>
      </c>
      <c r="I59" s="72">
        <f t="shared" si="1"/>
        <v>3684905</v>
      </c>
    </row>
    <row r="60" spans="1:9" ht="45" customHeight="1">
      <c r="A60" s="75"/>
      <c r="B60" s="74" t="s">
        <v>199</v>
      </c>
      <c r="C60" s="156"/>
      <c r="D60" s="157"/>
      <c r="E60" s="157"/>
      <c r="F60" s="157"/>
      <c r="G60" s="157"/>
      <c r="H60" s="72">
        <f>H48+H18</f>
        <v>0</v>
      </c>
      <c r="I60" s="72">
        <f>I48+I18</f>
        <v>0</v>
      </c>
    </row>
    <row r="61" spans="1:9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2.75" customHeight="1" hidden="1">
      <c r="A62" s="70"/>
      <c r="B62" s="145"/>
      <c r="C62" s="145"/>
      <c r="D62" s="145"/>
      <c r="E62" s="145"/>
      <c r="F62" s="145"/>
      <c r="G62" s="145"/>
      <c r="H62" s="145"/>
      <c r="I62" s="145"/>
    </row>
    <row r="63" spans="1:9" ht="8.25" customHeight="1">
      <c r="A63" s="146"/>
      <c r="B63" s="147"/>
      <c r="C63" s="147"/>
      <c r="D63" s="147"/>
      <c r="E63" s="147"/>
      <c r="F63" s="147"/>
      <c r="G63" s="147"/>
      <c r="H63" s="147"/>
      <c r="I63" s="147"/>
    </row>
    <row r="64" spans="1:9" ht="39" customHeight="1">
      <c r="A64" s="146"/>
      <c r="B64" s="147"/>
      <c r="C64" s="147"/>
      <c r="D64" s="147"/>
      <c r="E64" s="147"/>
      <c r="F64" s="147"/>
      <c r="G64" s="147"/>
      <c r="H64" s="147"/>
      <c r="I64" s="147"/>
    </row>
    <row r="65" spans="1:9" ht="12.75" hidden="1">
      <c r="A65" s="146"/>
      <c r="B65" s="147"/>
      <c r="C65" s="147"/>
      <c r="D65" s="147"/>
      <c r="E65" s="147"/>
      <c r="F65" s="147"/>
      <c r="G65" s="147"/>
      <c r="H65" s="147"/>
      <c r="I65" s="147"/>
    </row>
  </sheetData>
  <sheetProtection/>
  <mergeCells count="43">
    <mergeCell ref="B29:B32"/>
    <mergeCell ref="D29:D38"/>
    <mergeCell ref="B34:B37"/>
    <mergeCell ref="A19:A28"/>
    <mergeCell ref="B19:B22"/>
    <mergeCell ref="D19:D28"/>
    <mergeCell ref="B24:B27"/>
    <mergeCell ref="A39:A48"/>
    <mergeCell ref="A9:A18"/>
    <mergeCell ref="C9:C18"/>
    <mergeCell ref="D9:D18"/>
    <mergeCell ref="E9:E18"/>
    <mergeCell ref="F9:F18"/>
    <mergeCell ref="B11:B18"/>
    <mergeCell ref="B39:B42"/>
    <mergeCell ref="D39:D48"/>
    <mergeCell ref="A29:A3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44:B47"/>
    <mergeCell ref="C49:G49"/>
    <mergeCell ref="C50:G50"/>
    <mergeCell ref="C54:G54"/>
    <mergeCell ref="C51:G51"/>
    <mergeCell ref="C52:G52"/>
    <mergeCell ref="C53:G53"/>
    <mergeCell ref="B62:I62"/>
    <mergeCell ref="A63:A65"/>
    <mergeCell ref="B63:I65"/>
    <mergeCell ref="C55:G55"/>
    <mergeCell ref="C56:G56"/>
    <mergeCell ref="C57:G57"/>
    <mergeCell ref="C58:G58"/>
    <mergeCell ref="C59:G59"/>
    <mergeCell ref="C60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view="pageLayout" workbookViewId="0" topLeftCell="A1">
      <selection activeCell="E3" sqref="E3"/>
    </sheetView>
  </sheetViews>
  <sheetFormatPr defaultColWidth="9.33203125" defaultRowHeight="12.75"/>
  <cols>
    <col min="1" max="1" width="9.33203125" style="25" customWidth="1"/>
    <col min="2" max="2" width="69.33203125" style="25" customWidth="1"/>
    <col min="3" max="3" width="18" style="25" customWidth="1"/>
    <col min="4" max="4" width="19.5" style="25" customWidth="1"/>
    <col min="5" max="16384" width="9.33203125" style="25" customWidth="1"/>
  </cols>
  <sheetData>
    <row r="1" spans="1:4" ht="12.75">
      <c r="A1" s="28"/>
      <c r="B1" s="28"/>
      <c r="C1" s="28"/>
      <c r="D1" s="28"/>
    </row>
    <row r="2" spans="1:4" ht="18">
      <c r="A2" s="182" t="s">
        <v>161</v>
      </c>
      <c r="B2" s="182"/>
      <c r="C2" s="182"/>
      <c r="D2" s="182"/>
    </row>
    <row r="3" spans="1:4" ht="12.75">
      <c r="A3" s="44"/>
      <c r="B3" s="27"/>
      <c r="C3" s="27"/>
      <c r="D3" s="27"/>
    </row>
    <row r="4" spans="1:8" ht="12.75">
      <c r="A4" s="27"/>
      <c r="B4" s="27"/>
      <c r="C4" s="27"/>
      <c r="D4" s="43" t="s">
        <v>0</v>
      </c>
      <c r="H4" s="42"/>
    </row>
    <row r="5" spans="1:8" ht="12.75">
      <c r="A5" s="181" t="s">
        <v>83</v>
      </c>
      <c r="B5" s="181" t="s">
        <v>160</v>
      </c>
      <c r="C5" s="183" t="s">
        <v>159</v>
      </c>
      <c r="D5" s="183" t="s">
        <v>158</v>
      </c>
      <c r="H5" s="42"/>
    </row>
    <row r="6" spans="1:8" ht="12.75">
      <c r="A6" s="181"/>
      <c r="B6" s="181"/>
      <c r="C6" s="181"/>
      <c r="D6" s="183"/>
      <c r="H6" s="42"/>
    </row>
    <row r="7" spans="1:8" ht="12.75">
      <c r="A7" s="181"/>
      <c r="B7" s="181"/>
      <c r="C7" s="181"/>
      <c r="D7" s="183"/>
      <c r="H7" s="42"/>
    </row>
    <row r="8" spans="1:4" ht="10.5" customHeight="1">
      <c r="A8" s="41">
        <v>1</v>
      </c>
      <c r="B8" s="41">
        <v>2</v>
      </c>
      <c r="C8" s="41">
        <v>3</v>
      </c>
      <c r="D8" s="41">
        <v>4</v>
      </c>
    </row>
    <row r="9" spans="1:4" ht="30" customHeight="1">
      <c r="A9" s="181" t="s">
        <v>157</v>
      </c>
      <c r="B9" s="181"/>
      <c r="C9" s="37"/>
      <c r="D9" s="40">
        <f>SUM(D10:D18)</f>
        <v>3822133</v>
      </c>
    </row>
    <row r="10" spans="1:4" ht="30" customHeight="1">
      <c r="A10" s="37" t="s">
        <v>72</v>
      </c>
      <c r="B10" s="39" t="s">
        <v>156</v>
      </c>
      <c r="C10" s="37" t="s">
        <v>154</v>
      </c>
      <c r="D10" s="36">
        <v>0</v>
      </c>
    </row>
    <row r="11" spans="1:4" ht="30" customHeight="1">
      <c r="A11" s="37" t="s">
        <v>71</v>
      </c>
      <c r="B11" s="39" t="s">
        <v>155</v>
      </c>
      <c r="C11" s="37" t="s">
        <v>154</v>
      </c>
      <c r="D11" s="36">
        <v>0</v>
      </c>
    </row>
    <row r="12" spans="1:4" ht="30" customHeight="1">
      <c r="A12" s="37" t="s">
        <v>70</v>
      </c>
      <c r="B12" s="38" t="s">
        <v>153</v>
      </c>
      <c r="C12" s="37" t="s">
        <v>152</v>
      </c>
      <c r="D12" s="36">
        <v>0</v>
      </c>
    </row>
    <row r="13" spans="1:4" ht="30" customHeight="1">
      <c r="A13" s="37" t="s">
        <v>68</v>
      </c>
      <c r="B13" s="39" t="s">
        <v>151</v>
      </c>
      <c r="C13" s="37" t="s">
        <v>150</v>
      </c>
      <c r="D13" s="36">
        <v>0</v>
      </c>
    </row>
    <row r="14" spans="1:4" ht="30" customHeight="1">
      <c r="A14" s="37" t="s">
        <v>66</v>
      </c>
      <c r="B14" s="39" t="s">
        <v>149</v>
      </c>
      <c r="C14" s="37" t="s">
        <v>148</v>
      </c>
      <c r="D14" s="36">
        <v>0</v>
      </c>
    </row>
    <row r="15" spans="1:4" ht="30" customHeight="1">
      <c r="A15" s="37" t="s">
        <v>65</v>
      </c>
      <c r="B15" s="39" t="s">
        <v>147</v>
      </c>
      <c r="C15" s="37" t="s">
        <v>146</v>
      </c>
      <c r="D15" s="36">
        <v>0</v>
      </c>
    </row>
    <row r="16" spans="1:4" ht="30" customHeight="1">
      <c r="A16" s="37" t="s">
        <v>64</v>
      </c>
      <c r="B16" s="39" t="s">
        <v>145</v>
      </c>
      <c r="C16" s="37" t="s">
        <v>144</v>
      </c>
      <c r="D16" s="36">
        <v>0</v>
      </c>
    </row>
    <row r="17" spans="1:4" ht="30" customHeight="1">
      <c r="A17" s="37" t="s">
        <v>63</v>
      </c>
      <c r="B17" s="39" t="s">
        <v>143</v>
      </c>
      <c r="C17" s="37" t="s">
        <v>142</v>
      </c>
      <c r="D17" s="36">
        <v>3822133</v>
      </c>
    </row>
    <row r="18" spans="1:4" ht="30" customHeight="1">
      <c r="A18" s="37" t="s">
        <v>62</v>
      </c>
      <c r="B18" s="39" t="s">
        <v>141</v>
      </c>
      <c r="C18" s="37" t="s">
        <v>129</v>
      </c>
      <c r="D18" s="36">
        <v>0</v>
      </c>
    </row>
    <row r="19" spans="1:4" ht="30" customHeight="1">
      <c r="A19" s="181" t="s">
        <v>140</v>
      </c>
      <c r="B19" s="181"/>
      <c r="C19" s="37"/>
      <c r="D19" s="40">
        <f>SUM(D20:D26)</f>
        <v>281584</v>
      </c>
    </row>
    <row r="20" spans="1:4" ht="30" customHeight="1">
      <c r="A20" s="37" t="s">
        <v>72</v>
      </c>
      <c r="B20" s="39" t="s">
        <v>139</v>
      </c>
      <c r="C20" s="37" t="s">
        <v>135</v>
      </c>
      <c r="D20" s="36">
        <v>0</v>
      </c>
    </row>
    <row r="21" spans="1:4" ht="30" customHeight="1">
      <c r="A21" s="37" t="s">
        <v>138</v>
      </c>
      <c r="B21" s="38" t="s">
        <v>137</v>
      </c>
      <c r="C21" s="37" t="s">
        <v>135</v>
      </c>
      <c r="D21" s="36">
        <v>0</v>
      </c>
    </row>
    <row r="22" spans="1:4" ht="30" customHeight="1">
      <c r="A22" s="37" t="s">
        <v>71</v>
      </c>
      <c r="B22" s="39" t="s">
        <v>136</v>
      </c>
      <c r="C22" s="37" t="s">
        <v>135</v>
      </c>
      <c r="D22" s="36">
        <v>281584</v>
      </c>
    </row>
    <row r="23" spans="1:4" ht="30" customHeight="1">
      <c r="A23" s="37" t="s">
        <v>70</v>
      </c>
      <c r="B23" s="38" t="s">
        <v>134</v>
      </c>
      <c r="C23" s="37" t="s">
        <v>133</v>
      </c>
      <c r="D23" s="36">
        <v>0</v>
      </c>
    </row>
    <row r="24" spans="1:4" ht="30" customHeight="1">
      <c r="A24" s="37" t="s">
        <v>68</v>
      </c>
      <c r="B24" s="39" t="s">
        <v>132</v>
      </c>
      <c r="C24" s="37" t="s">
        <v>131</v>
      </c>
      <c r="D24" s="36">
        <v>0</v>
      </c>
    </row>
    <row r="25" spans="1:4" ht="30" customHeight="1">
      <c r="A25" s="37" t="s">
        <v>66</v>
      </c>
      <c r="B25" s="39" t="s">
        <v>130</v>
      </c>
      <c r="C25" s="37" t="s">
        <v>129</v>
      </c>
      <c r="D25" s="36">
        <v>0</v>
      </c>
    </row>
    <row r="26" spans="1:4" ht="30" customHeight="1">
      <c r="A26" s="37" t="s">
        <v>65</v>
      </c>
      <c r="B26" s="38" t="s">
        <v>128</v>
      </c>
      <c r="C26" s="37" t="s">
        <v>127</v>
      </c>
      <c r="D26" s="36">
        <v>0</v>
      </c>
    </row>
    <row r="27" spans="1:4" ht="30" customHeight="1">
      <c r="A27" s="37" t="s">
        <v>64</v>
      </c>
      <c r="B27" s="38" t="s">
        <v>126</v>
      </c>
      <c r="C27" s="37" t="s">
        <v>125</v>
      </c>
      <c r="D27" s="36">
        <v>0</v>
      </c>
    </row>
    <row r="28" spans="1:4" ht="12.75">
      <c r="A28" s="26"/>
      <c r="B28" s="26"/>
      <c r="C28" s="26"/>
      <c r="D28" s="26"/>
    </row>
    <row r="29" spans="1:4" ht="12.75">
      <c r="A29" s="26"/>
      <c r="B29" s="26"/>
      <c r="C29" s="26"/>
      <c r="D29" s="26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&amp;RZałącznik nr &amp;A
do uchwały Rady Powiatu w Opatowie Nr XXXI.25.2017
z dnia 4 kwietnia 2017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view="pageLayout" workbookViewId="0" topLeftCell="A1">
      <selection activeCell="G4" sqref="G4"/>
    </sheetView>
  </sheetViews>
  <sheetFormatPr defaultColWidth="9.33203125" defaultRowHeight="12.75"/>
  <cols>
    <col min="1" max="2" width="9.33203125" style="25" customWidth="1"/>
    <col min="3" max="3" width="13.16015625" style="25" customWidth="1"/>
    <col min="4" max="4" width="23.16015625" style="25" customWidth="1"/>
    <col min="5" max="5" width="22.16015625" style="25" customWidth="1"/>
    <col min="6" max="6" width="18.5" style="25" customWidth="1"/>
    <col min="7" max="16384" width="9.33203125" style="25" customWidth="1"/>
  </cols>
  <sheetData>
    <row r="1" spans="1:6" ht="12.75">
      <c r="A1" s="66"/>
      <c r="B1" s="66"/>
      <c r="C1" s="66"/>
      <c r="D1" s="66"/>
      <c r="E1" s="66"/>
      <c r="F1" s="66"/>
    </row>
    <row r="2" spans="1:6" ht="18">
      <c r="A2" s="184" t="s">
        <v>198</v>
      </c>
      <c r="B2" s="184"/>
      <c r="C2" s="184"/>
      <c r="D2" s="184"/>
      <c r="E2" s="184"/>
      <c r="F2" s="184"/>
    </row>
    <row r="3" spans="1:6" ht="12.75">
      <c r="A3" s="28"/>
      <c r="B3" s="28"/>
      <c r="C3" s="28"/>
      <c r="D3" s="27"/>
      <c r="E3" s="27"/>
      <c r="F3" s="65" t="s">
        <v>0</v>
      </c>
    </row>
    <row r="4" spans="1:6" ht="51" customHeight="1">
      <c r="A4" s="64" t="s">
        <v>83</v>
      </c>
      <c r="B4" s="64" t="s">
        <v>1</v>
      </c>
      <c r="C4" s="64" t="s">
        <v>2</v>
      </c>
      <c r="D4" s="63" t="s">
        <v>189</v>
      </c>
      <c r="E4" s="64" t="s">
        <v>188</v>
      </c>
      <c r="F4" s="63" t="s">
        <v>187</v>
      </c>
    </row>
    <row r="5" spans="1:6" ht="12.75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</row>
    <row r="6" spans="1:6" ht="14.25">
      <c r="A6" s="188" t="s">
        <v>186</v>
      </c>
      <c r="B6" s="189"/>
      <c r="C6" s="189"/>
      <c r="D6" s="189"/>
      <c r="E6" s="190"/>
      <c r="F6" s="69">
        <f>SUM(F7)</f>
        <v>100000</v>
      </c>
    </row>
    <row r="7" spans="1:6" ht="72">
      <c r="A7" s="60" t="s">
        <v>72</v>
      </c>
      <c r="B7" s="60">
        <v>921</v>
      </c>
      <c r="C7" s="60">
        <v>92113</v>
      </c>
      <c r="D7" s="59" t="s">
        <v>193</v>
      </c>
      <c r="E7" s="102" t="s">
        <v>192</v>
      </c>
      <c r="F7" s="58">
        <v>100000</v>
      </c>
    </row>
    <row r="8" spans="1:6" ht="27.75" customHeight="1">
      <c r="A8" s="188" t="s">
        <v>175</v>
      </c>
      <c r="B8" s="189"/>
      <c r="C8" s="189"/>
      <c r="D8" s="189"/>
      <c r="E8" s="190"/>
      <c r="F8" s="69">
        <f>SUM(F9:F12)</f>
        <v>1208280</v>
      </c>
    </row>
    <row r="9" spans="1:6" ht="30.75" customHeight="1">
      <c r="A9" s="60" t="s">
        <v>72</v>
      </c>
      <c r="B9" s="60">
        <v>801</v>
      </c>
      <c r="C9" s="60">
        <v>80120</v>
      </c>
      <c r="D9" s="59" t="s">
        <v>197</v>
      </c>
      <c r="E9" s="59" t="s">
        <v>196</v>
      </c>
      <c r="F9" s="58">
        <v>140000</v>
      </c>
    </row>
    <row r="10" spans="1:6" ht="31.5" customHeight="1">
      <c r="A10" s="60" t="s">
        <v>71</v>
      </c>
      <c r="B10" s="60">
        <v>801</v>
      </c>
      <c r="C10" s="60">
        <v>80130</v>
      </c>
      <c r="D10" s="59" t="s">
        <v>197</v>
      </c>
      <c r="E10" s="59" t="s">
        <v>196</v>
      </c>
      <c r="F10" s="58">
        <v>855000</v>
      </c>
    </row>
    <row r="11" spans="1:6" ht="57.75" customHeight="1">
      <c r="A11" s="60" t="s">
        <v>70</v>
      </c>
      <c r="B11" s="60">
        <v>853</v>
      </c>
      <c r="C11" s="60">
        <v>85311</v>
      </c>
      <c r="D11" s="59" t="s">
        <v>195</v>
      </c>
      <c r="E11" s="59" t="s">
        <v>182</v>
      </c>
      <c r="F11" s="58">
        <v>106640</v>
      </c>
    </row>
    <row r="12" spans="1:6" ht="74.25" customHeight="1">
      <c r="A12" s="60" t="s">
        <v>68</v>
      </c>
      <c r="B12" s="60">
        <v>853</v>
      </c>
      <c r="C12" s="60">
        <v>85311</v>
      </c>
      <c r="D12" s="59" t="s">
        <v>194</v>
      </c>
      <c r="E12" s="59" t="s">
        <v>182</v>
      </c>
      <c r="F12" s="58">
        <v>106640</v>
      </c>
    </row>
    <row r="13" spans="1:6" ht="28.5" customHeight="1">
      <c r="A13" s="185" t="s">
        <v>52</v>
      </c>
      <c r="B13" s="186"/>
      <c r="C13" s="186"/>
      <c r="D13" s="187"/>
      <c r="E13" s="68"/>
      <c r="F13" s="67">
        <f>(F6+F8)</f>
        <v>1308280</v>
      </c>
    </row>
  </sheetData>
  <sheetProtection/>
  <mergeCells count="4">
    <mergeCell ref="A2:F2"/>
    <mergeCell ref="A13:D13"/>
    <mergeCell ref="A8:E8"/>
    <mergeCell ref="A6:E6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XXXI.25.2017 
z dnia 4 kwietnia  2017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25" customWidth="1"/>
    <col min="2" max="2" width="9.33203125" style="25" customWidth="1"/>
    <col min="3" max="3" width="12.33203125" style="25" customWidth="1"/>
    <col min="4" max="4" width="27" style="25" customWidth="1"/>
    <col min="5" max="5" width="28.33203125" style="25" customWidth="1"/>
    <col min="6" max="6" width="17.16015625" style="25" customWidth="1"/>
    <col min="7" max="16384" width="9.33203125" style="25" customWidth="1"/>
  </cols>
  <sheetData>
    <row r="1" spans="1:6" ht="12.75">
      <c r="A1" s="66"/>
      <c r="B1" s="66"/>
      <c r="C1" s="66"/>
      <c r="D1" s="66"/>
      <c r="E1" s="66"/>
      <c r="F1" s="66"/>
    </row>
    <row r="2" spans="1:6" ht="18">
      <c r="A2" s="184" t="s">
        <v>190</v>
      </c>
      <c r="B2" s="184"/>
      <c r="C2" s="184"/>
      <c r="D2" s="184"/>
      <c r="E2" s="184"/>
      <c r="F2" s="184"/>
    </row>
    <row r="3" spans="1:6" ht="12.75">
      <c r="A3" s="28"/>
      <c r="B3" s="28"/>
      <c r="C3" s="28"/>
      <c r="D3" s="27"/>
      <c r="E3" s="27"/>
      <c r="F3" s="65" t="s">
        <v>0</v>
      </c>
    </row>
    <row r="4" spans="1:6" ht="43.5" customHeight="1">
      <c r="A4" s="64" t="s">
        <v>83</v>
      </c>
      <c r="B4" s="64" t="s">
        <v>1</v>
      </c>
      <c r="C4" s="64" t="s">
        <v>2</v>
      </c>
      <c r="D4" s="63" t="s">
        <v>189</v>
      </c>
      <c r="E4" s="64" t="s">
        <v>188</v>
      </c>
      <c r="F4" s="63" t="s">
        <v>187</v>
      </c>
    </row>
    <row r="5" spans="1:6" ht="12.75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</row>
    <row r="6" spans="1:6" ht="26.25" customHeight="1">
      <c r="A6" s="194" t="s">
        <v>186</v>
      </c>
      <c r="B6" s="195"/>
      <c r="C6" s="195"/>
      <c r="D6" s="195"/>
      <c r="E6" s="196"/>
      <c r="F6" s="61">
        <f>SUM(F7:F11)</f>
        <v>226980</v>
      </c>
    </row>
    <row r="7" spans="1:6" ht="49.5" customHeight="1">
      <c r="A7" s="60" t="s">
        <v>72</v>
      </c>
      <c r="B7" s="60">
        <v>851</v>
      </c>
      <c r="C7" s="60">
        <v>85111</v>
      </c>
      <c r="D7" s="59" t="s">
        <v>185</v>
      </c>
      <c r="E7" s="59" t="s">
        <v>184</v>
      </c>
      <c r="F7" s="58">
        <v>7000</v>
      </c>
    </row>
    <row r="8" spans="1:6" ht="44.25" customHeight="1">
      <c r="A8" s="60" t="s">
        <v>71</v>
      </c>
      <c r="B8" s="60">
        <v>853</v>
      </c>
      <c r="C8" s="60">
        <v>85311</v>
      </c>
      <c r="D8" s="59" t="s">
        <v>183</v>
      </c>
      <c r="E8" s="59" t="s">
        <v>182</v>
      </c>
      <c r="F8" s="58">
        <v>17780</v>
      </c>
    </row>
    <row r="9" spans="1:6" ht="43.5" customHeight="1">
      <c r="A9" s="56" t="s">
        <v>70</v>
      </c>
      <c r="B9" s="56">
        <v>855</v>
      </c>
      <c r="C9" s="56">
        <v>85508</v>
      </c>
      <c r="D9" s="55" t="s">
        <v>181</v>
      </c>
      <c r="E9" s="55" t="s">
        <v>180</v>
      </c>
      <c r="F9" s="54">
        <v>104000</v>
      </c>
    </row>
    <row r="10" spans="1:6" ht="60.75" customHeight="1">
      <c r="A10" s="56" t="s">
        <v>68</v>
      </c>
      <c r="B10" s="56">
        <v>855</v>
      </c>
      <c r="C10" s="56">
        <v>85510</v>
      </c>
      <c r="D10" s="55" t="s">
        <v>179</v>
      </c>
      <c r="E10" s="55" t="s">
        <v>178</v>
      </c>
      <c r="F10" s="54">
        <v>93200</v>
      </c>
    </row>
    <row r="11" spans="1:6" ht="33.75" customHeight="1">
      <c r="A11" s="56" t="s">
        <v>66</v>
      </c>
      <c r="B11" s="56">
        <v>921</v>
      </c>
      <c r="C11" s="56">
        <v>92116</v>
      </c>
      <c r="D11" s="55" t="s">
        <v>177</v>
      </c>
      <c r="E11" s="55" t="s">
        <v>176</v>
      </c>
      <c r="F11" s="54">
        <v>5000</v>
      </c>
    </row>
    <row r="12" spans="1:6" ht="33.75" customHeight="1">
      <c r="A12" s="188" t="s">
        <v>175</v>
      </c>
      <c r="B12" s="189"/>
      <c r="C12" s="189"/>
      <c r="D12" s="189"/>
      <c r="E12" s="190"/>
      <c r="F12" s="57">
        <f>SUM(F13:F13)</f>
        <v>60726</v>
      </c>
    </row>
    <row r="13" spans="1:6" ht="47.25" customHeight="1">
      <c r="A13" s="56" t="s">
        <v>72</v>
      </c>
      <c r="B13" s="56">
        <v>755</v>
      </c>
      <c r="C13" s="56">
        <v>75515</v>
      </c>
      <c r="D13" s="55" t="s">
        <v>191</v>
      </c>
      <c r="E13" s="55" t="s">
        <v>174</v>
      </c>
      <c r="F13" s="54">
        <v>60726</v>
      </c>
    </row>
    <row r="14" spans="1:6" ht="21" customHeight="1">
      <c r="A14" s="191" t="s">
        <v>52</v>
      </c>
      <c r="B14" s="192"/>
      <c r="C14" s="192"/>
      <c r="D14" s="193"/>
      <c r="E14" s="53"/>
      <c r="F14" s="52">
        <f>SUM(F6+F12)</f>
        <v>287706</v>
      </c>
    </row>
    <row r="15" spans="1:6" ht="12.75">
      <c r="A15" s="26"/>
      <c r="B15" s="26"/>
      <c r="C15" s="26"/>
      <c r="D15" s="26"/>
      <c r="E15" s="26"/>
      <c r="F15" s="26"/>
    </row>
  </sheetData>
  <sheetProtection/>
  <mergeCells count="4">
    <mergeCell ref="A2:F2"/>
    <mergeCell ref="A14:D14"/>
    <mergeCell ref="A6:E6"/>
    <mergeCell ref="A12:E12"/>
  </mergeCells>
  <printOptions/>
  <pageMargins left="0.75" right="0.75" top="1.09375" bottom="1" header="0.5" footer="0.5"/>
  <pageSetup horizontalDpi="600" verticalDpi="600" orientation="portrait" paperSize="9" r:id="rId1"/>
  <headerFooter alignWithMargins="0">
    <oddHeader>&amp;RZałącznik nr &amp;A
do uchwały Rady Powiatu w Opatowie Nr XXXI.25.2017 
z dnia 4 kwietnia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2017-03-31T07:45:02Z</cp:lastPrinted>
  <dcterms:created xsi:type="dcterms:W3CDTF">2014-11-12T06:55:05Z</dcterms:created>
  <dcterms:modified xsi:type="dcterms:W3CDTF">2017-04-21T10:16:47Z</dcterms:modified>
  <cp:category/>
  <cp:version/>
  <cp:contentType/>
  <cp:contentStatus/>
</cp:coreProperties>
</file>