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2315" windowHeight="810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<sst xmlns="http://schemas.openxmlformats.org/spreadsheetml/2006/main" count="122" uniqueCount="57">
  <si>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</si>
  <si>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</si>
  <si>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</si>
  <si>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</si>
  <si>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</si>
  <si>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</si>
  <si>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</si>
  <si>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</si>
  <si>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</si>
  <si>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</si>
  <si>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</si>
  <si>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</si>
  <si>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</si>
  <si>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</si>
  <si>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</si>
  <si>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</si>
  <si>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</si>
  <si>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</si>
  <si>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</si>
  <si>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</si>
  <si>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</si>
  <si>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</si>
  <si>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</si>
  <si>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</si>
  <si>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</si>
  <si>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§</t>
  </si>
  <si>
    <t>Zmiany w planie wydatków budżetowych w 2016 roku</t>
  </si>
  <si>
    <t>Ogółem</t>
  </si>
  <si>
    <t>755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</si>
  <si>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</si>
  <si>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</si>
  <si>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</si>
  <si>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</si>
  <si>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</si>
  <si>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</si>
  <si>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</si>
  <si>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</si>
  <si>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</si>
  <si>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</si>
  <si>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</si>
  <si>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</si>
  <si>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2016 r.</t>
  </si>
  <si>
    <t>Dotacje ogółem</t>
  </si>
  <si>
    <t>w  złotych</t>
  </si>
  <si>
    <t>Dochody i wydatki związane z realizacją zadań z zakresu administracji rządowej i innych zadań zleconych odrębnymi ustawami w  2016 r.</t>
  </si>
  <si>
    <t>Oświata i wychowanie</t>
  </si>
  <si>
    <t>Bezpieczeństwo publiczne i ochrona przeciwpożarowa</t>
  </si>
  <si>
    <t>Komendy powiatowe Państwowej Straży Pożarnej</t>
  </si>
  <si>
    <t>Szkoły podstawowe specjalne</t>
  </si>
  <si>
    <t>Przedszkola specjalne</t>
  </si>
  <si>
    <t>Gimnazja specjalne</t>
  </si>
  <si>
    <t>Szkoły zawodowe specjalne</t>
  </si>
  <si>
    <t>Dokształcanie i doskonalenie nauczycieli</t>
  </si>
  <si>
    <t>Edukacyjna opieka wychowawcza</t>
  </si>
  <si>
    <t>Specjalne ośrodki szkolno-wychowawcze</t>
  </si>
  <si>
    <t>Gospodarka mieszkaniowa</t>
  </si>
  <si>
    <t>Gospodarka gruntami i nieruchomościami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</si>
</sst>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b/>
      <sz val="14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1" fillId="27" borderId="1" applyNumberFormat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6" fillId="32" borderId="0" applyNumberFormat="0" applyBorder="0" applyAlignment="0" applyProtection="0"/>
  </cellStyleXfs>
  <cellXfs count="7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>
      <alignment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1" fontId="13" fillId="0" borderId="10" xfId="50" applyNumberFormat="1" applyFont="1" applyFill="1" applyBorder="1" applyAlignment="1">
      <alignment vertical="center"/>
      <protection/>
    </xf>
    <xf numFmtId="41" fontId="11" fillId="33" borderId="10" xfId="50" applyNumberFormat="1" applyFont="1" applyFill="1" applyBorder="1" applyAlignment="1">
      <alignment vertical="center"/>
      <protection/>
    </xf>
    <xf numFmtId="41" fontId="11" fillId="33" borderId="10" xfId="50" applyNumberFormat="1" applyFont="1" applyFill="1" applyBorder="1" applyAlignment="1">
      <alignment vertical="center" wrapText="1"/>
      <protection/>
    </xf>
    <xf numFmtId="0" fontId="11" fillId="33" borderId="10" xfId="50" applyFont="1" applyFill="1" applyBorder="1" applyAlignment="1">
      <alignment horizontal="center" vertical="center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3" fillId="33" borderId="10" xfId="50" applyNumberFormat="1" applyFont="1" applyFill="1" applyBorder="1" applyAlignment="1">
      <alignment vertical="center"/>
      <protection/>
    </xf>
    <xf numFmtId="0" fontId="13" fillId="33" borderId="10" xfId="50" applyFont="1" applyFill="1" applyBorder="1" applyAlignment="1">
      <alignment horizontal="center" vertical="center"/>
      <protection/>
    </xf>
    <xf numFmtId="0" fontId="13" fillId="33" borderId="10" xfId="50" applyFont="1" applyFill="1" applyBorder="1" applyAlignment="1">
      <alignment horizontal="center" vertical="center" wrapText="1"/>
      <protection/>
    </xf>
    <xf numFmtId="0" fontId="16" fillId="33" borderId="10" xfId="50" applyFont="1" applyFill="1" applyBorder="1" applyAlignment="1">
      <alignment horizontal="center" vertical="center" wrapText="1"/>
      <protection/>
    </xf>
    <xf numFmtId="41" fontId="17" fillId="0" borderId="0" xfId="50" applyNumberFormat="1" applyFont="1" applyBorder="1">
      <alignment/>
      <protection/>
    </xf>
    <xf numFmtId="41" fontId="13" fillId="33" borderId="10" xfId="50" applyNumberFormat="1" applyFont="1" applyFill="1" applyBorder="1" applyAlignment="1">
      <alignment vertical="center" wrapText="1"/>
      <protection/>
    </xf>
    <xf numFmtId="49" fontId="13" fillId="33" borderId="10" xfId="50" applyNumberFormat="1" applyFont="1" applyFill="1" applyBorder="1" applyAlignment="1">
      <alignment horizontal="center" vertical="center" wrapText="1"/>
      <protection/>
    </xf>
    <xf numFmtId="49" fontId="16" fillId="33" borderId="10" xfId="50" applyNumberFormat="1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horizontal="center" vertical="center"/>
      <protection/>
    </xf>
    <xf numFmtId="0" fontId="18" fillId="33" borderId="10" xfId="50" applyFont="1" applyFill="1" applyBorder="1" applyAlignment="1">
      <alignment horizontal="center" vertical="center" wrapText="1"/>
      <protection/>
    </xf>
    <xf numFmtId="0" fontId="10" fillId="0" borderId="0" xfId="50" applyFont="1">
      <alignment/>
      <protection/>
    </xf>
    <xf numFmtId="0" fontId="10" fillId="0" borderId="0" xfId="50" applyFont="1" applyBorder="1">
      <alignment/>
      <protection/>
    </xf>
    <xf numFmtId="49" fontId="11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18" fillId="33" borderId="10" xfId="50" applyNumberFormat="1" applyFont="1" applyFill="1" applyBorder="1" applyAlignment="1">
      <alignment horizontal="center" vertical="center" wrapText="1"/>
      <protection/>
    </xf>
    <xf numFmtId="0" fontId="19" fillId="0" borderId="11" xfId="50" applyFont="1" applyFill="1" applyBorder="1" applyAlignment="1">
      <alignment horizontal="center" vertical="center" wrapText="1"/>
      <protection/>
    </xf>
    <xf numFmtId="0" fontId="20" fillId="0" borderId="10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 horizontal="center" vertical="center" wrapText="1"/>
      <protection/>
    </xf>
    <xf numFmtId="0" fontId="20" fillId="0" borderId="13" xfId="50" applyFont="1" applyFill="1" applyBorder="1" applyAlignment="1">
      <alignment horizontal="center" vertical="center" wrapText="1"/>
      <protection/>
    </xf>
    <xf numFmtId="0" fontId="22" fillId="0" borderId="0" xfId="50" applyFont="1" applyAlignment="1">
      <alignment horizontal="center"/>
      <protection/>
    </xf>
    <xf numFmtId="0" fontId="15" fillId="0" borderId="0" xfId="50" applyFont="1">
      <alignment/>
      <protection/>
    </xf>
    <xf numFmtId="0" fontId="15" fillId="0" borderId="0" xfId="50" applyFont="1" applyAlignment="1">
      <alignment vertical="center"/>
      <protection/>
    </xf>
    <xf numFmtId="0" fontId="15" fillId="0" borderId="0" xfId="50" applyFont="1" applyAlignment="1">
      <alignment horizontal="center" vertical="center"/>
      <protection/>
    </xf>
    <xf numFmtId="0" fontId="12" fillId="0" borderId="0" xfId="50" applyFont="1" applyAlignment="1">
      <alignment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 shrinkToFit="1"/>
      <protection locked="0"/>
    </xf>
    <xf numFmtId="0" fontId="4" fillId="34" borderId="14" xfId="0" applyFont="1" applyFill="1" applyBorder="1" applyAlignment="1" applyProtection="1">
      <alignment horizontal="left" vertical="center" wrapText="1" shrinkToFit="1"/>
      <protection locked="0"/>
    </xf>
    <xf numFmtId="0" fontId="4" fillId="34" borderId="15" xfId="0" applyFont="1" applyFill="1" applyBorder="1" applyAlignment="1" applyProtection="1">
      <alignment horizontal="left" vertical="center" wrapText="1" shrinkToFi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5" fillId="35" borderId="14" xfId="0" applyFont="1" applyFill="1" applyBorder="1" applyAlignment="1" applyProtection="1">
      <alignment horizontal="center" vertical="center" wrapText="1" shrinkToFit="1"/>
      <protection locked="0"/>
    </xf>
    <xf numFmtId="4" fontId="8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5" xfId="0" applyFont="1" applyFill="1" applyBorder="1" applyAlignment="1" applyProtection="1">
      <alignment horizontal="center" vertical="center" wrapText="1" shrinkToFit="1"/>
      <protection locked="0"/>
    </xf>
    <xf numFmtId="0" fontId="4" fillId="34" borderId="15" xfId="0" applyFont="1" applyFill="1" applyBorder="1" applyAlignment="1" applyProtection="1">
      <alignment horizontal="left" vertical="center" wrapText="1" shrinkToFit="1"/>
      <protection locked="0"/>
    </xf>
    <xf numFmtId="4" fontId="7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4" xfId="0" applyFont="1" applyFill="1" applyBorder="1" applyAlignment="1" applyProtection="1">
      <alignment horizontal="center" vertical="center" wrapText="1" shrinkToFit="1"/>
      <protection locked="0"/>
    </xf>
    <xf numFmtId="0" fontId="4" fillId="34" borderId="14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4" fillId="35" borderId="0" xfId="49" applyFont="1" applyFill="1" applyAlignment="1" applyProtection="1">
      <alignment horizontal="center" vertical="center" wrapText="1" shrinkToFit="1"/>
      <protection locked="0"/>
    </xf>
    <xf numFmtId="0" fontId="5" fillId="35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14" fillId="33" borderId="10" xfId="50" applyFont="1" applyFill="1" applyBorder="1" applyAlignment="1">
      <alignment horizontal="center" vertical="center"/>
      <protection/>
    </xf>
    <xf numFmtId="0" fontId="12" fillId="0" borderId="0" xfId="50" applyFont="1" applyAlignment="1">
      <alignment horizontal="center" vertical="center" wrapText="1"/>
      <protection/>
    </xf>
    <xf numFmtId="0" fontId="13" fillId="0" borderId="16" xfId="50" applyFont="1" applyFill="1" applyBorder="1" applyAlignment="1">
      <alignment horizontal="center" vertical="center" wrapText="1"/>
      <protection/>
    </xf>
    <xf numFmtId="0" fontId="13" fillId="0" borderId="11" xfId="50" applyFont="1" applyFill="1" applyBorder="1" applyAlignment="1">
      <alignment horizontal="center" vertical="center" wrapText="1"/>
      <protection/>
    </xf>
    <xf numFmtId="0" fontId="13" fillId="0" borderId="12" xfId="50" applyFont="1" applyFill="1" applyBorder="1" applyAlignment="1">
      <alignment horizontal="center" vertical="center" wrapText="1"/>
      <protection/>
    </xf>
    <xf numFmtId="0" fontId="20" fillId="0" borderId="16" xfId="50" applyFont="1" applyFill="1" applyBorder="1" applyAlignment="1">
      <alignment horizontal="center" vertical="center" wrapText="1"/>
      <protection/>
    </xf>
    <xf numFmtId="0" fontId="20" fillId="0" borderId="11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 horizontal="center" vertical="center" wrapText="1"/>
      <protection/>
    </xf>
    <xf numFmtId="0" fontId="20" fillId="0" borderId="17" xfId="50" applyFont="1" applyFill="1" applyBorder="1" applyAlignment="1">
      <alignment horizontal="center" vertical="center" wrapText="1"/>
      <protection/>
    </xf>
    <xf numFmtId="0" fontId="20" fillId="0" borderId="18" xfId="50" applyFont="1" applyFill="1" applyBorder="1" applyAlignment="1">
      <alignment horizontal="center" vertical="center" wrapText="1"/>
      <protection/>
    </xf>
    <xf numFmtId="0" fontId="20" fillId="0" borderId="13" xfId="50" applyFont="1" applyFill="1" applyBorder="1" applyAlignment="1">
      <alignment horizontal="center" vertical="center" wrapText="1"/>
      <protection/>
    </xf>
    <xf numFmtId="0" fontId="20" fillId="0" borderId="10" xfId="50" applyFont="1" applyFill="1" applyBorder="1" applyAlignment="1">
      <alignment horizontal="center" vertical="center" wrapText="1"/>
      <protection/>
    </xf>
    <xf numFmtId="0" fontId="21" fillId="0" borderId="17" xfId="50" applyFont="1" applyFill="1" applyBorder="1" applyAlignment="1">
      <alignment horizontal="center" vertical="center"/>
      <protection/>
    </xf>
    <xf numFmtId="0" fontId="21" fillId="0" borderId="18" xfId="50" applyFont="1" applyFill="1" applyBorder="1" applyAlignment="1">
      <alignment horizontal="center" vertical="center"/>
      <protection/>
    </xf>
    <xf numFmtId="0" fontId="21" fillId="0" borderId="13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7"/>
  <sheetViews>
    <sheetView tabSelected="1" view="pageLayout" zoomScaleSheetLayoutView="89" workbookViewId="0" topLeftCell="A1">
      <selection activeCell="A1" sqref="A1:X2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6.75" customHeight="1">
      <c r="A3" s="45"/>
      <c r="B3" s="55"/>
      <c r="C3" s="55"/>
      <c r="D3" s="55"/>
      <c r="E3" s="56"/>
      <c r="F3" s="5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ht="7.5" customHeight="1"/>
    <row r="5" spans="1:23" ht="12.75">
      <c r="A5" s="52" t="s">
        <v>0</v>
      </c>
      <c r="B5" s="52"/>
      <c r="C5" s="52" t="s">
        <v>1</v>
      </c>
      <c r="D5" s="52" t="s">
        <v>2</v>
      </c>
      <c r="E5" s="52"/>
      <c r="F5" s="52"/>
      <c r="G5" s="52" t="s">
        <v>3</v>
      </c>
      <c r="H5" s="52"/>
      <c r="I5" s="52" t="s">
        <v>4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7.5" customHeight="1">
      <c r="A6" s="52"/>
      <c r="B6" s="52"/>
      <c r="C6" s="52"/>
      <c r="D6" s="52"/>
      <c r="E6" s="52"/>
      <c r="F6" s="52"/>
      <c r="G6" s="52"/>
      <c r="H6" s="52"/>
      <c r="I6" s="52" t="s">
        <v>5</v>
      </c>
      <c r="J6" s="52" t="s">
        <v>6</v>
      </c>
      <c r="K6" s="52"/>
      <c r="L6" s="52"/>
      <c r="M6" s="52"/>
      <c r="N6" s="52"/>
      <c r="O6" s="52"/>
      <c r="P6" s="52"/>
      <c r="Q6" s="52"/>
      <c r="R6" s="52" t="s">
        <v>7</v>
      </c>
      <c r="S6" s="52" t="s">
        <v>6</v>
      </c>
      <c r="T6" s="52"/>
      <c r="U6" s="52"/>
      <c r="V6" s="52"/>
      <c r="W6" s="52"/>
    </row>
    <row r="7" spans="1:23" ht="4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 t="s">
        <v>8</v>
      </c>
      <c r="T7" s="52" t="s">
        <v>9</v>
      </c>
      <c r="U7" s="52"/>
      <c r="V7" s="52" t="s">
        <v>23</v>
      </c>
      <c r="W7" s="52"/>
    </row>
    <row r="8" spans="1:23" ht="8.25" customHeight="1">
      <c r="A8" s="52"/>
      <c r="B8" s="52"/>
      <c r="C8" s="52"/>
      <c r="D8" s="52"/>
      <c r="E8" s="52"/>
      <c r="F8" s="52"/>
      <c r="G8" s="52"/>
      <c r="H8" s="52"/>
      <c r="I8" s="52"/>
      <c r="J8" s="52" t="s">
        <v>10</v>
      </c>
      <c r="K8" s="52" t="s">
        <v>6</v>
      </c>
      <c r="L8" s="52"/>
      <c r="M8" s="52" t="s">
        <v>11</v>
      </c>
      <c r="N8" s="52" t="s">
        <v>12</v>
      </c>
      <c r="O8" s="52" t="s">
        <v>13</v>
      </c>
      <c r="P8" s="52" t="s">
        <v>14</v>
      </c>
      <c r="Q8" s="52" t="s">
        <v>15</v>
      </c>
      <c r="R8" s="52"/>
      <c r="S8" s="52"/>
      <c r="T8" s="52"/>
      <c r="U8" s="52"/>
      <c r="V8" s="52"/>
      <c r="W8" s="52"/>
    </row>
    <row r="9" spans="1:23" ht="9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 t="s">
        <v>24</v>
      </c>
      <c r="U9" s="52"/>
      <c r="V9" s="52"/>
      <c r="W9" s="52"/>
    </row>
    <row r="10" spans="1:23" ht="41.2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39" t="s">
        <v>16</v>
      </c>
      <c r="L10" s="39" t="s">
        <v>17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12.75">
      <c r="A11" s="52">
        <v>1</v>
      </c>
      <c r="B11" s="52"/>
      <c r="C11" s="39">
        <v>2</v>
      </c>
      <c r="D11" s="52">
        <v>4</v>
      </c>
      <c r="E11" s="52"/>
      <c r="F11" s="52"/>
      <c r="G11" s="52">
        <v>5</v>
      </c>
      <c r="H11" s="52"/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39">
        <v>16</v>
      </c>
      <c r="T11" s="52">
        <v>17</v>
      </c>
      <c r="U11" s="52"/>
      <c r="V11" s="52">
        <v>18</v>
      </c>
      <c r="W11" s="52"/>
    </row>
    <row r="12" spans="1:23" ht="20.25" customHeight="1">
      <c r="A12" s="52">
        <v>700</v>
      </c>
      <c r="B12" s="52"/>
      <c r="C12" s="52"/>
      <c r="D12" s="53" t="s">
        <v>55</v>
      </c>
      <c r="E12" s="53"/>
      <c r="F12" s="40" t="s">
        <v>18</v>
      </c>
      <c r="G12" s="48">
        <v>147000</v>
      </c>
      <c r="H12" s="48"/>
      <c r="I12" s="42">
        <v>147000</v>
      </c>
      <c r="J12" s="42">
        <v>147000</v>
      </c>
      <c r="K12" s="42">
        <v>40000</v>
      </c>
      <c r="L12" s="42">
        <v>107000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8">
        <v>0</v>
      </c>
      <c r="U12" s="48"/>
      <c r="V12" s="48">
        <v>0</v>
      </c>
      <c r="W12" s="48"/>
    </row>
    <row r="13" spans="1:23" ht="18.75" customHeight="1">
      <c r="A13" s="52"/>
      <c r="B13" s="52"/>
      <c r="C13" s="52"/>
      <c r="D13" s="53"/>
      <c r="E13" s="53"/>
      <c r="F13" s="40" t="s">
        <v>19</v>
      </c>
      <c r="G13" s="48">
        <v>-9048</v>
      </c>
      <c r="H13" s="48"/>
      <c r="I13" s="42">
        <v>-9048</v>
      </c>
      <c r="J13" s="42">
        <v>-9048</v>
      </c>
      <c r="K13" s="42">
        <v>-1000</v>
      </c>
      <c r="L13" s="42">
        <v>-8048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8">
        <v>0</v>
      </c>
      <c r="U13" s="48"/>
      <c r="V13" s="48">
        <v>0</v>
      </c>
      <c r="W13" s="48"/>
    </row>
    <row r="14" spans="1:23" ht="18.75" customHeight="1">
      <c r="A14" s="52"/>
      <c r="B14" s="52"/>
      <c r="C14" s="52"/>
      <c r="D14" s="53"/>
      <c r="E14" s="53"/>
      <c r="F14" s="40" t="s">
        <v>20</v>
      </c>
      <c r="G14" s="48">
        <v>9048</v>
      </c>
      <c r="H14" s="48"/>
      <c r="I14" s="42">
        <v>9048</v>
      </c>
      <c r="J14" s="42">
        <v>9048</v>
      </c>
      <c r="K14" s="42">
        <v>0</v>
      </c>
      <c r="L14" s="42">
        <v>9048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8">
        <v>0</v>
      </c>
      <c r="U14" s="48"/>
      <c r="V14" s="48">
        <v>0</v>
      </c>
      <c r="W14" s="48"/>
    </row>
    <row r="15" spans="1:23" ht="21.75" customHeight="1" thickBot="1">
      <c r="A15" s="52"/>
      <c r="B15" s="52"/>
      <c r="C15" s="52"/>
      <c r="D15" s="53"/>
      <c r="E15" s="53"/>
      <c r="F15" s="40" t="s">
        <v>21</v>
      </c>
      <c r="G15" s="48">
        <v>147000</v>
      </c>
      <c r="H15" s="48"/>
      <c r="I15" s="42">
        <v>147000</v>
      </c>
      <c r="J15" s="42">
        <v>147000</v>
      </c>
      <c r="K15" s="42">
        <v>39000</v>
      </c>
      <c r="L15" s="42">
        <v>108000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8">
        <v>0</v>
      </c>
      <c r="U15" s="48"/>
      <c r="V15" s="48">
        <v>0</v>
      </c>
      <c r="W15" s="48"/>
    </row>
    <row r="16" spans="1:23" ht="24.75" customHeight="1" thickBot="1">
      <c r="A16" s="49"/>
      <c r="B16" s="49"/>
      <c r="C16" s="49">
        <v>70005</v>
      </c>
      <c r="D16" s="50" t="s">
        <v>56</v>
      </c>
      <c r="E16" s="50"/>
      <c r="F16" s="41" t="s">
        <v>18</v>
      </c>
      <c r="G16" s="51">
        <v>147000</v>
      </c>
      <c r="H16" s="51"/>
      <c r="I16" s="43">
        <v>147000</v>
      </c>
      <c r="J16" s="43">
        <v>147000</v>
      </c>
      <c r="K16" s="43">
        <v>40000</v>
      </c>
      <c r="L16" s="43">
        <v>107000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51">
        <v>0</v>
      </c>
      <c r="U16" s="51"/>
      <c r="V16" s="51">
        <v>0</v>
      </c>
      <c r="W16" s="51"/>
    </row>
    <row r="17" spans="1:23" ht="21" customHeight="1" thickBot="1">
      <c r="A17" s="49"/>
      <c r="B17" s="49"/>
      <c r="C17" s="49"/>
      <c r="D17" s="50"/>
      <c r="E17" s="50"/>
      <c r="F17" s="40" t="s">
        <v>19</v>
      </c>
      <c r="G17" s="48">
        <v>-9048</v>
      </c>
      <c r="H17" s="48"/>
      <c r="I17" s="42">
        <v>-9048</v>
      </c>
      <c r="J17" s="42">
        <v>-9048</v>
      </c>
      <c r="K17" s="42">
        <v>-1000</v>
      </c>
      <c r="L17" s="42">
        <v>-8048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8">
        <v>0</v>
      </c>
      <c r="U17" s="48"/>
      <c r="V17" s="48">
        <v>0</v>
      </c>
      <c r="W17" s="48"/>
    </row>
    <row r="18" spans="1:23" ht="23.25" customHeight="1" thickBot="1">
      <c r="A18" s="49"/>
      <c r="B18" s="49"/>
      <c r="C18" s="49"/>
      <c r="D18" s="50"/>
      <c r="E18" s="50"/>
      <c r="F18" s="40" t="s">
        <v>20</v>
      </c>
      <c r="G18" s="48">
        <v>9048</v>
      </c>
      <c r="H18" s="48"/>
      <c r="I18" s="42">
        <v>9048</v>
      </c>
      <c r="J18" s="42">
        <v>9048</v>
      </c>
      <c r="K18" s="42">
        <v>0</v>
      </c>
      <c r="L18" s="42">
        <v>9048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8">
        <v>0</v>
      </c>
      <c r="U18" s="48"/>
      <c r="V18" s="48">
        <v>0</v>
      </c>
      <c r="W18" s="48"/>
    </row>
    <row r="19" spans="1:23" ht="23.25" customHeight="1">
      <c r="A19" s="49"/>
      <c r="B19" s="49"/>
      <c r="C19" s="49"/>
      <c r="D19" s="50"/>
      <c r="E19" s="50"/>
      <c r="F19" s="40" t="s">
        <v>21</v>
      </c>
      <c r="G19" s="48">
        <v>147000</v>
      </c>
      <c r="H19" s="48"/>
      <c r="I19" s="42">
        <v>147000</v>
      </c>
      <c r="J19" s="42">
        <v>147000</v>
      </c>
      <c r="K19" s="42">
        <v>39000</v>
      </c>
      <c r="L19" s="42">
        <v>108000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8">
        <v>0</v>
      </c>
      <c r="U19" s="48"/>
      <c r="V19" s="48">
        <v>0</v>
      </c>
      <c r="W19" s="48"/>
    </row>
    <row r="20" spans="1:23" ht="22.5" customHeight="1">
      <c r="A20" s="52">
        <v>754</v>
      </c>
      <c r="B20" s="52"/>
      <c r="C20" s="52"/>
      <c r="D20" s="53" t="s">
        <v>46</v>
      </c>
      <c r="E20" s="53"/>
      <c r="F20" s="40" t="s">
        <v>18</v>
      </c>
      <c r="G20" s="48">
        <v>3831133</v>
      </c>
      <c r="H20" s="48"/>
      <c r="I20" s="42">
        <v>3783980</v>
      </c>
      <c r="J20" s="42">
        <v>3599773</v>
      </c>
      <c r="K20" s="42">
        <v>3100456</v>
      </c>
      <c r="L20" s="42">
        <v>499317</v>
      </c>
      <c r="M20" s="42">
        <v>10000</v>
      </c>
      <c r="N20" s="42">
        <v>174207</v>
      </c>
      <c r="O20" s="42">
        <v>0</v>
      </c>
      <c r="P20" s="42">
        <v>0</v>
      </c>
      <c r="Q20" s="42">
        <v>0</v>
      </c>
      <c r="R20" s="42">
        <v>47153</v>
      </c>
      <c r="S20" s="42">
        <v>47153</v>
      </c>
      <c r="T20" s="48">
        <v>0</v>
      </c>
      <c r="U20" s="48"/>
      <c r="V20" s="48">
        <v>0</v>
      </c>
      <c r="W20" s="48"/>
    </row>
    <row r="21" spans="1:23" ht="17.25" customHeight="1">
      <c r="A21" s="52"/>
      <c r="B21" s="52"/>
      <c r="C21" s="52"/>
      <c r="D21" s="53"/>
      <c r="E21" s="53"/>
      <c r="F21" s="40" t="s">
        <v>19</v>
      </c>
      <c r="G21" s="48">
        <v>-7335</v>
      </c>
      <c r="H21" s="48"/>
      <c r="I21" s="42">
        <v>-7335</v>
      </c>
      <c r="J21" s="42">
        <v>-7135</v>
      </c>
      <c r="K21" s="42">
        <v>-7135</v>
      </c>
      <c r="L21" s="42">
        <v>0</v>
      </c>
      <c r="M21" s="42">
        <v>0</v>
      </c>
      <c r="N21" s="42">
        <v>-200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8">
        <v>0</v>
      </c>
      <c r="U21" s="48"/>
      <c r="V21" s="48">
        <v>0</v>
      </c>
      <c r="W21" s="48"/>
    </row>
    <row r="22" spans="1:23" ht="19.5" customHeight="1">
      <c r="A22" s="52"/>
      <c r="B22" s="52"/>
      <c r="C22" s="52"/>
      <c r="D22" s="53"/>
      <c r="E22" s="53"/>
      <c r="F22" s="40" t="s">
        <v>20</v>
      </c>
      <c r="G22" s="48">
        <v>7335</v>
      </c>
      <c r="H22" s="48"/>
      <c r="I22" s="42">
        <v>7335</v>
      </c>
      <c r="J22" s="42">
        <v>7335</v>
      </c>
      <c r="K22" s="42">
        <v>1150</v>
      </c>
      <c r="L22" s="42">
        <v>6185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8">
        <v>0</v>
      </c>
      <c r="U22" s="48"/>
      <c r="V22" s="48">
        <v>0</v>
      </c>
      <c r="W22" s="48"/>
    </row>
    <row r="23" spans="1:23" ht="21" customHeight="1" thickBot="1">
      <c r="A23" s="52"/>
      <c r="B23" s="52"/>
      <c r="C23" s="52"/>
      <c r="D23" s="53"/>
      <c r="E23" s="53"/>
      <c r="F23" s="40" t="s">
        <v>21</v>
      </c>
      <c r="G23" s="48">
        <v>3831133</v>
      </c>
      <c r="H23" s="48"/>
      <c r="I23" s="42">
        <v>3783980</v>
      </c>
      <c r="J23" s="42">
        <v>3599973</v>
      </c>
      <c r="K23" s="42">
        <v>3094471</v>
      </c>
      <c r="L23" s="42">
        <v>505502</v>
      </c>
      <c r="M23" s="42">
        <v>10000</v>
      </c>
      <c r="N23" s="42">
        <v>174007</v>
      </c>
      <c r="O23" s="42">
        <v>0</v>
      </c>
      <c r="P23" s="42">
        <v>0</v>
      </c>
      <c r="Q23" s="42">
        <v>0</v>
      </c>
      <c r="R23" s="42">
        <v>47153</v>
      </c>
      <c r="S23" s="42">
        <v>47153</v>
      </c>
      <c r="T23" s="48">
        <v>0</v>
      </c>
      <c r="U23" s="48"/>
      <c r="V23" s="48">
        <v>0</v>
      </c>
      <c r="W23" s="48"/>
    </row>
    <row r="24" spans="1:23" ht="21" customHeight="1" thickBot="1">
      <c r="A24" s="49"/>
      <c r="B24" s="49"/>
      <c r="C24" s="49">
        <v>75411</v>
      </c>
      <c r="D24" s="50" t="s">
        <v>47</v>
      </c>
      <c r="E24" s="50"/>
      <c r="F24" s="41" t="s">
        <v>18</v>
      </c>
      <c r="G24" s="51">
        <v>3627465</v>
      </c>
      <c r="H24" s="51"/>
      <c r="I24" s="43">
        <v>3580312</v>
      </c>
      <c r="J24" s="43">
        <v>3406105</v>
      </c>
      <c r="K24" s="43">
        <v>3098456</v>
      </c>
      <c r="L24" s="43">
        <v>307649</v>
      </c>
      <c r="M24" s="43">
        <v>0</v>
      </c>
      <c r="N24" s="43">
        <v>174207</v>
      </c>
      <c r="O24" s="43">
        <v>0</v>
      </c>
      <c r="P24" s="43">
        <v>0</v>
      </c>
      <c r="Q24" s="43">
        <v>0</v>
      </c>
      <c r="R24" s="43">
        <v>47153</v>
      </c>
      <c r="S24" s="43">
        <v>47153</v>
      </c>
      <c r="T24" s="51">
        <v>0</v>
      </c>
      <c r="U24" s="51"/>
      <c r="V24" s="51">
        <v>0</v>
      </c>
      <c r="W24" s="51"/>
    </row>
    <row r="25" spans="1:23" ht="18" customHeight="1" thickBot="1">
      <c r="A25" s="49"/>
      <c r="B25" s="49"/>
      <c r="C25" s="49"/>
      <c r="D25" s="50"/>
      <c r="E25" s="50"/>
      <c r="F25" s="40" t="s">
        <v>19</v>
      </c>
      <c r="G25" s="48">
        <v>-7335</v>
      </c>
      <c r="H25" s="48"/>
      <c r="I25" s="42">
        <v>-7335</v>
      </c>
      <c r="J25" s="42">
        <v>-7135</v>
      </c>
      <c r="K25" s="42">
        <v>-7135</v>
      </c>
      <c r="L25" s="42">
        <v>0</v>
      </c>
      <c r="M25" s="42">
        <v>0</v>
      </c>
      <c r="N25" s="42">
        <v>-200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8">
        <v>0</v>
      </c>
      <c r="U25" s="48"/>
      <c r="V25" s="48">
        <v>0</v>
      </c>
      <c r="W25" s="48"/>
    </row>
    <row r="26" spans="1:23" ht="19.5" customHeight="1" thickBot="1">
      <c r="A26" s="49"/>
      <c r="B26" s="49"/>
      <c r="C26" s="49"/>
      <c r="D26" s="50"/>
      <c r="E26" s="50"/>
      <c r="F26" s="40" t="s">
        <v>20</v>
      </c>
      <c r="G26" s="48">
        <v>7335</v>
      </c>
      <c r="H26" s="48"/>
      <c r="I26" s="42">
        <v>7335</v>
      </c>
      <c r="J26" s="42">
        <v>7335</v>
      </c>
      <c r="K26" s="42">
        <v>1150</v>
      </c>
      <c r="L26" s="42">
        <v>6185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8">
        <v>0</v>
      </c>
      <c r="U26" s="48"/>
      <c r="V26" s="48">
        <v>0</v>
      </c>
      <c r="W26" s="48"/>
    </row>
    <row r="27" spans="1:23" ht="20.25" customHeight="1">
      <c r="A27" s="49"/>
      <c r="B27" s="49"/>
      <c r="C27" s="49"/>
      <c r="D27" s="50"/>
      <c r="E27" s="50"/>
      <c r="F27" s="40" t="s">
        <v>21</v>
      </c>
      <c r="G27" s="48">
        <v>3627465</v>
      </c>
      <c r="H27" s="48"/>
      <c r="I27" s="42">
        <v>3580312</v>
      </c>
      <c r="J27" s="42">
        <v>3406305</v>
      </c>
      <c r="K27" s="42">
        <v>3092471</v>
      </c>
      <c r="L27" s="42">
        <v>313834</v>
      </c>
      <c r="M27" s="42">
        <v>0</v>
      </c>
      <c r="N27" s="42">
        <v>174007</v>
      </c>
      <c r="O27" s="42">
        <v>0</v>
      </c>
      <c r="P27" s="42">
        <v>0</v>
      </c>
      <c r="Q27" s="42">
        <v>0</v>
      </c>
      <c r="R27" s="42">
        <v>47153</v>
      </c>
      <c r="S27" s="42">
        <v>47153</v>
      </c>
      <c r="T27" s="48">
        <v>0</v>
      </c>
      <c r="U27" s="48"/>
      <c r="V27" s="48">
        <v>0</v>
      </c>
      <c r="W27" s="48"/>
    </row>
    <row r="28" spans="1:23" ht="19.5" customHeight="1">
      <c r="A28" s="52">
        <v>801</v>
      </c>
      <c r="B28" s="52"/>
      <c r="C28" s="52"/>
      <c r="D28" s="53" t="s">
        <v>45</v>
      </c>
      <c r="E28" s="53"/>
      <c r="F28" s="40" t="s">
        <v>18</v>
      </c>
      <c r="G28" s="48">
        <v>16261204</v>
      </c>
      <c r="H28" s="48"/>
      <c r="I28" s="42">
        <v>16099368</v>
      </c>
      <c r="J28" s="42">
        <v>14941980</v>
      </c>
      <c r="K28" s="42">
        <v>12524043</v>
      </c>
      <c r="L28" s="42">
        <v>2417937</v>
      </c>
      <c r="M28" s="42">
        <v>822579</v>
      </c>
      <c r="N28" s="42">
        <v>297883</v>
      </c>
      <c r="O28" s="42">
        <v>36926</v>
      </c>
      <c r="P28" s="42">
        <v>0</v>
      </c>
      <c r="Q28" s="42">
        <v>0</v>
      </c>
      <c r="R28" s="42">
        <v>161836</v>
      </c>
      <c r="S28" s="42">
        <v>161836</v>
      </c>
      <c r="T28" s="48">
        <v>0</v>
      </c>
      <c r="U28" s="48"/>
      <c r="V28" s="48">
        <v>0</v>
      </c>
      <c r="W28" s="48"/>
    </row>
    <row r="29" spans="1:23" ht="18" customHeight="1">
      <c r="A29" s="52"/>
      <c r="B29" s="52"/>
      <c r="C29" s="52"/>
      <c r="D29" s="53"/>
      <c r="E29" s="53"/>
      <c r="F29" s="40" t="s">
        <v>19</v>
      </c>
      <c r="G29" s="48">
        <v>-2489</v>
      </c>
      <c r="H29" s="48"/>
      <c r="I29" s="42">
        <v>-2489</v>
      </c>
      <c r="J29" s="42">
        <v>-2489</v>
      </c>
      <c r="K29" s="42">
        <v>0</v>
      </c>
      <c r="L29" s="42">
        <v>-2489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8">
        <v>0</v>
      </c>
      <c r="U29" s="48"/>
      <c r="V29" s="48">
        <v>0</v>
      </c>
      <c r="W29" s="48"/>
    </row>
    <row r="30" spans="1:23" ht="17.25" customHeight="1">
      <c r="A30" s="52"/>
      <c r="B30" s="52"/>
      <c r="C30" s="52"/>
      <c r="D30" s="53"/>
      <c r="E30" s="53"/>
      <c r="F30" s="40" t="s">
        <v>20</v>
      </c>
      <c r="G30" s="48">
        <v>2489</v>
      </c>
      <c r="H30" s="48"/>
      <c r="I30" s="42">
        <v>2489</v>
      </c>
      <c r="J30" s="42">
        <v>2489</v>
      </c>
      <c r="K30" s="42">
        <v>0</v>
      </c>
      <c r="L30" s="42">
        <v>2489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8">
        <v>0</v>
      </c>
      <c r="U30" s="48"/>
      <c r="V30" s="48">
        <v>0</v>
      </c>
      <c r="W30" s="48"/>
    </row>
    <row r="31" spans="1:23" ht="18.75" customHeight="1" thickBot="1">
      <c r="A31" s="52"/>
      <c r="B31" s="52"/>
      <c r="C31" s="52"/>
      <c r="D31" s="53"/>
      <c r="E31" s="53"/>
      <c r="F31" s="40" t="s">
        <v>21</v>
      </c>
      <c r="G31" s="48">
        <v>16261204</v>
      </c>
      <c r="H31" s="48"/>
      <c r="I31" s="42">
        <v>16099368</v>
      </c>
      <c r="J31" s="42">
        <v>14941980</v>
      </c>
      <c r="K31" s="42">
        <v>12524043</v>
      </c>
      <c r="L31" s="42">
        <v>2417937</v>
      </c>
      <c r="M31" s="42">
        <v>822579</v>
      </c>
      <c r="N31" s="42">
        <v>297883</v>
      </c>
      <c r="O31" s="42">
        <v>36926</v>
      </c>
      <c r="P31" s="42">
        <v>0</v>
      </c>
      <c r="Q31" s="42">
        <v>0</v>
      </c>
      <c r="R31" s="42">
        <v>161836</v>
      </c>
      <c r="S31" s="42">
        <v>161836</v>
      </c>
      <c r="T31" s="48">
        <v>0</v>
      </c>
      <c r="U31" s="48"/>
      <c r="V31" s="48">
        <v>0</v>
      </c>
      <c r="W31" s="48"/>
    </row>
    <row r="32" spans="1:23" ht="24.75" customHeight="1" thickBot="1">
      <c r="A32" s="49"/>
      <c r="B32" s="49"/>
      <c r="C32" s="49">
        <v>80102</v>
      </c>
      <c r="D32" s="50" t="s">
        <v>48</v>
      </c>
      <c r="E32" s="50"/>
      <c r="F32" s="41" t="s">
        <v>18</v>
      </c>
      <c r="G32" s="51">
        <v>1019083</v>
      </c>
      <c r="H32" s="51"/>
      <c r="I32" s="43">
        <v>1019083</v>
      </c>
      <c r="J32" s="43">
        <v>966473</v>
      </c>
      <c r="K32" s="43">
        <v>881133</v>
      </c>
      <c r="L32" s="43">
        <v>85340</v>
      </c>
      <c r="M32" s="43">
        <v>0</v>
      </c>
      <c r="N32" s="43">
        <v>52610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51">
        <v>0</v>
      </c>
      <c r="U32" s="51"/>
      <c r="V32" s="51">
        <v>0</v>
      </c>
      <c r="W32" s="51"/>
    </row>
    <row r="33" spans="1:23" ht="18" customHeight="1" thickBot="1">
      <c r="A33" s="49"/>
      <c r="B33" s="49"/>
      <c r="C33" s="49"/>
      <c r="D33" s="50"/>
      <c r="E33" s="50"/>
      <c r="F33" s="40" t="s">
        <v>19</v>
      </c>
      <c r="G33" s="48">
        <v>0</v>
      </c>
      <c r="H33" s="48"/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8">
        <v>0</v>
      </c>
      <c r="U33" s="48"/>
      <c r="V33" s="48">
        <v>0</v>
      </c>
      <c r="W33" s="48"/>
    </row>
    <row r="34" spans="1:23" ht="21.75" customHeight="1" thickBot="1">
      <c r="A34" s="49"/>
      <c r="B34" s="49"/>
      <c r="C34" s="49"/>
      <c r="D34" s="50"/>
      <c r="E34" s="50"/>
      <c r="F34" s="40" t="s">
        <v>20</v>
      </c>
      <c r="G34" s="48">
        <v>622</v>
      </c>
      <c r="H34" s="48"/>
      <c r="I34" s="42">
        <v>622</v>
      </c>
      <c r="J34" s="42">
        <v>622</v>
      </c>
      <c r="K34" s="42">
        <v>0</v>
      </c>
      <c r="L34" s="42">
        <v>622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8">
        <v>0</v>
      </c>
      <c r="U34" s="48"/>
      <c r="V34" s="48">
        <v>0</v>
      </c>
      <c r="W34" s="48"/>
    </row>
    <row r="35" spans="1:23" ht="18" customHeight="1" thickBot="1">
      <c r="A35" s="49"/>
      <c r="B35" s="49"/>
      <c r="C35" s="49"/>
      <c r="D35" s="50"/>
      <c r="E35" s="50"/>
      <c r="F35" s="40" t="s">
        <v>21</v>
      </c>
      <c r="G35" s="48">
        <v>1019705</v>
      </c>
      <c r="H35" s="48"/>
      <c r="I35" s="42">
        <v>1019705</v>
      </c>
      <c r="J35" s="42">
        <v>967095</v>
      </c>
      <c r="K35" s="42">
        <v>881133</v>
      </c>
      <c r="L35" s="42">
        <v>85962</v>
      </c>
      <c r="M35" s="42">
        <v>0</v>
      </c>
      <c r="N35" s="42">
        <v>52610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8">
        <v>0</v>
      </c>
      <c r="U35" s="48"/>
      <c r="V35" s="48">
        <v>0</v>
      </c>
      <c r="W35" s="48"/>
    </row>
    <row r="36" spans="1:23" ht="16.5" customHeight="1" thickBot="1">
      <c r="A36" s="49"/>
      <c r="B36" s="49"/>
      <c r="C36" s="49">
        <v>80105</v>
      </c>
      <c r="D36" s="50" t="s">
        <v>49</v>
      </c>
      <c r="E36" s="50"/>
      <c r="F36" s="41" t="s">
        <v>18</v>
      </c>
      <c r="G36" s="51">
        <v>160582</v>
      </c>
      <c r="H36" s="51"/>
      <c r="I36" s="43">
        <v>160582</v>
      </c>
      <c r="J36" s="43">
        <v>150482</v>
      </c>
      <c r="K36" s="43">
        <v>137482</v>
      </c>
      <c r="L36" s="43">
        <v>13000</v>
      </c>
      <c r="M36" s="43">
        <v>0</v>
      </c>
      <c r="N36" s="43">
        <v>10100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51">
        <v>0</v>
      </c>
      <c r="U36" s="51"/>
      <c r="V36" s="51">
        <v>0</v>
      </c>
      <c r="W36" s="51"/>
    </row>
    <row r="37" spans="1:23" ht="18.75" customHeight="1" thickBot="1">
      <c r="A37" s="49"/>
      <c r="B37" s="49"/>
      <c r="C37" s="49"/>
      <c r="D37" s="50"/>
      <c r="E37" s="50"/>
      <c r="F37" s="40" t="s">
        <v>19</v>
      </c>
      <c r="G37" s="48">
        <v>0</v>
      </c>
      <c r="H37" s="48"/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8">
        <v>0</v>
      </c>
      <c r="U37" s="48"/>
      <c r="V37" s="48">
        <v>0</v>
      </c>
      <c r="W37" s="48"/>
    </row>
    <row r="38" spans="1:23" ht="18.75" customHeight="1" thickBot="1">
      <c r="A38" s="49"/>
      <c r="B38" s="49"/>
      <c r="C38" s="49"/>
      <c r="D38" s="50"/>
      <c r="E38" s="50"/>
      <c r="F38" s="40" t="s">
        <v>20</v>
      </c>
      <c r="G38" s="48">
        <v>622</v>
      </c>
      <c r="H38" s="48"/>
      <c r="I38" s="42">
        <v>622</v>
      </c>
      <c r="J38" s="42">
        <v>622</v>
      </c>
      <c r="K38" s="42">
        <v>0</v>
      </c>
      <c r="L38" s="42">
        <v>622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8">
        <v>0</v>
      </c>
      <c r="U38" s="48"/>
      <c r="V38" s="48">
        <v>0</v>
      </c>
      <c r="W38" s="48"/>
    </row>
    <row r="39" spans="1:23" ht="18" customHeight="1" thickBot="1">
      <c r="A39" s="49"/>
      <c r="B39" s="49"/>
      <c r="C39" s="49"/>
      <c r="D39" s="50"/>
      <c r="E39" s="50"/>
      <c r="F39" s="40" t="s">
        <v>21</v>
      </c>
      <c r="G39" s="48">
        <v>161204</v>
      </c>
      <c r="H39" s="48"/>
      <c r="I39" s="42">
        <v>161204</v>
      </c>
      <c r="J39" s="42">
        <v>151104</v>
      </c>
      <c r="K39" s="42">
        <v>137482</v>
      </c>
      <c r="L39" s="42">
        <v>13622</v>
      </c>
      <c r="M39" s="42">
        <v>0</v>
      </c>
      <c r="N39" s="42">
        <v>10100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8">
        <v>0</v>
      </c>
      <c r="U39" s="48"/>
      <c r="V39" s="48">
        <v>0</v>
      </c>
      <c r="W39" s="48"/>
    </row>
    <row r="40" spans="1:23" ht="19.5" customHeight="1" thickBot="1">
      <c r="A40" s="49"/>
      <c r="B40" s="49"/>
      <c r="C40" s="49">
        <v>80111</v>
      </c>
      <c r="D40" s="50" t="s">
        <v>50</v>
      </c>
      <c r="E40" s="50"/>
      <c r="F40" s="41" t="s">
        <v>18</v>
      </c>
      <c r="G40" s="51">
        <v>1253451</v>
      </c>
      <c r="H40" s="51"/>
      <c r="I40" s="43">
        <v>1253451</v>
      </c>
      <c r="J40" s="43">
        <v>1186971</v>
      </c>
      <c r="K40" s="43">
        <v>1054001</v>
      </c>
      <c r="L40" s="43">
        <v>132970</v>
      </c>
      <c r="M40" s="43">
        <v>0</v>
      </c>
      <c r="N40" s="43">
        <v>66480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51">
        <v>0</v>
      </c>
      <c r="U40" s="51"/>
      <c r="V40" s="51">
        <v>0</v>
      </c>
      <c r="W40" s="51"/>
    </row>
    <row r="41" spans="1:23" ht="18.75" customHeight="1" thickBot="1">
      <c r="A41" s="49"/>
      <c r="B41" s="49"/>
      <c r="C41" s="49"/>
      <c r="D41" s="50"/>
      <c r="E41" s="50"/>
      <c r="F41" s="40" t="s">
        <v>19</v>
      </c>
      <c r="G41" s="48">
        <v>0</v>
      </c>
      <c r="H41" s="48"/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8">
        <v>0</v>
      </c>
      <c r="U41" s="48"/>
      <c r="V41" s="48">
        <v>0</v>
      </c>
      <c r="W41" s="48"/>
    </row>
    <row r="42" spans="1:23" ht="16.5" customHeight="1" thickBot="1">
      <c r="A42" s="49"/>
      <c r="B42" s="49"/>
      <c r="C42" s="49"/>
      <c r="D42" s="50"/>
      <c r="E42" s="50"/>
      <c r="F42" s="40" t="s">
        <v>20</v>
      </c>
      <c r="G42" s="48">
        <v>622</v>
      </c>
      <c r="H42" s="48"/>
      <c r="I42" s="42">
        <v>622</v>
      </c>
      <c r="J42" s="42">
        <v>622</v>
      </c>
      <c r="K42" s="42">
        <v>0</v>
      </c>
      <c r="L42" s="42">
        <v>622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8">
        <v>0</v>
      </c>
      <c r="U42" s="48"/>
      <c r="V42" s="48">
        <v>0</v>
      </c>
      <c r="W42" s="48"/>
    </row>
    <row r="43" spans="1:23" ht="17.25" customHeight="1" thickBot="1">
      <c r="A43" s="49"/>
      <c r="B43" s="49"/>
      <c r="C43" s="49"/>
      <c r="D43" s="50"/>
      <c r="E43" s="50"/>
      <c r="F43" s="40" t="s">
        <v>21</v>
      </c>
      <c r="G43" s="48">
        <v>1254073</v>
      </c>
      <c r="H43" s="48"/>
      <c r="I43" s="42">
        <v>1254073</v>
      </c>
      <c r="J43" s="42">
        <v>1187593</v>
      </c>
      <c r="K43" s="42">
        <v>1054001</v>
      </c>
      <c r="L43" s="42">
        <v>133592</v>
      </c>
      <c r="M43" s="42">
        <v>0</v>
      </c>
      <c r="N43" s="42">
        <v>66480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8">
        <v>0</v>
      </c>
      <c r="U43" s="48"/>
      <c r="V43" s="48">
        <v>0</v>
      </c>
      <c r="W43" s="48"/>
    </row>
    <row r="44" spans="1:23" ht="20.25" customHeight="1" thickBot="1">
      <c r="A44" s="49"/>
      <c r="B44" s="49"/>
      <c r="C44" s="49">
        <v>80134</v>
      </c>
      <c r="D44" s="50" t="s">
        <v>51</v>
      </c>
      <c r="E44" s="50"/>
      <c r="F44" s="41" t="s">
        <v>18</v>
      </c>
      <c r="G44" s="51">
        <v>1223339</v>
      </c>
      <c r="H44" s="51"/>
      <c r="I44" s="43">
        <v>1223339</v>
      </c>
      <c r="J44" s="43">
        <v>1157009</v>
      </c>
      <c r="K44" s="43">
        <v>1050359</v>
      </c>
      <c r="L44" s="43">
        <v>106650</v>
      </c>
      <c r="M44" s="43">
        <v>0</v>
      </c>
      <c r="N44" s="43">
        <v>66330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51">
        <v>0</v>
      </c>
      <c r="U44" s="51"/>
      <c r="V44" s="51">
        <v>0</v>
      </c>
      <c r="W44" s="51"/>
    </row>
    <row r="45" spans="1:23" ht="18.75" customHeight="1" thickBot="1">
      <c r="A45" s="49"/>
      <c r="B45" s="49"/>
      <c r="C45" s="49"/>
      <c r="D45" s="50"/>
      <c r="E45" s="50"/>
      <c r="F45" s="40" t="s">
        <v>19</v>
      </c>
      <c r="G45" s="48">
        <v>0</v>
      </c>
      <c r="H45" s="48"/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8">
        <v>0</v>
      </c>
      <c r="U45" s="48"/>
      <c r="V45" s="48">
        <v>0</v>
      </c>
      <c r="W45" s="48"/>
    </row>
    <row r="46" spans="1:23" ht="18" customHeight="1" thickBot="1">
      <c r="A46" s="49"/>
      <c r="B46" s="49"/>
      <c r="C46" s="49"/>
      <c r="D46" s="50"/>
      <c r="E46" s="50"/>
      <c r="F46" s="40" t="s">
        <v>20</v>
      </c>
      <c r="G46" s="48">
        <v>623</v>
      </c>
      <c r="H46" s="48"/>
      <c r="I46" s="42">
        <v>623</v>
      </c>
      <c r="J46" s="42">
        <v>623</v>
      </c>
      <c r="K46" s="42">
        <v>0</v>
      </c>
      <c r="L46" s="42">
        <v>623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8">
        <v>0</v>
      </c>
      <c r="U46" s="48"/>
      <c r="V46" s="48">
        <v>0</v>
      </c>
      <c r="W46" s="48"/>
    </row>
    <row r="47" spans="1:23" ht="20.25" customHeight="1" thickBot="1">
      <c r="A47" s="49"/>
      <c r="B47" s="49"/>
      <c r="C47" s="49"/>
      <c r="D47" s="50"/>
      <c r="E47" s="50"/>
      <c r="F47" s="40" t="s">
        <v>21</v>
      </c>
      <c r="G47" s="48">
        <v>1223962</v>
      </c>
      <c r="H47" s="48"/>
      <c r="I47" s="42">
        <v>1223962</v>
      </c>
      <c r="J47" s="42">
        <v>1157632</v>
      </c>
      <c r="K47" s="42">
        <v>1050359</v>
      </c>
      <c r="L47" s="42">
        <v>107273</v>
      </c>
      <c r="M47" s="42">
        <v>0</v>
      </c>
      <c r="N47" s="42">
        <v>66330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8">
        <v>0</v>
      </c>
      <c r="U47" s="48"/>
      <c r="V47" s="48">
        <v>0</v>
      </c>
      <c r="W47" s="48"/>
    </row>
    <row r="48" spans="1:23" ht="17.25" customHeight="1" thickBot="1">
      <c r="A48" s="49"/>
      <c r="B48" s="49"/>
      <c r="C48" s="49">
        <v>80146</v>
      </c>
      <c r="D48" s="50" t="s">
        <v>52</v>
      </c>
      <c r="E48" s="50"/>
      <c r="F48" s="41" t="s">
        <v>18</v>
      </c>
      <c r="G48" s="51">
        <v>101091</v>
      </c>
      <c r="H48" s="51"/>
      <c r="I48" s="43">
        <v>101091</v>
      </c>
      <c r="J48" s="43">
        <v>101091</v>
      </c>
      <c r="K48" s="43">
        <v>0</v>
      </c>
      <c r="L48" s="43">
        <v>101091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51">
        <v>0</v>
      </c>
      <c r="U48" s="51"/>
      <c r="V48" s="51">
        <v>0</v>
      </c>
      <c r="W48" s="51"/>
    </row>
    <row r="49" spans="1:23" ht="19.5" customHeight="1" thickBot="1">
      <c r="A49" s="49"/>
      <c r="B49" s="49"/>
      <c r="C49" s="49"/>
      <c r="D49" s="50"/>
      <c r="E49" s="50"/>
      <c r="F49" s="40" t="s">
        <v>19</v>
      </c>
      <c r="G49" s="48">
        <v>-2489</v>
      </c>
      <c r="H49" s="48"/>
      <c r="I49" s="42">
        <v>-2489</v>
      </c>
      <c r="J49" s="42">
        <v>-2489</v>
      </c>
      <c r="K49" s="42">
        <v>0</v>
      </c>
      <c r="L49" s="42">
        <v>-2489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8">
        <v>0</v>
      </c>
      <c r="U49" s="48"/>
      <c r="V49" s="48">
        <v>0</v>
      </c>
      <c r="W49" s="48"/>
    </row>
    <row r="50" spans="1:23" ht="19.5" customHeight="1" thickBot="1">
      <c r="A50" s="49"/>
      <c r="B50" s="49"/>
      <c r="C50" s="49"/>
      <c r="D50" s="50"/>
      <c r="E50" s="50"/>
      <c r="F50" s="40" t="s">
        <v>20</v>
      </c>
      <c r="G50" s="48">
        <v>0</v>
      </c>
      <c r="H50" s="48"/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8">
        <v>0</v>
      </c>
      <c r="U50" s="48"/>
      <c r="V50" s="48">
        <v>0</v>
      </c>
      <c r="W50" s="48"/>
    </row>
    <row r="51" spans="1:23" ht="19.5" customHeight="1">
      <c r="A51" s="49"/>
      <c r="B51" s="49"/>
      <c r="C51" s="49"/>
      <c r="D51" s="50"/>
      <c r="E51" s="50"/>
      <c r="F51" s="40" t="s">
        <v>21</v>
      </c>
      <c r="G51" s="48">
        <v>98602</v>
      </c>
      <c r="H51" s="48"/>
      <c r="I51" s="42">
        <v>98602</v>
      </c>
      <c r="J51" s="42">
        <v>98602</v>
      </c>
      <c r="K51" s="42">
        <v>0</v>
      </c>
      <c r="L51" s="42">
        <v>98602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8">
        <v>0</v>
      </c>
      <c r="U51" s="48"/>
      <c r="V51" s="48">
        <v>0</v>
      </c>
      <c r="W51" s="48"/>
    </row>
    <row r="52" spans="1:23" ht="19.5" customHeight="1">
      <c r="A52" s="52">
        <v>854</v>
      </c>
      <c r="B52" s="52"/>
      <c r="C52" s="52"/>
      <c r="D52" s="53" t="s">
        <v>53</v>
      </c>
      <c r="E52" s="53"/>
      <c r="F52" s="40" t="s">
        <v>18</v>
      </c>
      <c r="G52" s="48">
        <v>9396354</v>
      </c>
      <c r="H52" s="48"/>
      <c r="I52" s="42">
        <v>8601744</v>
      </c>
      <c r="J52" s="42">
        <v>8355985</v>
      </c>
      <c r="K52" s="42">
        <v>6854812</v>
      </c>
      <c r="L52" s="42">
        <v>1501173</v>
      </c>
      <c r="M52" s="42">
        <v>0</v>
      </c>
      <c r="N52" s="42">
        <v>245759</v>
      </c>
      <c r="O52" s="42">
        <v>0</v>
      </c>
      <c r="P52" s="42">
        <v>0</v>
      </c>
      <c r="Q52" s="42">
        <v>0</v>
      </c>
      <c r="R52" s="42">
        <v>794610</v>
      </c>
      <c r="S52" s="42">
        <v>794610</v>
      </c>
      <c r="T52" s="48">
        <v>0</v>
      </c>
      <c r="U52" s="48"/>
      <c r="V52" s="48">
        <v>0</v>
      </c>
      <c r="W52" s="48"/>
    </row>
    <row r="53" spans="1:23" ht="18.75" customHeight="1">
      <c r="A53" s="52"/>
      <c r="B53" s="52"/>
      <c r="C53" s="52"/>
      <c r="D53" s="53"/>
      <c r="E53" s="53"/>
      <c r="F53" s="40" t="s">
        <v>19</v>
      </c>
      <c r="G53" s="48">
        <v>-1334</v>
      </c>
      <c r="H53" s="48"/>
      <c r="I53" s="42">
        <v>-1334</v>
      </c>
      <c r="J53" s="42">
        <v>-1334</v>
      </c>
      <c r="K53" s="42">
        <v>0</v>
      </c>
      <c r="L53" s="42">
        <v>-1334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8">
        <v>0</v>
      </c>
      <c r="U53" s="48"/>
      <c r="V53" s="48">
        <v>0</v>
      </c>
      <c r="W53" s="48"/>
    </row>
    <row r="54" spans="1:23" ht="18" customHeight="1">
      <c r="A54" s="52"/>
      <c r="B54" s="52"/>
      <c r="C54" s="52"/>
      <c r="D54" s="53"/>
      <c r="E54" s="53"/>
      <c r="F54" s="40" t="s">
        <v>20</v>
      </c>
      <c r="G54" s="48">
        <v>1334</v>
      </c>
      <c r="H54" s="48"/>
      <c r="I54" s="42">
        <v>1334</v>
      </c>
      <c r="J54" s="42">
        <v>1334</v>
      </c>
      <c r="K54" s="42">
        <v>0</v>
      </c>
      <c r="L54" s="42">
        <v>1334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8">
        <v>0</v>
      </c>
      <c r="U54" s="48"/>
      <c r="V54" s="48">
        <v>0</v>
      </c>
      <c r="W54" s="48"/>
    </row>
    <row r="55" spans="1:23" ht="18.75" customHeight="1" thickBot="1">
      <c r="A55" s="52"/>
      <c r="B55" s="52"/>
      <c r="C55" s="52"/>
      <c r="D55" s="53"/>
      <c r="E55" s="53"/>
      <c r="F55" s="40" t="s">
        <v>21</v>
      </c>
      <c r="G55" s="48">
        <v>9396354</v>
      </c>
      <c r="H55" s="48"/>
      <c r="I55" s="42">
        <v>8601744</v>
      </c>
      <c r="J55" s="42">
        <v>8355985</v>
      </c>
      <c r="K55" s="42">
        <v>6854812</v>
      </c>
      <c r="L55" s="42">
        <v>1501173</v>
      </c>
      <c r="M55" s="42">
        <v>0</v>
      </c>
      <c r="N55" s="42">
        <v>245759</v>
      </c>
      <c r="O55" s="42">
        <v>0</v>
      </c>
      <c r="P55" s="42">
        <v>0</v>
      </c>
      <c r="Q55" s="42">
        <v>0</v>
      </c>
      <c r="R55" s="42">
        <v>794610</v>
      </c>
      <c r="S55" s="42">
        <v>794610</v>
      </c>
      <c r="T55" s="48">
        <v>0</v>
      </c>
      <c r="U55" s="48"/>
      <c r="V55" s="48">
        <v>0</v>
      </c>
      <c r="W55" s="48"/>
    </row>
    <row r="56" spans="1:23" ht="19.5" customHeight="1" thickBot="1">
      <c r="A56" s="49"/>
      <c r="B56" s="49"/>
      <c r="C56" s="49">
        <v>85403</v>
      </c>
      <c r="D56" s="50" t="s">
        <v>54</v>
      </c>
      <c r="E56" s="50"/>
      <c r="F56" s="41" t="s">
        <v>18</v>
      </c>
      <c r="G56" s="51">
        <v>7349717</v>
      </c>
      <c r="H56" s="51"/>
      <c r="I56" s="43">
        <v>6555107</v>
      </c>
      <c r="J56" s="43">
        <v>6351940</v>
      </c>
      <c r="K56" s="43">
        <v>5119757</v>
      </c>
      <c r="L56" s="43">
        <v>1232183</v>
      </c>
      <c r="M56" s="43">
        <v>0</v>
      </c>
      <c r="N56" s="43">
        <v>203167</v>
      </c>
      <c r="O56" s="43">
        <v>0</v>
      </c>
      <c r="P56" s="43">
        <v>0</v>
      </c>
      <c r="Q56" s="43">
        <v>0</v>
      </c>
      <c r="R56" s="43">
        <v>794610</v>
      </c>
      <c r="S56" s="43">
        <v>794610</v>
      </c>
      <c r="T56" s="51">
        <v>0</v>
      </c>
      <c r="U56" s="51"/>
      <c r="V56" s="51">
        <v>0</v>
      </c>
      <c r="W56" s="51"/>
    </row>
    <row r="57" spans="1:23" ht="17.25" customHeight="1" thickBot="1">
      <c r="A57" s="49"/>
      <c r="B57" s="49"/>
      <c r="C57" s="49"/>
      <c r="D57" s="50"/>
      <c r="E57" s="50"/>
      <c r="F57" s="40" t="s">
        <v>19</v>
      </c>
      <c r="G57" s="48">
        <v>0</v>
      </c>
      <c r="H57" s="48"/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8">
        <v>0</v>
      </c>
      <c r="U57" s="48"/>
      <c r="V57" s="48">
        <v>0</v>
      </c>
      <c r="W57" s="48"/>
    </row>
    <row r="58" spans="1:23" ht="18" customHeight="1" thickBot="1">
      <c r="A58" s="49"/>
      <c r="B58" s="49"/>
      <c r="C58" s="49"/>
      <c r="D58" s="50"/>
      <c r="E58" s="50"/>
      <c r="F58" s="40" t="s">
        <v>20</v>
      </c>
      <c r="G58" s="48">
        <v>1334</v>
      </c>
      <c r="H58" s="48"/>
      <c r="I58" s="42">
        <v>1334</v>
      </c>
      <c r="J58" s="42">
        <v>1334</v>
      </c>
      <c r="K58" s="42">
        <v>0</v>
      </c>
      <c r="L58" s="42">
        <v>1334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8">
        <v>0</v>
      </c>
      <c r="U58" s="48"/>
      <c r="V58" s="48">
        <v>0</v>
      </c>
      <c r="W58" s="48"/>
    </row>
    <row r="59" spans="1:23" ht="21" customHeight="1" thickBot="1">
      <c r="A59" s="49"/>
      <c r="B59" s="49"/>
      <c r="C59" s="49"/>
      <c r="D59" s="50"/>
      <c r="E59" s="50"/>
      <c r="F59" s="40" t="s">
        <v>21</v>
      </c>
      <c r="G59" s="48">
        <v>7351051</v>
      </c>
      <c r="H59" s="48"/>
      <c r="I59" s="42">
        <v>6556441</v>
      </c>
      <c r="J59" s="42">
        <v>6353274</v>
      </c>
      <c r="K59" s="42">
        <v>5119757</v>
      </c>
      <c r="L59" s="42">
        <v>1233517</v>
      </c>
      <c r="M59" s="42">
        <v>0</v>
      </c>
      <c r="N59" s="42">
        <v>203167</v>
      </c>
      <c r="O59" s="42">
        <v>0</v>
      </c>
      <c r="P59" s="42">
        <v>0</v>
      </c>
      <c r="Q59" s="42">
        <v>0</v>
      </c>
      <c r="R59" s="42">
        <v>794610</v>
      </c>
      <c r="S59" s="42">
        <v>794610</v>
      </c>
      <c r="T59" s="48">
        <v>0</v>
      </c>
      <c r="U59" s="48"/>
      <c r="V59" s="48">
        <v>0</v>
      </c>
      <c r="W59" s="48"/>
    </row>
    <row r="60" spans="1:23" ht="18.75" customHeight="1" thickBot="1">
      <c r="A60" s="49"/>
      <c r="B60" s="49"/>
      <c r="C60" s="49">
        <v>85446</v>
      </c>
      <c r="D60" s="50" t="s">
        <v>52</v>
      </c>
      <c r="E60" s="50"/>
      <c r="F60" s="41" t="s">
        <v>18</v>
      </c>
      <c r="G60" s="51">
        <v>23335</v>
      </c>
      <c r="H60" s="51"/>
      <c r="I60" s="43">
        <v>23335</v>
      </c>
      <c r="J60" s="43">
        <v>23335</v>
      </c>
      <c r="K60" s="43">
        <v>0</v>
      </c>
      <c r="L60" s="43">
        <v>23335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51">
        <v>0</v>
      </c>
      <c r="U60" s="51"/>
      <c r="V60" s="51">
        <v>0</v>
      </c>
      <c r="W60" s="51"/>
    </row>
    <row r="61" spans="1:23" ht="18.75" customHeight="1" thickBot="1">
      <c r="A61" s="49"/>
      <c r="B61" s="49"/>
      <c r="C61" s="49"/>
      <c r="D61" s="50"/>
      <c r="E61" s="50"/>
      <c r="F61" s="40" t="s">
        <v>19</v>
      </c>
      <c r="G61" s="48">
        <v>-1334</v>
      </c>
      <c r="H61" s="48"/>
      <c r="I61" s="42">
        <v>-1334</v>
      </c>
      <c r="J61" s="42">
        <v>-1334</v>
      </c>
      <c r="K61" s="42">
        <v>0</v>
      </c>
      <c r="L61" s="42">
        <v>-1334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8">
        <v>0</v>
      </c>
      <c r="U61" s="48"/>
      <c r="V61" s="48">
        <v>0</v>
      </c>
      <c r="W61" s="48"/>
    </row>
    <row r="62" spans="1:23" ht="18" customHeight="1" thickBot="1">
      <c r="A62" s="49"/>
      <c r="B62" s="49"/>
      <c r="C62" s="49"/>
      <c r="D62" s="50"/>
      <c r="E62" s="50"/>
      <c r="F62" s="40" t="s">
        <v>20</v>
      </c>
      <c r="G62" s="48">
        <v>0</v>
      </c>
      <c r="H62" s="48"/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8">
        <v>0</v>
      </c>
      <c r="U62" s="48"/>
      <c r="V62" s="48">
        <v>0</v>
      </c>
      <c r="W62" s="48"/>
    </row>
    <row r="63" spans="1:23" ht="18.75" customHeight="1">
      <c r="A63" s="49"/>
      <c r="B63" s="49"/>
      <c r="C63" s="49"/>
      <c r="D63" s="50"/>
      <c r="E63" s="50"/>
      <c r="F63" s="40" t="s">
        <v>21</v>
      </c>
      <c r="G63" s="48">
        <v>22001</v>
      </c>
      <c r="H63" s="48"/>
      <c r="I63" s="42">
        <v>22001</v>
      </c>
      <c r="J63" s="42">
        <v>22001</v>
      </c>
      <c r="K63" s="42">
        <v>0</v>
      </c>
      <c r="L63" s="42">
        <v>22001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8">
        <v>0</v>
      </c>
      <c r="U63" s="48"/>
      <c r="V63" s="48">
        <v>0</v>
      </c>
      <c r="W63" s="48"/>
    </row>
    <row r="64" spans="1:23" ht="18" customHeight="1">
      <c r="A64" s="46" t="s">
        <v>22</v>
      </c>
      <c r="B64" s="46"/>
      <c r="C64" s="46"/>
      <c r="D64" s="46"/>
      <c r="E64" s="46"/>
      <c r="F64" s="40" t="s">
        <v>18</v>
      </c>
      <c r="G64" s="47">
        <v>84354475</v>
      </c>
      <c r="H64" s="47"/>
      <c r="I64" s="44">
        <v>76731238</v>
      </c>
      <c r="J64" s="44">
        <v>69636697</v>
      </c>
      <c r="K64" s="44">
        <v>42449212</v>
      </c>
      <c r="L64" s="44">
        <v>27187485</v>
      </c>
      <c r="M64" s="44">
        <v>1369658</v>
      </c>
      <c r="N64" s="44">
        <v>2981984</v>
      </c>
      <c r="O64" s="44">
        <v>2382434</v>
      </c>
      <c r="P64" s="44">
        <v>325064</v>
      </c>
      <c r="Q64" s="44">
        <v>35401</v>
      </c>
      <c r="R64" s="44">
        <v>7623237</v>
      </c>
      <c r="S64" s="44">
        <v>7623237</v>
      </c>
      <c r="T64" s="47">
        <v>1373333</v>
      </c>
      <c r="U64" s="47"/>
      <c r="V64" s="47">
        <v>0</v>
      </c>
      <c r="W64" s="47"/>
    </row>
    <row r="65" spans="1:23" ht="15.75" customHeight="1">
      <c r="A65" s="46"/>
      <c r="B65" s="46"/>
      <c r="C65" s="46"/>
      <c r="D65" s="46"/>
      <c r="E65" s="46"/>
      <c r="F65" s="40" t="s">
        <v>19</v>
      </c>
      <c r="G65" s="47">
        <v>-20206</v>
      </c>
      <c r="H65" s="47"/>
      <c r="I65" s="44">
        <v>-20206</v>
      </c>
      <c r="J65" s="44">
        <v>-20006</v>
      </c>
      <c r="K65" s="44">
        <v>-8135</v>
      </c>
      <c r="L65" s="44">
        <v>-11871</v>
      </c>
      <c r="M65" s="44">
        <v>0</v>
      </c>
      <c r="N65" s="44">
        <v>-200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7">
        <v>0</v>
      </c>
      <c r="U65" s="47"/>
      <c r="V65" s="47">
        <v>0</v>
      </c>
      <c r="W65" s="47"/>
    </row>
    <row r="66" spans="1:23" ht="17.25" customHeight="1">
      <c r="A66" s="46"/>
      <c r="B66" s="46"/>
      <c r="C66" s="46"/>
      <c r="D66" s="46"/>
      <c r="E66" s="46"/>
      <c r="F66" s="40" t="s">
        <v>20</v>
      </c>
      <c r="G66" s="47">
        <v>20206</v>
      </c>
      <c r="H66" s="47"/>
      <c r="I66" s="44">
        <v>20206</v>
      </c>
      <c r="J66" s="44">
        <v>20206</v>
      </c>
      <c r="K66" s="44">
        <v>1150</v>
      </c>
      <c r="L66" s="44">
        <v>19056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7">
        <v>0</v>
      </c>
      <c r="U66" s="47"/>
      <c r="V66" s="47">
        <v>0</v>
      </c>
      <c r="W66" s="47"/>
    </row>
    <row r="67" spans="1:23" ht="19.5" customHeight="1">
      <c r="A67" s="46"/>
      <c r="B67" s="46"/>
      <c r="C67" s="46"/>
      <c r="D67" s="46"/>
      <c r="E67" s="46"/>
      <c r="F67" s="40" t="s">
        <v>21</v>
      </c>
      <c r="G67" s="47">
        <v>84354475</v>
      </c>
      <c r="H67" s="47"/>
      <c r="I67" s="44">
        <v>76731238</v>
      </c>
      <c r="J67" s="44">
        <v>69636897</v>
      </c>
      <c r="K67" s="44">
        <v>42442227</v>
      </c>
      <c r="L67" s="44">
        <v>27194670</v>
      </c>
      <c r="M67" s="44">
        <v>1369658</v>
      </c>
      <c r="N67" s="44">
        <v>2981784</v>
      </c>
      <c r="O67" s="44">
        <v>2382434</v>
      </c>
      <c r="P67" s="44">
        <v>325064</v>
      </c>
      <c r="Q67" s="44">
        <v>35401</v>
      </c>
      <c r="R67" s="44">
        <v>7623237</v>
      </c>
      <c r="S67" s="44">
        <v>7623237</v>
      </c>
      <c r="T67" s="47">
        <v>1373333</v>
      </c>
      <c r="U67" s="47"/>
      <c r="V67" s="47">
        <v>0</v>
      </c>
      <c r="W67" s="47"/>
    </row>
  </sheetData>
  <sheetProtection/>
  <mergeCells count="237">
    <mergeCell ref="G18:H18"/>
    <mergeCell ref="V23:W23"/>
    <mergeCell ref="V20:W20"/>
    <mergeCell ref="T20:U20"/>
    <mergeCell ref="T18:U18"/>
    <mergeCell ref="V22:W22"/>
    <mergeCell ref="G19:H19"/>
    <mergeCell ref="T19:U19"/>
    <mergeCell ref="G22:H22"/>
    <mergeCell ref="G20:H20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7:H17"/>
    <mergeCell ref="S7:S10"/>
    <mergeCell ref="T11:U11"/>
    <mergeCell ref="A11:B11"/>
    <mergeCell ref="D11:F11"/>
    <mergeCell ref="Q8:Q10"/>
    <mergeCell ref="R6:R10"/>
    <mergeCell ref="S6:W6"/>
    <mergeCell ref="V7:W10"/>
    <mergeCell ref="P8:P10"/>
    <mergeCell ref="N8:N10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M8:M10"/>
    <mergeCell ref="T14:U14"/>
    <mergeCell ref="V14:W14"/>
    <mergeCell ref="V12:W12"/>
    <mergeCell ref="T16:U16"/>
    <mergeCell ref="V16:W16"/>
    <mergeCell ref="V15:W15"/>
    <mergeCell ref="T12:U12"/>
    <mergeCell ref="T15:U15"/>
    <mergeCell ref="T17:U17"/>
    <mergeCell ref="V17:W17"/>
    <mergeCell ref="V19:W19"/>
    <mergeCell ref="V18:W18"/>
    <mergeCell ref="A1:X2"/>
    <mergeCell ref="G21:H21"/>
    <mergeCell ref="T21:U21"/>
    <mergeCell ref="V21:W21"/>
    <mergeCell ref="V13:W13"/>
    <mergeCell ref="T13:U13"/>
    <mergeCell ref="A20:B23"/>
    <mergeCell ref="C20:C23"/>
    <mergeCell ref="D20:E23"/>
    <mergeCell ref="G23:H23"/>
    <mergeCell ref="T23:U23"/>
    <mergeCell ref="T22:U22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T26:U26"/>
    <mergeCell ref="V26:W26"/>
    <mergeCell ref="G27:H27"/>
    <mergeCell ref="T27:U27"/>
    <mergeCell ref="V27:W27"/>
    <mergeCell ref="G28:H28"/>
    <mergeCell ref="T28:U28"/>
    <mergeCell ref="V28:W28"/>
    <mergeCell ref="T29:U29"/>
    <mergeCell ref="V29:W29"/>
    <mergeCell ref="G30:H30"/>
    <mergeCell ref="T30:U30"/>
    <mergeCell ref="V30:W30"/>
    <mergeCell ref="G31:H31"/>
    <mergeCell ref="T31:U31"/>
    <mergeCell ref="V31:W31"/>
    <mergeCell ref="G29:H29"/>
    <mergeCell ref="A28:B31"/>
    <mergeCell ref="C28:C31"/>
    <mergeCell ref="D28:E31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34:U34"/>
    <mergeCell ref="V34:W34"/>
    <mergeCell ref="G35:H35"/>
    <mergeCell ref="T35:U35"/>
    <mergeCell ref="V35:W35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G39:H39"/>
    <mergeCell ref="T39:U39"/>
    <mergeCell ref="V39:W39"/>
    <mergeCell ref="A40:B43"/>
    <mergeCell ref="C40:C43"/>
    <mergeCell ref="D40:E43"/>
    <mergeCell ref="G40:H40"/>
    <mergeCell ref="T40:U40"/>
    <mergeCell ref="G45:H45"/>
    <mergeCell ref="T45:U45"/>
    <mergeCell ref="V45:W45"/>
    <mergeCell ref="V40:W40"/>
    <mergeCell ref="G41:H41"/>
    <mergeCell ref="T41:U41"/>
    <mergeCell ref="V41:W41"/>
    <mergeCell ref="G42:H42"/>
    <mergeCell ref="T42:U42"/>
    <mergeCell ref="V42:W42"/>
    <mergeCell ref="G43:H43"/>
    <mergeCell ref="T43:U43"/>
    <mergeCell ref="V43:W43"/>
    <mergeCell ref="G44:H44"/>
    <mergeCell ref="T44:U44"/>
    <mergeCell ref="V44:W44"/>
    <mergeCell ref="G46:H46"/>
    <mergeCell ref="T46:U46"/>
    <mergeCell ref="V46:W46"/>
    <mergeCell ref="G47:H47"/>
    <mergeCell ref="T47:U47"/>
    <mergeCell ref="V47:W47"/>
    <mergeCell ref="A44:B47"/>
    <mergeCell ref="C44:C47"/>
    <mergeCell ref="D44:E47"/>
    <mergeCell ref="A48:B51"/>
    <mergeCell ref="C48:C51"/>
    <mergeCell ref="D48:E51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G51:H51"/>
    <mergeCell ref="T51:U51"/>
    <mergeCell ref="V51:W51"/>
    <mergeCell ref="A52:B55"/>
    <mergeCell ref="C52:C55"/>
    <mergeCell ref="D52:E55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5:H55"/>
    <mergeCell ref="T55:U55"/>
    <mergeCell ref="V55:W55"/>
    <mergeCell ref="A56:B59"/>
    <mergeCell ref="C56:C59"/>
    <mergeCell ref="D56:E59"/>
    <mergeCell ref="G56:H56"/>
    <mergeCell ref="T56:U56"/>
    <mergeCell ref="G61:H61"/>
    <mergeCell ref="V56:W56"/>
    <mergeCell ref="G57:H57"/>
    <mergeCell ref="T57:U57"/>
    <mergeCell ref="V57:W57"/>
    <mergeCell ref="G58:H58"/>
    <mergeCell ref="T58:U58"/>
    <mergeCell ref="V58:W58"/>
    <mergeCell ref="V63:W63"/>
    <mergeCell ref="G59:H59"/>
    <mergeCell ref="T59:U59"/>
    <mergeCell ref="V59:W59"/>
    <mergeCell ref="A60:B63"/>
    <mergeCell ref="C60:C63"/>
    <mergeCell ref="D60:E63"/>
    <mergeCell ref="G60:H60"/>
    <mergeCell ref="T60:U60"/>
    <mergeCell ref="V60:W60"/>
    <mergeCell ref="G65:H65"/>
    <mergeCell ref="T65:U65"/>
    <mergeCell ref="V65:W65"/>
    <mergeCell ref="T61:U61"/>
    <mergeCell ref="V61:W61"/>
    <mergeCell ref="G62:H62"/>
    <mergeCell ref="T62:U62"/>
    <mergeCell ref="V62:W62"/>
    <mergeCell ref="G63:H63"/>
    <mergeCell ref="T63:U63"/>
    <mergeCell ref="A64:E67"/>
    <mergeCell ref="G66:H66"/>
    <mergeCell ref="T66:U66"/>
    <mergeCell ref="V66:W66"/>
    <mergeCell ref="G67:H67"/>
    <mergeCell ref="T67:U67"/>
    <mergeCell ref="V67:W67"/>
    <mergeCell ref="G64:H64"/>
    <mergeCell ref="T64:U64"/>
    <mergeCell ref="V64:W64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72.104.2016
z dnia 2 grudnia 2016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8"/>
  <sheetViews>
    <sheetView view="pageLayout" zoomScale="90" zoomScalePageLayoutView="90" workbookViewId="0" topLeftCell="A1">
      <selection activeCell="J12" sqref="J12"/>
    </sheetView>
  </sheetViews>
  <sheetFormatPr defaultColWidth="9.33203125" defaultRowHeight="12.75"/>
  <cols>
    <col min="1" max="1" width="5.66015625" style="2" customWidth="1"/>
    <col min="2" max="2" width="11" style="2" customWidth="1"/>
    <col min="3" max="3" width="8.66015625" style="2" customWidth="1"/>
    <col min="4" max="4" width="15" style="2" customWidth="1"/>
    <col min="5" max="5" width="16.83203125" style="2" customWidth="1"/>
    <col min="6" max="6" width="14.16015625" style="2" customWidth="1"/>
    <col min="7" max="7" width="14.33203125" style="2" customWidth="1"/>
    <col min="8" max="8" width="14.5" style="2" customWidth="1"/>
    <col min="9" max="9" width="11.33203125" style="2" customWidth="1"/>
    <col min="10" max="10" width="12.66015625" style="2" customWidth="1"/>
    <col min="11" max="11" width="10.83203125" style="4" customWidth="1"/>
    <col min="12" max="12" width="15" style="4" customWidth="1"/>
    <col min="13" max="14" width="12.33203125" style="4" bestFit="1" customWidth="1"/>
    <col min="15" max="15" width="12.16015625" style="4" customWidth="1"/>
    <col min="16" max="16384" width="9.33203125" style="4" customWidth="1"/>
  </cols>
  <sheetData>
    <row r="1" spans="1:17" ht="36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38"/>
    </row>
    <row r="2" spans="1:16" s="25" customFormat="1" ht="14.25" customHeight="1">
      <c r="A2" s="37"/>
      <c r="B2" s="37"/>
      <c r="C2" s="37"/>
      <c r="D2" s="37"/>
      <c r="E2" s="37"/>
      <c r="F2" s="37"/>
      <c r="G2" s="36"/>
      <c r="H2" s="36"/>
      <c r="I2" s="36"/>
      <c r="J2" s="36"/>
      <c r="K2" s="36"/>
      <c r="L2" s="35"/>
      <c r="M2" s="35"/>
      <c r="N2" s="35"/>
      <c r="O2" s="35"/>
      <c r="P2" s="34" t="s">
        <v>43</v>
      </c>
    </row>
    <row r="3" spans="1:16" s="25" customFormat="1" ht="12.75">
      <c r="A3" s="60" t="s">
        <v>0</v>
      </c>
      <c r="B3" s="60" t="s">
        <v>1</v>
      </c>
      <c r="C3" s="60" t="s">
        <v>25</v>
      </c>
      <c r="D3" s="60" t="s">
        <v>42</v>
      </c>
      <c r="E3" s="63" t="s">
        <v>41</v>
      </c>
      <c r="F3" s="66" t="s">
        <v>6</v>
      </c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 s="25" customFormat="1" ht="12.75">
      <c r="A4" s="61"/>
      <c r="B4" s="61"/>
      <c r="C4" s="61"/>
      <c r="D4" s="61"/>
      <c r="E4" s="64"/>
      <c r="F4" s="63" t="s">
        <v>40</v>
      </c>
      <c r="G4" s="69" t="s">
        <v>6</v>
      </c>
      <c r="H4" s="69"/>
      <c r="I4" s="69"/>
      <c r="J4" s="69"/>
      <c r="K4" s="69"/>
      <c r="L4" s="63" t="s">
        <v>39</v>
      </c>
      <c r="M4" s="70" t="s">
        <v>6</v>
      </c>
      <c r="N4" s="71"/>
      <c r="O4" s="71"/>
      <c r="P4" s="72"/>
    </row>
    <row r="5" spans="1:16" s="25" customFormat="1" ht="15" customHeight="1">
      <c r="A5" s="61"/>
      <c r="B5" s="61"/>
      <c r="C5" s="61"/>
      <c r="D5" s="61"/>
      <c r="E5" s="64"/>
      <c r="F5" s="64"/>
      <c r="G5" s="66" t="s">
        <v>38</v>
      </c>
      <c r="H5" s="68"/>
      <c r="I5" s="63" t="s">
        <v>37</v>
      </c>
      <c r="J5" s="63" t="s">
        <v>36</v>
      </c>
      <c r="K5" s="63" t="s">
        <v>35</v>
      </c>
      <c r="L5" s="64"/>
      <c r="M5" s="66" t="s">
        <v>8</v>
      </c>
      <c r="N5" s="33" t="s">
        <v>9</v>
      </c>
      <c r="O5" s="69" t="s">
        <v>34</v>
      </c>
      <c r="P5" s="69" t="s">
        <v>33</v>
      </c>
    </row>
    <row r="6" spans="1:16" s="25" customFormat="1" ht="76.5" customHeight="1">
      <c r="A6" s="62"/>
      <c r="B6" s="62"/>
      <c r="C6" s="62"/>
      <c r="D6" s="62"/>
      <c r="E6" s="65"/>
      <c r="F6" s="65"/>
      <c r="G6" s="32" t="s">
        <v>16</v>
      </c>
      <c r="H6" s="32" t="s">
        <v>32</v>
      </c>
      <c r="I6" s="65"/>
      <c r="J6" s="65"/>
      <c r="K6" s="65"/>
      <c r="L6" s="65"/>
      <c r="M6" s="69"/>
      <c r="N6" s="31" t="s">
        <v>13</v>
      </c>
      <c r="O6" s="69"/>
      <c r="P6" s="69"/>
    </row>
    <row r="7" spans="1:16" s="25" customFormat="1" ht="10.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</row>
    <row r="8" spans="1:16" s="25" customFormat="1" ht="13.5">
      <c r="A8" s="22" t="s">
        <v>31</v>
      </c>
      <c r="B8" s="29"/>
      <c r="C8" s="16"/>
      <c r="D8" s="20">
        <f>SUM(D9:D9)</f>
        <v>6000</v>
      </c>
      <c r="E8" s="20">
        <f>SUM(E9:E9)</f>
        <v>6000</v>
      </c>
      <c r="F8" s="20">
        <f>SUM(F9:F9)</f>
        <v>6000</v>
      </c>
      <c r="G8" s="20">
        <f>SUM(G9:G9)</f>
        <v>0</v>
      </c>
      <c r="H8" s="20">
        <f>SUM(H9:H9)</f>
        <v>6000</v>
      </c>
      <c r="I8" s="20">
        <v>0</v>
      </c>
      <c r="J8" s="20">
        <v>0</v>
      </c>
      <c r="K8" s="20">
        <v>0</v>
      </c>
      <c r="L8" s="20">
        <f>SUM(L9:L9)</f>
        <v>0</v>
      </c>
      <c r="M8" s="20">
        <f>SUM(M9:M9)</f>
        <v>0</v>
      </c>
      <c r="N8" s="20">
        <f>SUM(N9:N9)</f>
        <v>0</v>
      </c>
      <c r="O8" s="20">
        <v>0</v>
      </c>
      <c r="P8" s="20">
        <v>0</v>
      </c>
    </row>
    <row r="9" spans="1:16" s="25" customFormat="1" ht="12.75">
      <c r="A9" s="28" t="s">
        <v>31</v>
      </c>
      <c r="B9" s="27" t="s">
        <v>30</v>
      </c>
      <c r="C9" s="12">
        <v>2110</v>
      </c>
      <c r="D9" s="11">
        <v>6000</v>
      </c>
      <c r="E9" s="11">
        <f>F9+L9</f>
        <v>6000</v>
      </c>
      <c r="F9" s="11">
        <f>H9</f>
        <v>6000</v>
      </c>
      <c r="G9" s="10">
        <v>0</v>
      </c>
      <c r="H9" s="10">
        <v>6000</v>
      </c>
      <c r="I9" s="10">
        <v>0</v>
      </c>
      <c r="J9" s="10">
        <v>0</v>
      </c>
      <c r="K9" s="10">
        <f>-T9</f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</row>
    <row r="10" spans="1:16" s="25" customFormat="1" ht="13.5">
      <c r="A10" s="18">
        <v>600</v>
      </c>
      <c r="B10" s="24"/>
      <c r="C10" s="16"/>
      <c r="D10" s="20">
        <f aca="true" t="shared" si="0" ref="D10:N10">SUM(D11:D11)</f>
        <v>1218</v>
      </c>
      <c r="E10" s="20">
        <f t="shared" si="0"/>
        <v>1218</v>
      </c>
      <c r="F10" s="20">
        <f t="shared" si="0"/>
        <v>1218</v>
      </c>
      <c r="G10" s="20">
        <f t="shared" si="0"/>
        <v>0</v>
      </c>
      <c r="H10" s="20">
        <f t="shared" si="0"/>
        <v>1218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>O12+O14</f>
        <v>0</v>
      </c>
      <c r="P10" s="20">
        <f>P12+P14</f>
        <v>0</v>
      </c>
    </row>
    <row r="11" spans="1:16" s="25" customFormat="1" ht="12.75">
      <c r="A11" s="14">
        <v>600</v>
      </c>
      <c r="B11" s="13">
        <v>60095</v>
      </c>
      <c r="C11" s="12">
        <v>2110</v>
      </c>
      <c r="D11" s="11">
        <v>1218</v>
      </c>
      <c r="E11" s="11">
        <f>SUM(F11)</f>
        <v>1218</v>
      </c>
      <c r="F11" s="11">
        <f>SUM(H11)</f>
        <v>1218</v>
      </c>
      <c r="G11" s="10">
        <v>0</v>
      </c>
      <c r="H11" s="10">
        <v>1218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>SUM(O11+Q11+R11)</f>
        <v>0</v>
      </c>
      <c r="O11" s="10">
        <v>0</v>
      </c>
      <c r="P11" s="10">
        <v>0</v>
      </c>
    </row>
    <row r="12" spans="1:16" s="25" customFormat="1" ht="13.5">
      <c r="A12" s="22" t="s">
        <v>29</v>
      </c>
      <c r="B12" s="21"/>
      <c r="C12" s="16"/>
      <c r="D12" s="20">
        <f aca="true" t="shared" si="1" ref="D12:M12">SUM(D13)</f>
        <v>70000</v>
      </c>
      <c r="E12" s="20">
        <f t="shared" si="1"/>
        <v>70000</v>
      </c>
      <c r="F12" s="20">
        <f t="shared" si="1"/>
        <v>70000</v>
      </c>
      <c r="G12" s="20">
        <f t="shared" si="1"/>
        <v>34000</v>
      </c>
      <c r="H12" s="20">
        <f t="shared" si="1"/>
        <v>36000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v>0</v>
      </c>
      <c r="O12" s="20">
        <f>SUM(O13)</f>
        <v>0</v>
      </c>
      <c r="P12" s="20">
        <f>SUM(P13)</f>
        <v>0</v>
      </c>
    </row>
    <row r="13" spans="1:18" s="25" customFormat="1" ht="12.75">
      <c r="A13" s="14">
        <v>700</v>
      </c>
      <c r="B13" s="13">
        <v>70005</v>
      </c>
      <c r="C13" s="12">
        <v>2110</v>
      </c>
      <c r="D13" s="11">
        <v>70000</v>
      </c>
      <c r="E13" s="11">
        <f>SUM(F13)</f>
        <v>70000</v>
      </c>
      <c r="F13" s="11">
        <f>SUM(G13:H13)</f>
        <v>70000</v>
      </c>
      <c r="G13" s="10">
        <v>34000</v>
      </c>
      <c r="H13" s="10">
        <v>36000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>SUM(O13+Q13+R13)</f>
        <v>0</v>
      </c>
      <c r="O13" s="10">
        <v>0</v>
      </c>
      <c r="P13" s="10">
        <v>0</v>
      </c>
      <c r="Q13" s="19"/>
      <c r="R13" s="19"/>
    </row>
    <row r="14" spans="1:18" s="25" customFormat="1" ht="13.5">
      <c r="A14" s="18">
        <v>710</v>
      </c>
      <c r="B14" s="24"/>
      <c r="C14" s="16"/>
      <c r="D14" s="20">
        <f aca="true" t="shared" si="2" ref="D14:P14">SUM(D15:D17)</f>
        <v>484500</v>
      </c>
      <c r="E14" s="20">
        <f t="shared" si="2"/>
        <v>484500</v>
      </c>
      <c r="F14" s="20">
        <f t="shared" si="2"/>
        <v>437010</v>
      </c>
      <c r="G14" s="20">
        <f t="shared" si="2"/>
        <v>395990</v>
      </c>
      <c r="H14" s="20">
        <f t="shared" si="2"/>
        <v>41020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47490</v>
      </c>
      <c r="M14" s="20">
        <f t="shared" si="2"/>
        <v>47490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6"/>
      <c r="R14" s="26"/>
    </row>
    <row r="15" spans="1:18" s="25" customFormat="1" ht="12.75">
      <c r="A15" s="14">
        <v>710</v>
      </c>
      <c r="B15" s="13">
        <v>71012</v>
      </c>
      <c r="C15" s="12">
        <v>2110</v>
      </c>
      <c r="D15" s="11">
        <v>114000</v>
      </c>
      <c r="E15" s="11">
        <f>SUM(N15+F15)</f>
        <v>114000</v>
      </c>
      <c r="F15" s="11">
        <f>SUM(G15:K15)</f>
        <v>114000</v>
      </c>
      <c r="G15" s="10">
        <v>114000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>SUM(O15+Q15+R15)</f>
        <v>0</v>
      </c>
      <c r="O15" s="10">
        <v>0</v>
      </c>
      <c r="P15" s="10">
        <v>0</v>
      </c>
      <c r="Q15" s="19"/>
      <c r="R15" s="19"/>
    </row>
    <row r="16" spans="1:16" s="25" customFormat="1" ht="12.75">
      <c r="A16" s="14">
        <v>710</v>
      </c>
      <c r="B16" s="13">
        <v>71015</v>
      </c>
      <c r="C16" s="12">
        <v>2110</v>
      </c>
      <c r="D16" s="11">
        <v>323010</v>
      </c>
      <c r="E16" s="11">
        <f>SUM(F16)</f>
        <v>323010</v>
      </c>
      <c r="F16" s="11">
        <f>SUM(G16:H16)</f>
        <v>323010</v>
      </c>
      <c r="G16" s="10">
        <v>281990</v>
      </c>
      <c r="H16" s="10">
        <v>41020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>SUM(O16+Q16+R16)</f>
        <v>0</v>
      </c>
      <c r="O16" s="10">
        <v>0</v>
      </c>
      <c r="P16" s="10">
        <v>0</v>
      </c>
    </row>
    <row r="17" spans="1:16" s="25" customFormat="1" ht="12.75">
      <c r="A17" s="14"/>
      <c r="B17" s="13"/>
      <c r="C17" s="12">
        <v>6410</v>
      </c>
      <c r="D17" s="11">
        <v>47490</v>
      </c>
      <c r="E17" s="11">
        <f>F17+L17</f>
        <v>47490</v>
      </c>
      <c r="F17" s="11">
        <f>H17</f>
        <v>0</v>
      </c>
      <c r="G17" s="10">
        <v>0</v>
      </c>
      <c r="H17" s="10">
        <v>0</v>
      </c>
      <c r="I17" s="10">
        <v>0</v>
      </c>
      <c r="J17" s="10">
        <v>0</v>
      </c>
      <c r="K17" s="10">
        <f>-T17</f>
        <v>0</v>
      </c>
      <c r="L17" s="10">
        <v>47490</v>
      </c>
      <c r="M17" s="10">
        <v>47490</v>
      </c>
      <c r="N17" s="10">
        <v>0</v>
      </c>
      <c r="O17" s="10">
        <v>0</v>
      </c>
      <c r="P17" s="10">
        <v>0</v>
      </c>
    </row>
    <row r="18" spans="1:16" s="25" customFormat="1" ht="13.5">
      <c r="A18" s="18">
        <v>750</v>
      </c>
      <c r="B18" s="24"/>
      <c r="C18" s="16"/>
      <c r="D18" s="20">
        <f aca="true" t="shared" si="3" ref="D18:P18">SUM(D19:D20)</f>
        <v>15753</v>
      </c>
      <c r="E18" s="20">
        <f t="shared" si="3"/>
        <v>15753</v>
      </c>
      <c r="F18" s="20">
        <f t="shared" si="3"/>
        <v>15753</v>
      </c>
      <c r="G18" s="20">
        <f t="shared" si="3"/>
        <v>11366</v>
      </c>
      <c r="H18" s="20">
        <f t="shared" si="3"/>
        <v>4387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0">
        <f t="shared" si="3"/>
        <v>0</v>
      </c>
      <c r="P18" s="20">
        <f t="shared" si="3"/>
        <v>0</v>
      </c>
    </row>
    <row r="19" spans="1:16" s="25" customFormat="1" ht="12.75">
      <c r="A19" s="14">
        <v>750</v>
      </c>
      <c r="B19" s="13">
        <v>75011</v>
      </c>
      <c r="C19" s="12">
        <v>2110</v>
      </c>
      <c r="D19" s="11">
        <v>2279</v>
      </c>
      <c r="E19" s="11">
        <f>SUM(N19+F19)</f>
        <v>2279</v>
      </c>
      <c r="F19" s="11">
        <f>SUM(G19:K19)</f>
        <v>2279</v>
      </c>
      <c r="G19" s="10">
        <v>2279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>SUM(O19+Q19+R19)</f>
        <v>0</v>
      </c>
      <c r="O19" s="10">
        <v>0</v>
      </c>
      <c r="P19" s="10">
        <v>0</v>
      </c>
    </row>
    <row r="20" spans="1:16" s="25" customFormat="1" ht="12.75">
      <c r="A20" s="14">
        <v>750</v>
      </c>
      <c r="B20" s="13">
        <v>75045</v>
      </c>
      <c r="C20" s="12">
        <v>2110</v>
      </c>
      <c r="D20" s="11">
        <v>13474</v>
      </c>
      <c r="E20" s="11">
        <f>SUM(F20)</f>
        <v>13474</v>
      </c>
      <c r="F20" s="11">
        <f>SUM(G20:H20)</f>
        <v>13474</v>
      </c>
      <c r="G20" s="10">
        <v>9087</v>
      </c>
      <c r="H20" s="10">
        <v>4387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SUM(O20+Q20+R20)</f>
        <v>0</v>
      </c>
      <c r="O20" s="10">
        <v>0</v>
      </c>
      <c r="P20" s="10">
        <v>0</v>
      </c>
    </row>
    <row r="21" spans="1:16" s="23" customFormat="1" ht="14.25" customHeight="1">
      <c r="A21" s="18">
        <v>754</v>
      </c>
      <c r="B21" s="24"/>
      <c r="C21" s="16"/>
      <c r="D21" s="20">
        <f>SUM(D22:D23)</f>
        <v>3627465</v>
      </c>
      <c r="E21" s="20">
        <f>SUM(E22:E23)</f>
        <v>3627465</v>
      </c>
      <c r="F21" s="20">
        <f>SUM(F22:F23)</f>
        <v>3580312</v>
      </c>
      <c r="G21" s="20">
        <f>SUM(G22:G23)</f>
        <v>3092471</v>
      </c>
      <c r="H21" s="20">
        <f>SUM(H22:H23)</f>
        <v>313834</v>
      </c>
      <c r="I21" s="20">
        <f>SUM(I22)</f>
        <v>0</v>
      </c>
      <c r="J21" s="20">
        <f>SUM(J22:J23)</f>
        <v>174007</v>
      </c>
      <c r="K21" s="20">
        <f>SUM(K22)</f>
        <v>0</v>
      </c>
      <c r="L21" s="20">
        <f>SUM(L22:L23)</f>
        <v>47153</v>
      </c>
      <c r="M21" s="20">
        <f>SUM(M22:M23)</f>
        <v>47153</v>
      </c>
      <c r="N21" s="20">
        <f>SUM(N22)</f>
        <v>0</v>
      </c>
      <c r="O21" s="20">
        <f>SUM(O22)</f>
        <v>0</v>
      </c>
      <c r="P21" s="20">
        <f>SUM(P22)</f>
        <v>0</v>
      </c>
    </row>
    <row r="22" spans="1:16" ht="12.75" customHeight="1">
      <c r="A22" s="14">
        <v>754</v>
      </c>
      <c r="B22" s="13">
        <v>75411</v>
      </c>
      <c r="C22" s="12">
        <v>2110</v>
      </c>
      <c r="D22" s="11">
        <v>3580312</v>
      </c>
      <c r="E22" s="11">
        <f>F22+L22</f>
        <v>3580312</v>
      </c>
      <c r="F22" s="11">
        <f>SUM(G22:J22)</f>
        <v>3580312</v>
      </c>
      <c r="G22" s="10">
        <v>3092471</v>
      </c>
      <c r="H22" s="10">
        <v>313834</v>
      </c>
      <c r="I22" s="10">
        <v>0</v>
      </c>
      <c r="J22" s="10">
        <v>174007</v>
      </c>
      <c r="K22" s="10">
        <v>0</v>
      </c>
      <c r="L22" s="10">
        <v>0</v>
      </c>
      <c r="M22" s="10">
        <v>0</v>
      </c>
      <c r="N22" s="10">
        <f>SUM(O22+Q22+R22)</f>
        <v>0</v>
      </c>
      <c r="O22" s="10">
        <v>0</v>
      </c>
      <c r="P22" s="10"/>
    </row>
    <row r="23" spans="1:16" ht="12.75" customHeight="1">
      <c r="A23" s="14"/>
      <c r="B23" s="13"/>
      <c r="C23" s="12">
        <v>6410</v>
      </c>
      <c r="D23" s="11">
        <v>47153</v>
      </c>
      <c r="E23" s="11">
        <f>F23+L23</f>
        <v>47153</v>
      </c>
      <c r="F23" s="11">
        <f>SUM(G23:J23)</f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47153</v>
      </c>
      <c r="M23" s="10">
        <v>47153</v>
      </c>
      <c r="N23" s="10">
        <f>SUM(O23+Q23+R23)</f>
        <v>0</v>
      </c>
      <c r="O23" s="10">
        <v>0</v>
      </c>
      <c r="P23" s="10"/>
    </row>
    <row r="24" spans="1:16" ht="12.75" customHeight="1">
      <c r="A24" s="22" t="s">
        <v>28</v>
      </c>
      <c r="B24" s="21"/>
      <c r="C24" s="16"/>
      <c r="D24" s="20">
        <f aca="true" t="shared" si="4" ref="D24:M24">SUM(D25)</f>
        <v>123600</v>
      </c>
      <c r="E24" s="20">
        <f t="shared" si="4"/>
        <v>123600</v>
      </c>
      <c r="F24" s="20">
        <f t="shared" si="4"/>
        <v>123600</v>
      </c>
      <c r="G24" s="20">
        <f t="shared" si="4"/>
        <v>0</v>
      </c>
      <c r="H24" s="20">
        <f t="shared" si="4"/>
        <v>63654</v>
      </c>
      <c r="I24" s="20">
        <f t="shared" si="4"/>
        <v>59946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20">
        <f t="shared" si="4"/>
        <v>0</v>
      </c>
      <c r="N24" s="20">
        <v>0</v>
      </c>
      <c r="O24" s="20">
        <f>SUM(O25)</f>
        <v>0</v>
      </c>
      <c r="P24" s="20">
        <f>SUM(P25)</f>
        <v>0</v>
      </c>
    </row>
    <row r="25" spans="1:16" ht="12.75" customHeight="1">
      <c r="A25" s="14">
        <v>755</v>
      </c>
      <c r="B25" s="13">
        <v>75515</v>
      </c>
      <c r="C25" s="12">
        <v>2110</v>
      </c>
      <c r="D25" s="11">
        <v>123600</v>
      </c>
      <c r="E25" s="11">
        <f>SUM(F25)</f>
        <v>123600</v>
      </c>
      <c r="F25" s="10">
        <f>SUM(G25:K25)</f>
        <v>123600</v>
      </c>
      <c r="G25" s="10">
        <v>0</v>
      </c>
      <c r="H25" s="10">
        <v>63654</v>
      </c>
      <c r="I25" s="10">
        <v>59946</v>
      </c>
      <c r="J25" s="10">
        <v>0</v>
      </c>
      <c r="K25" s="10">
        <v>0</v>
      </c>
      <c r="L25" s="10">
        <v>0</v>
      </c>
      <c r="M25" s="10">
        <v>0</v>
      </c>
      <c r="N25" s="10">
        <f>SUM(O25+Q25+R25)</f>
        <v>0</v>
      </c>
      <c r="O25" s="10">
        <v>0</v>
      </c>
      <c r="P25" s="10">
        <v>0</v>
      </c>
    </row>
    <row r="26" spans="1:16" ht="12.75" customHeight="1">
      <c r="A26" s="18">
        <v>801</v>
      </c>
      <c r="B26" s="24"/>
      <c r="C26" s="16"/>
      <c r="D26" s="20">
        <f aca="true" t="shared" si="5" ref="D26:P26">SUM(D27:D28)</f>
        <v>9790</v>
      </c>
      <c r="E26" s="20">
        <f t="shared" si="5"/>
        <v>9790</v>
      </c>
      <c r="F26" s="20">
        <f t="shared" si="5"/>
        <v>9790</v>
      </c>
      <c r="G26" s="20">
        <f t="shared" si="5"/>
        <v>0</v>
      </c>
      <c r="H26" s="20">
        <f t="shared" si="5"/>
        <v>9790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20">
        <f t="shared" si="5"/>
        <v>0</v>
      </c>
      <c r="M26" s="20">
        <f t="shared" si="5"/>
        <v>0</v>
      </c>
      <c r="N26" s="20">
        <f t="shared" si="5"/>
        <v>0</v>
      </c>
      <c r="O26" s="20">
        <f t="shared" si="5"/>
        <v>0</v>
      </c>
      <c r="P26" s="20">
        <f t="shared" si="5"/>
        <v>0</v>
      </c>
    </row>
    <row r="27" spans="1:16" ht="12.75" customHeight="1">
      <c r="A27" s="14">
        <v>801</v>
      </c>
      <c r="B27" s="13">
        <v>80102</v>
      </c>
      <c r="C27" s="12">
        <v>2110</v>
      </c>
      <c r="D27" s="11">
        <v>5240</v>
      </c>
      <c r="E27" s="11">
        <f>SUM(N27+F27)</f>
        <v>5240</v>
      </c>
      <c r="F27" s="11">
        <f>SUM(G27:K27)</f>
        <v>5240</v>
      </c>
      <c r="G27" s="10">
        <v>0</v>
      </c>
      <c r="H27" s="10">
        <v>5240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>SUM(O27+Q27+R27)</f>
        <v>0</v>
      </c>
      <c r="O27" s="10">
        <v>0</v>
      </c>
      <c r="P27" s="10">
        <v>0</v>
      </c>
    </row>
    <row r="28" spans="1:16" ht="12.75" customHeight="1">
      <c r="A28" s="14">
        <v>801</v>
      </c>
      <c r="B28" s="13">
        <v>80111</v>
      </c>
      <c r="C28" s="12">
        <v>2110</v>
      </c>
      <c r="D28" s="11">
        <v>4550</v>
      </c>
      <c r="E28" s="11">
        <f>SUM(F28)</f>
        <v>4550</v>
      </c>
      <c r="F28" s="11">
        <f>SUM(G28:H28)</f>
        <v>4550</v>
      </c>
      <c r="G28" s="10">
        <v>0</v>
      </c>
      <c r="H28" s="10">
        <v>4550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>SUM(O28+Q28+R28)</f>
        <v>0</v>
      </c>
      <c r="O28" s="10">
        <v>0</v>
      </c>
      <c r="P28" s="10">
        <v>0</v>
      </c>
    </row>
    <row r="29" spans="1:16" ht="13.5">
      <c r="A29" s="18">
        <v>851</v>
      </c>
      <c r="B29" s="17"/>
      <c r="C29" s="16"/>
      <c r="D29" s="15">
        <f>D30</f>
        <v>2696241</v>
      </c>
      <c r="E29" s="15">
        <f aca="true" t="shared" si="6" ref="E29:P29">SUM(E30)</f>
        <v>2696241</v>
      </c>
      <c r="F29" s="15">
        <f t="shared" si="6"/>
        <v>2696241</v>
      </c>
      <c r="G29" s="15">
        <f t="shared" si="6"/>
        <v>0</v>
      </c>
      <c r="H29" s="15">
        <f t="shared" si="6"/>
        <v>2696241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</row>
    <row r="30" spans="1:17" ht="12.75">
      <c r="A30" s="14">
        <v>851</v>
      </c>
      <c r="B30" s="13">
        <v>85156</v>
      </c>
      <c r="C30" s="12">
        <v>2110</v>
      </c>
      <c r="D30" s="10">
        <v>2696241</v>
      </c>
      <c r="E30" s="11">
        <f>SUM(H30)</f>
        <v>2696241</v>
      </c>
      <c r="F30" s="11">
        <f>SUM(H30)</f>
        <v>2696241</v>
      </c>
      <c r="G30" s="10">
        <v>0</v>
      </c>
      <c r="H30" s="10">
        <v>2696241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>SUM(O30+Q30+R30)</f>
        <v>0</v>
      </c>
      <c r="O30" s="10">
        <v>0</v>
      </c>
      <c r="P30" s="10">
        <v>0</v>
      </c>
      <c r="Q30" s="19"/>
    </row>
    <row r="31" spans="1:17" ht="13.5">
      <c r="A31" s="18">
        <v>852</v>
      </c>
      <c r="B31" s="17"/>
      <c r="C31" s="16"/>
      <c r="D31" s="20">
        <f>SUM(D32:D33)</f>
        <v>239771</v>
      </c>
      <c r="E31" s="20">
        <f>SUM(E32:E33)</f>
        <v>239771</v>
      </c>
      <c r="F31" s="20">
        <f>SUM(F32:F33)</f>
        <v>239771</v>
      </c>
      <c r="G31" s="15">
        <f>G32</f>
        <v>1900</v>
      </c>
      <c r="H31" s="20">
        <f>SUM(H32:H33)</f>
        <v>873</v>
      </c>
      <c r="I31" s="15">
        <f>SUM(I32)</f>
        <v>0</v>
      </c>
      <c r="J31" s="20">
        <f>SUM(J32:J33)</f>
        <v>236998</v>
      </c>
      <c r="K31" s="15">
        <f aca="true" t="shared" si="7" ref="K31:P31">SUM(K32)</f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 t="shared" si="7"/>
        <v>0</v>
      </c>
      <c r="P31" s="15">
        <f t="shared" si="7"/>
        <v>0</v>
      </c>
      <c r="Q31" s="19"/>
    </row>
    <row r="32" spans="1:17" ht="12.75">
      <c r="A32" s="14">
        <v>852</v>
      </c>
      <c r="B32" s="13">
        <v>85204</v>
      </c>
      <c r="C32" s="12">
        <v>2160</v>
      </c>
      <c r="D32" s="10">
        <v>228557</v>
      </c>
      <c r="E32" s="11">
        <f>SUM(H32+G32+J32)</f>
        <v>228557</v>
      </c>
      <c r="F32" s="10">
        <f>SUM(G32:K32)</f>
        <v>228557</v>
      </c>
      <c r="G32" s="10">
        <v>1900</v>
      </c>
      <c r="H32" s="10">
        <v>383</v>
      </c>
      <c r="I32" s="10">
        <v>0</v>
      </c>
      <c r="J32" s="10">
        <v>226274</v>
      </c>
      <c r="K32" s="10">
        <v>0</v>
      </c>
      <c r="L32" s="10">
        <v>0</v>
      </c>
      <c r="M32" s="10">
        <f>SUM(N32+P32+Q32)</f>
        <v>0</v>
      </c>
      <c r="N32" s="10">
        <v>0</v>
      </c>
      <c r="O32" s="10">
        <v>0</v>
      </c>
      <c r="P32" s="10">
        <v>0</v>
      </c>
      <c r="Q32" s="19"/>
    </row>
    <row r="33" spans="1:17" ht="12.75">
      <c r="A33" s="14">
        <v>852</v>
      </c>
      <c r="B33" s="13">
        <v>85231</v>
      </c>
      <c r="C33" s="12">
        <v>2110</v>
      </c>
      <c r="D33" s="10">
        <v>11214</v>
      </c>
      <c r="E33" s="11">
        <f>SUM(H33+G33+J33)</f>
        <v>11214</v>
      </c>
      <c r="F33" s="10">
        <f>SUM(G33:K33)</f>
        <v>11214</v>
      </c>
      <c r="G33" s="10">
        <v>0</v>
      </c>
      <c r="H33" s="10">
        <v>490</v>
      </c>
      <c r="I33" s="10">
        <v>0</v>
      </c>
      <c r="J33" s="10">
        <v>10724</v>
      </c>
      <c r="K33" s="10">
        <v>0</v>
      </c>
      <c r="L33" s="10">
        <v>0</v>
      </c>
      <c r="M33" s="10">
        <f>SUM(N33+P33+Q33)</f>
        <v>0</v>
      </c>
      <c r="N33" s="10">
        <v>0</v>
      </c>
      <c r="O33" s="10">
        <v>0</v>
      </c>
      <c r="P33" s="10">
        <v>0</v>
      </c>
      <c r="Q33" s="19"/>
    </row>
    <row r="34" spans="1:16" ht="13.5">
      <c r="A34" s="18">
        <v>853</v>
      </c>
      <c r="B34" s="17"/>
      <c r="C34" s="16"/>
      <c r="D34" s="15">
        <f>SUM(D35)</f>
        <v>399714</v>
      </c>
      <c r="E34" s="15">
        <f>E35</f>
        <v>399714</v>
      </c>
      <c r="F34" s="15">
        <f>F35</f>
        <v>399714</v>
      </c>
      <c r="G34" s="15">
        <f>G35</f>
        <v>347260</v>
      </c>
      <c r="H34" s="15">
        <f>H35</f>
        <v>52454</v>
      </c>
      <c r="I34" s="15">
        <f aca="true" t="shared" si="8" ref="I34:P34">SUM(I35)</f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  <c r="O34" s="15">
        <f t="shared" si="8"/>
        <v>0</v>
      </c>
      <c r="P34" s="15">
        <f t="shared" si="8"/>
        <v>0</v>
      </c>
    </row>
    <row r="35" spans="1:16" ht="12.75">
      <c r="A35" s="14">
        <v>853</v>
      </c>
      <c r="B35" s="13">
        <v>85321</v>
      </c>
      <c r="C35" s="12">
        <v>2110</v>
      </c>
      <c r="D35" s="10">
        <v>399714</v>
      </c>
      <c r="E35" s="11">
        <f>SUM(H35+G35+E42)</f>
        <v>399714</v>
      </c>
      <c r="F35" s="10">
        <f>SUM(G35:K35)</f>
        <v>399714</v>
      </c>
      <c r="G35" s="10">
        <v>347260</v>
      </c>
      <c r="H35" s="10">
        <v>52454</v>
      </c>
      <c r="I35" s="10">
        <v>0</v>
      </c>
      <c r="J35" s="10">
        <v>0</v>
      </c>
      <c r="K35" s="10">
        <v>0</v>
      </c>
      <c r="L35" s="10">
        <v>0</v>
      </c>
      <c r="M35" s="10">
        <f>SUM(N35+P35+Q35)</f>
        <v>0</v>
      </c>
      <c r="N35" s="10">
        <v>0</v>
      </c>
      <c r="O35" s="10">
        <v>0</v>
      </c>
      <c r="P35" s="10">
        <v>0</v>
      </c>
    </row>
    <row r="36" spans="1:16" ht="13.5">
      <c r="A36" s="18">
        <v>853</v>
      </c>
      <c r="B36" s="17"/>
      <c r="C36" s="16"/>
      <c r="D36" s="15">
        <f>SUM(D37)</f>
        <v>41210</v>
      </c>
      <c r="E36" s="15">
        <f>E37</f>
        <v>41210</v>
      </c>
      <c r="F36" s="15">
        <f>F37</f>
        <v>41210</v>
      </c>
      <c r="G36" s="15">
        <f>G37</f>
        <v>0</v>
      </c>
      <c r="H36" s="15">
        <f>H37</f>
        <v>0</v>
      </c>
      <c r="I36" s="15">
        <f aca="true" t="shared" si="9" ref="I36:P36">SUM(I37)</f>
        <v>0</v>
      </c>
      <c r="J36" s="15">
        <f t="shared" si="9"/>
        <v>41210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9"/>
        <v>0</v>
      </c>
      <c r="O36" s="15">
        <f t="shared" si="9"/>
        <v>0</v>
      </c>
      <c r="P36" s="15">
        <f t="shared" si="9"/>
        <v>0</v>
      </c>
    </row>
    <row r="37" spans="1:16" ht="12.75">
      <c r="A37" s="14">
        <v>853</v>
      </c>
      <c r="B37" s="13">
        <v>85334</v>
      </c>
      <c r="C37" s="12">
        <v>2110</v>
      </c>
      <c r="D37" s="10">
        <v>41210</v>
      </c>
      <c r="E37" s="11">
        <f>SUM(H37+G37+J37)</f>
        <v>41210</v>
      </c>
      <c r="F37" s="10">
        <f>SUM(G37:K37)</f>
        <v>41210</v>
      </c>
      <c r="G37" s="10">
        <v>0</v>
      </c>
      <c r="H37" s="10">
        <v>0</v>
      </c>
      <c r="I37" s="10">
        <v>0</v>
      </c>
      <c r="J37" s="10">
        <v>41210</v>
      </c>
      <c r="K37" s="10">
        <v>0</v>
      </c>
      <c r="L37" s="10">
        <v>0</v>
      </c>
      <c r="M37" s="10">
        <f>SUM(N37+P37+Q37)</f>
        <v>0</v>
      </c>
      <c r="N37" s="10">
        <v>0</v>
      </c>
      <c r="O37" s="10">
        <v>0</v>
      </c>
      <c r="P37" s="10">
        <v>0</v>
      </c>
    </row>
    <row r="38" spans="1:16" ht="14.25">
      <c r="A38" s="58" t="s">
        <v>27</v>
      </c>
      <c r="B38" s="58"/>
      <c r="C38" s="58"/>
      <c r="D38" s="15">
        <f aca="true" t="shared" si="10" ref="D38:J38">SUM(D8+D10+D12+D14+D18+D21+D24+D26+D29+D31+D34+D36)</f>
        <v>7715262</v>
      </c>
      <c r="E38" s="15">
        <f t="shared" si="10"/>
        <v>7715262</v>
      </c>
      <c r="F38" s="15">
        <f t="shared" si="10"/>
        <v>7620619</v>
      </c>
      <c r="G38" s="15">
        <f t="shared" si="10"/>
        <v>3882987</v>
      </c>
      <c r="H38" s="15">
        <f t="shared" si="10"/>
        <v>3225471</v>
      </c>
      <c r="I38" s="15">
        <f t="shared" si="10"/>
        <v>59946</v>
      </c>
      <c r="J38" s="15">
        <f t="shared" si="10"/>
        <v>452215</v>
      </c>
      <c r="K38" s="15">
        <f>SUM(K8+K10+K12+K14+K18+K21+K24+K26+K29+K31+K34)</f>
        <v>0</v>
      </c>
      <c r="L38" s="15">
        <f>SUM(L8+L10+L12+L14+L18+L21+L24+L26+L29+L31+L34+L36)</f>
        <v>94643</v>
      </c>
      <c r="M38" s="15">
        <f>SUM(M8+M10+M12+M14+M18+M21+M24+M26+M29+M31+M34+M36)</f>
        <v>94643</v>
      </c>
      <c r="N38" s="9">
        <f>SUM(N8+N10+N12+N14+N18+N21+N24+N29+N31+N34)</f>
        <v>0</v>
      </c>
      <c r="O38" s="9">
        <f>SUM(O8+O10+O12+O14+O18+O21+O29+O34)</f>
        <v>0</v>
      </c>
      <c r="P38" s="9">
        <f>SUM(P8+P10+P12+P14+P18+P21+P29+P34)</f>
        <v>0</v>
      </c>
    </row>
    <row r="39" spans="1:16" ht="12.75">
      <c r="A39" s="6"/>
      <c r="B39" s="6"/>
      <c r="C39" s="6"/>
      <c r="D39" s="6"/>
      <c r="E39" s="8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</row>
    <row r="41" spans="1:16" ht="12.75">
      <c r="A41" s="6"/>
      <c r="B41" s="6"/>
      <c r="C41" s="6"/>
      <c r="D41" s="6"/>
      <c r="E41" s="6"/>
      <c r="F41" s="6"/>
      <c r="G41" s="7"/>
      <c r="H41" s="7"/>
      <c r="I41" s="6"/>
      <c r="J41" s="6"/>
      <c r="K41" s="5"/>
      <c r="L41" s="5"/>
      <c r="M41" s="5"/>
      <c r="N41" s="5"/>
      <c r="O41" s="5"/>
      <c r="P41" s="5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3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8:C38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72.104.2016
z dnia 2 grudnia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2016-12-02T09:29:01Z</cp:lastPrinted>
  <dcterms:modified xsi:type="dcterms:W3CDTF">2016-12-06T08:43:32Z</dcterms:modified>
  <cp:category/>
  <cp:version/>
  <cp:contentType/>
  <cp:contentStatus/>
</cp:coreProperties>
</file>