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2315" windowHeight="816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<sst xmlns="http://schemas.openxmlformats.org/spreadsheetml/2006/main" count="277" uniqueCount="119">
  <si>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</si>
  <si>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</si>
  <si>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</si>
  <si>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</si>
  <si>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</si>
  <si>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</si>
  <si>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</si>
  <si>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</si>
  <si>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</si>
  <si>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</si>
  <si>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</si>
  <si>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</si>
  <si>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</si>
  <si>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</si>
  <si>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</si>
  <si>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</si>
  <si>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</si>
  <si>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</si>
  <si>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</si>
  <si>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</si>
  <si>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</si>
  <si>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</si>
  <si>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</si>
  <si>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</si>
  <si>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</si>
  <si>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</si>
  <si>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</si>
  <si>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</si>
  <si>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</si>
  <si>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</si>
  <si>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</si>
  <si>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</si>
  <si>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</si>
  <si>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</si>
  <si>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</si>
  <si>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</si>
  <si>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</si>
  <si>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</si>
  <si>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</si>
  <si>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</si>
  <si>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</si>
  <si>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</si>
  <si>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</si>
  <si>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</si>
  <si>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§</t>
  </si>
  <si>
    <t>w złotych</t>
  </si>
  <si>
    <t>1 133 333,00</t>
  </si>
  <si>
    <t>Dochody budżetu powiatu na 2016 rok</t>
  </si>
  <si>
    <t>Zmiany w planie wydatków budżetowych w 2016 roku</t>
  </si>
  <si>
    <t>Ogółem</t>
  </si>
  <si>
    <t>755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</si>
  <si>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</si>
  <si>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</si>
  <si>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</si>
  <si>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</si>
  <si>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</si>
  <si>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</si>
  <si>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</si>
  <si>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</si>
  <si>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</si>
  <si>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</si>
  <si>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</si>
  <si>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</si>
  <si>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2016 r.</t>
  </si>
  <si>
    <t>Dotacje ogółem</t>
  </si>
  <si>
    <t>w  złotych</t>
  </si>
  <si>
    <t>Dochody i wydatki związane z realizacją zadań z zakresu administracji rządowej i innych zadań zleconych odrębnymi ustawami w  2016 r.</t>
  </si>
  <si>
    <t>1 439 219,00</t>
  </si>
  <si>
    <t>2 572 552,00</t>
  </si>
  <si>
    <t>Oświata i wychowanie</t>
  </si>
  <si>
    <t>Pomoc społeczna</t>
  </si>
  <si>
    <t>754</t>
  </si>
  <si>
    <t>Bezpieczeństwo publiczne i ochrona przeciwpożarowa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</si>
  <si>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</si>
  <si>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</si>
  <si>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</si>
  <si>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</si>
  <si>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Szkoły podstawowe specjalne</t>
  </si>
  <si>
    <t>3 574 582,00</t>
  </si>
  <si>
    <t>3 406 405,00</t>
  </si>
  <si>
    <t>76 596 517,00</t>
  </si>
  <si>
    <t>80 002 922,00</t>
  </si>
  <si>
    <t>710</t>
  </si>
  <si>
    <t>Działalność usługowa</t>
  </si>
  <si>
    <t>775 010,00</t>
  </si>
  <si>
    <t>7 000,00</t>
  </si>
  <si>
    <t>782 010,00</t>
  </si>
  <si>
    <t>71015</t>
  </si>
  <si>
    <t>Nadzór budowlany</t>
  </si>
  <si>
    <t>316 010,00</t>
  </si>
  <si>
    <t>323 010,00</t>
  </si>
  <si>
    <t>15 000,00</t>
  </si>
  <si>
    <t>3 589 582,00</t>
  </si>
  <si>
    <t>852</t>
  </si>
  <si>
    <t>17 230 703,00</t>
  </si>
  <si>
    <t>32 401,00</t>
  </si>
  <si>
    <t>17 263 104,00</t>
  </si>
  <si>
    <t>85204</t>
  </si>
  <si>
    <t>Rodziny zastępcze</t>
  </si>
  <si>
    <t>286 290,00</t>
  </si>
  <si>
    <t>29 998,00</t>
  </si>
  <si>
    <t>316 288,00</t>
  </si>
  <si>
    <t>2160</t>
  </si>
  <si>
    <t>200 526,00</t>
  </si>
  <si>
    <t>230 524,00</t>
  </si>
  <si>
    <t>85231</t>
  </si>
  <si>
    <t>Pomoc dla cudzoziemców</t>
  </si>
  <si>
    <t>8 811,00</t>
  </si>
  <si>
    <t>2 403,00</t>
  </si>
  <si>
    <t>11 214,00</t>
  </si>
  <si>
    <t>54 401,00</t>
  </si>
  <si>
    <t>76 650 918,00</t>
  </si>
  <si>
    <t>80 057 323,00</t>
  </si>
  <si>
    <t>Dotacje celowe otrzymane z budżetu państwa na zadania bieżące z zakresu administracji rządowej zlecone
powiatom, związane z realizacją dodatku wychowawczego oraz dodatku do zryczałtowanej kwoty stanowiących pomoc państwa w wychowywaniu dzieci</t>
  </si>
  <si>
    <t>Transport i łączność</t>
  </si>
  <si>
    <t>Drogi publiczne powiatowe</t>
  </si>
  <si>
    <t>Usuwanie skutków klęsk żywiołowych</t>
  </si>
  <si>
    <t>Przedszkola specjalne</t>
  </si>
  <si>
    <t>Załącznik Nr 1                                                                                                          do uchwały Zarządu Powiatu w Opatowie Nr 67.90.2016                                                                                 z dnia 18 października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</si>
</sst>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6" fillId="27" borderId="1" applyNumberFormat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3" borderId="0" xfId="49" applyNumberFormat="1" applyFont="1" applyFill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/>
      <protection locked="0"/>
    </xf>
    <xf numFmtId="49" fontId="13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>
      <alignment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1" fontId="17" fillId="0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41" fontId="17" fillId="35" borderId="12" xfId="50" applyNumberFormat="1" applyFont="1" applyFill="1" applyBorder="1" applyAlignment="1">
      <alignment vertical="center"/>
      <protection/>
    </xf>
    <xf numFmtId="0" fontId="17" fillId="35" borderId="12" xfId="50" applyFont="1" applyFill="1" applyBorder="1" applyAlignment="1">
      <alignment horizontal="center" vertical="center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41" fontId="21" fillId="0" borderId="0" xfId="50" applyNumberFormat="1" applyFont="1" applyBorder="1">
      <alignment/>
      <protection/>
    </xf>
    <xf numFmtId="41" fontId="17" fillId="35" borderId="12" xfId="50" applyNumberFormat="1" applyFont="1" applyFill="1" applyBorder="1" applyAlignment="1">
      <alignment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horizontal="center" vertical="center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10" fillId="0" borderId="0" xfId="50" applyFont="1">
      <alignment/>
      <protection/>
    </xf>
    <xf numFmtId="0" fontId="10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6" fillId="0" borderId="0" xfId="50" applyFont="1" applyAlignment="1">
      <alignment horizontal="center"/>
      <protection/>
    </xf>
    <xf numFmtId="0" fontId="19" fillId="0" borderId="0" xfId="50" applyFont="1">
      <alignment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27" fillId="0" borderId="0" xfId="50" applyFont="1" applyAlignment="1">
      <alignment horizontal="center" vertical="center"/>
      <protection/>
    </xf>
    <xf numFmtId="0" fontId="16" fillId="0" borderId="0" xfId="50" applyFont="1" applyAlignment="1">
      <alignment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5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49" applyFont="1" applyFill="1" applyAlignment="1" applyProtection="1">
      <alignment horizontal="center" vertical="center" wrapText="1" shrinkToFit="1"/>
      <protection locked="0"/>
    </xf>
    <xf numFmtId="0" fontId="5" fillId="33" borderId="0" xfId="49" applyFont="1" applyFill="1" applyAlignment="1" applyProtection="1">
      <alignment horizontal="left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4" fillId="34" borderId="16" xfId="0" applyFont="1" applyFill="1" applyBorder="1" applyAlignment="1" applyProtection="1">
      <alignment horizontal="center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18" xfId="50" applyFont="1" applyFill="1" applyBorder="1" applyAlignment="1">
      <alignment horizontal="center" vertical="center" wrapText="1"/>
      <protection/>
    </xf>
    <xf numFmtId="0" fontId="24" fillId="0" borderId="13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5" fillId="0" borderId="19" xfId="50" applyFont="1" applyFill="1" applyBorder="1" applyAlignment="1">
      <alignment horizontal="center" vertical="center"/>
      <protection/>
    </xf>
    <xf numFmtId="0" fontId="25" fillId="0" borderId="20" xfId="50" applyFont="1" applyFill="1" applyBorder="1" applyAlignment="1">
      <alignment horizontal="center" vertical="center"/>
      <protection/>
    </xf>
    <xf numFmtId="0" fontId="25" fillId="0" borderId="15" xfId="50" applyFont="1" applyFill="1" applyBorder="1" applyAlignment="1">
      <alignment horizontal="center" vertical="center"/>
      <protection/>
    </xf>
    <xf numFmtId="0" fontId="24" fillId="0" borderId="19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 wrapText="1"/>
      <protection/>
    </xf>
    <xf numFmtId="0" fontId="17" fillId="0" borderId="18" xfId="50" applyFont="1" applyFill="1" applyBorder="1" applyAlignment="1">
      <alignment horizontal="center" vertical="center" wrapText="1"/>
      <protection/>
    </xf>
    <xf numFmtId="0" fontId="17" fillId="0" borderId="13" xfId="50" applyFont="1" applyFill="1" applyBorder="1" applyAlignment="1">
      <alignment horizontal="center" vertical="center" wrapText="1"/>
      <protection/>
    </xf>
    <xf numFmtId="0" fontId="17" fillId="0" borderId="14" xfId="50" applyFont="1" applyFill="1" applyBorder="1" applyAlignment="1">
      <alignment horizontal="center" vertical="center" wrapText="1"/>
      <protection/>
    </xf>
    <xf numFmtId="0" fontId="24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71" t="s">
        <v>118</v>
      </c>
      <c r="L1" s="71"/>
      <c r="M1" s="71"/>
      <c r="N1" s="71"/>
      <c r="O1" s="71"/>
      <c r="P1" s="71"/>
      <c r="Q1" s="11"/>
    </row>
    <row r="2" spans="1:17" ht="25.5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1"/>
    </row>
    <row r="3" spans="1:17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45</v>
      </c>
      <c r="O3" s="73"/>
      <c r="P3" s="73"/>
      <c r="Q3" s="11"/>
    </row>
    <row r="4" spans="1:17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7" ht="34.5" customHeight="1">
      <c r="A5" s="2"/>
      <c r="B5" s="10" t="s">
        <v>0</v>
      </c>
      <c r="C5" s="10" t="s">
        <v>1</v>
      </c>
      <c r="D5" s="70" t="s">
        <v>44</v>
      </c>
      <c r="E5" s="70"/>
      <c r="F5" s="70" t="s">
        <v>2</v>
      </c>
      <c r="G5" s="70"/>
      <c r="H5" s="70"/>
      <c r="I5" s="70" t="s">
        <v>43</v>
      </c>
      <c r="J5" s="70"/>
      <c r="K5" s="10" t="s">
        <v>42</v>
      </c>
      <c r="L5" s="10" t="s">
        <v>41</v>
      </c>
      <c r="M5" s="70" t="s">
        <v>40</v>
      </c>
      <c r="N5" s="70"/>
      <c r="O5" s="70"/>
      <c r="P5" s="70"/>
      <c r="Q5" s="70"/>
    </row>
    <row r="6" spans="1:17" ht="11.25" customHeight="1">
      <c r="A6" s="2"/>
      <c r="B6" s="8" t="s">
        <v>39</v>
      </c>
      <c r="C6" s="8" t="s">
        <v>38</v>
      </c>
      <c r="D6" s="68" t="s">
        <v>37</v>
      </c>
      <c r="E6" s="68"/>
      <c r="F6" s="68" t="s">
        <v>36</v>
      </c>
      <c r="G6" s="68"/>
      <c r="H6" s="68"/>
      <c r="I6" s="68" t="s">
        <v>35</v>
      </c>
      <c r="J6" s="68"/>
      <c r="K6" s="8" t="s">
        <v>34</v>
      </c>
      <c r="L6" s="8" t="s">
        <v>33</v>
      </c>
      <c r="M6" s="68" t="s">
        <v>32</v>
      </c>
      <c r="N6" s="68"/>
      <c r="O6" s="68"/>
      <c r="P6" s="68"/>
      <c r="Q6" s="68"/>
    </row>
    <row r="7" spans="1:17" ht="18.75" customHeight="1">
      <c r="A7" s="2"/>
      <c r="B7" s="60" t="s">
        <v>31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21.75" customHeight="1">
      <c r="A8" s="2"/>
      <c r="B8" s="8" t="s">
        <v>82</v>
      </c>
      <c r="C8" s="9"/>
      <c r="D8" s="66"/>
      <c r="E8" s="66"/>
      <c r="F8" s="67" t="s">
        <v>83</v>
      </c>
      <c r="G8" s="67"/>
      <c r="H8" s="67"/>
      <c r="I8" s="69" t="s">
        <v>84</v>
      </c>
      <c r="J8" s="69"/>
      <c r="K8" s="7" t="s">
        <v>26</v>
      </c>
      <c r="L8" s="7" t="s">
        <v>85</v>
      </c>
      <c r="M8" s="69" t="s">
        <v>86</v>
      </c>
      <c r="N8" s="69"/>
      <c r="O8" s="69"/>
      <c r="P8" s="69"/>
      <c r="Q8" s="69"/>
    </row>
    <row r="9" spans="1:17" ht="29.25" customHeight="1">
      <c r="A9" s="2"/>
      <c r="B9" s="10"/>
      <c r="C9" s="9"/>
      <c r="D9" s="66"/>
      <c r="E9" s="66"/>
      <c r="F9" s="67" t="s">
        <v>27</v>
      </c>
      <c r="G9" s="67"/>
      <c r="H9" s="67"/>
      <c r="I9" s="69" t="s">
        <v>26</v>
      </c>
      <c r="J9" s="69"/>
      <c r="K9" s="7" t="s">
        <v>26</v>
      </c>
      <c r="L9" s="7" t="s">
        <v>26</v>
      </c>
      <c r="M9" s="69" t="s">
        <v>26</v>
      </c>
      <c r="N9" s="69"/>
      <c r="O9" s="69"/>
      <c r="P9" s="69"/>
      <c r="Q9" s="69"/>
    </row>
    <row r="10" spans="1:17" ht="18.75" customHeight="1">
      <c r="A10" s="2"/>
      <c r="B10" s="9"/>
      <c r="C10" s="8" t="s">
        <v>87</v>
      </c>
      <c r="D10" s="66"/>
      <c r="E10" s="66"/>
      <c r="F10" s="67" t="s">
        <v>88</v>
      </c>
      <c r="G10" s="67"/>
      <c r="H10" s="67"/>
      <c r="I10" s="69" t="s">
        <v>89</v>
      </c>
      <c r="J10" s="69"/>
      <c r="K10" s="7" t="s">
        <v>26</v>
      </c>
      <c r="L10" s="7" t="s">
        <v>85</v>
      </c>
      <c r="M10" s="69" t="s">
        <v>90</v>
      </c>
      <c r="N10" s="69"/>
      <c r="O10" s="69"/>
      <c r="P10" s="69"/>
      <c r="Q10" s="69"/>
    </row>
    <row r="11" spans="1:17" ht="29.25" customHeight="1">
      <c r="A11" s="2"/>
      <c r="B11" s="9"/>
      <c r="C11" s="10"/>
      <c r="D11" s="66"/>
      <c r="E11" s="66"/>
      <c r="F11" s="67" t="s">
        <v>27</v>
      </c>
      <c r="G11" s="67"/>
      <c r="H11" s="67"/>
      <c r="I11" s="69" t="s">
        <v>26</v>
      </c>
      <c r="J11" s="69"/>
      <c r="K11" s="7" t="s">
        <v>26</v>
      </c>
      <c r="L11" s="7" t="s">
        <v>26</v>
      </c>
      <c r="M11" s="69" t="s">
        <v>26</v>
      </c>
      <c r="N11" s="69"/>
      <c r="O11" s="69"/>
      <c r="P11" s="69"/>
      <c r="Q11" s="69"/>
    </row>
    <row r="12" spans="1:17" ht="33.75" customHeight="1">
      <c r="A12" s="2"/>
      <c r="B12" s="9"/>
      <c r="C12" s="9"/>
      <c r="D12" s="68" t="s">
        <v>75</v>
      </c>
      <c r="E12" s="68"/>
      <c r="F12" s="67" t="s">
        <v>76</v>
      </c>
      <c r="G12" s="67"/>
      <c r="H12" s="67"/>
      <c r="I12" s="69" t="s">
        <v>89</v>
      </c>
      <c r="J12" s="69"/>
      <c r="K12" s="7" t="s">
        <v>26</v>
      </c>
      <c r="L12" s="7" t="s">
        <v>85</v>
      </c>
      <c r="M12" s="69" t="s">
        <v>90</v>
      </c>
      <c r="N12" s="69"/>
      <c r="O12" s="69"/>
      <c r="P12" s="69"/>
      <c r="Q12" s="69"/>
    </row>
    <row r="13" spans="1:17" ht="22.5" customHeight="1">
      <c r="A13" s="2"/>
      <c r="B13" s="8" t="s">
        <v>71</v>
      </c>
      <c r="C13" s="9"/>
      <c r="D13" s="66"/>
      <c r="E13" s="66"/>
      <c r="F13" s="67" t="s">
        <v>72</v>
      </c>
      <c r="G13" s="67"/>
      <c r="H13" s="67"/>
      <c r="I13" s="69" t="s">
        <v>78</v>
      </c>
      <c r="J13" s="69"/>
      <c r="K13" s="7" t="s">
        <v>26</v>
      </c>
      <c r="L13" s="7" t="s">
        <v>91</v>
      </c>
      <c r="M13" s="69" t="s">
        <v>92</v>
      </c>
      <c r="N13" s="69"/>
      <c r="O13" s="69"/>
      <c r="P13" s="69"/>
      <c r="Q13" s="69"/>
    </row>
    <row r="14" spans="1:17" ht="29.25" customHeight="1">
      <c r="A14" s="2"/>
      <c r="B14" s="10"/>
      <c r="C14" s="9"/>
      <c r="D14" s="66"/>
      <c r="E14" s="66"/>
      <c r="F14" s="67" t="s">
        <v>27</v>
      </c>
      <c r="G14" s="67"/>
      <c r="H14" s="67"/>
      <c r="I14" s="69" t="s">
        <v>26</v>
      </c>
      <c r="J14" s="69"/>
      <c r="K14" s="7" t="s">
        <v>26</v>
      </c>
      <c r="L14" s="7" t="s">
        <v>26</v>
      </c>
      <c r="M14" s="69" t="s">
        <v>26</v>
      </c>
      <c r="N14" s="69"/>
      <c r="O14" s="69"/>
      <c r="P14" s="69"/>
      <c r="Q14" s="69"/>
    </row>
    <row r="15" spans="1:17" ht="21.75" customHeight="1">
      <c r="A15" s="2"/>
      <c r="B15" s="9"/>
      <c r="C15" s="8" t="s">
        <v>73</v>
      </c>
      <c r="D15" s="66"/>
      <c r="E15" s="66"/>
      <c r="F15" s="67" t="s">
        <v>74</v>
      </c>
      <c r="G15" s="67"/>
      <c r="H15" s="67"/>
      <c r="I15" s="69" t="s">
        <v>78</v>
      </c>
      <c r="J15" s="69"/>
      <c r="K15" s="7" t="s">
        <v>26</v>
      </c>
      <c r="L15" s="7" t="s">
        <v>91</v>
      </c>
      <c r="M15" s="69" t="s">
        <v>92</v>
      </c>
      <c r="N15" s="69"/>
      <c r="O15" s="69"/>
      <c r="P15" s="69"/>
      <c r="Q15" s="69"/>
    </row>
    <row r="16" spans="1:17" ht="29.25" customHeight="1">
      <c r="A16" s="2"/>
      <c r="B16" s="9"/>
      <c r="C16" s="10"/>
      <c r="D16" s="66"/>
      <c r="E16" s="66"/>
      <c r="F16" s="67" t="s">
        <v>27</v>
      </c>
      <c r="G16" s="67"/>
      <c r="H16" s="67"/>
      <c r="I16" s="69" t="s">
        <v>26</v>
      </c>
      <c r="J16" s="69"/>
      <c r="K16" s="7" t="s">
        <v>26</v>
      </c>
      <c r="L16" s="7" t="s">
        <v>26</v>
      </c>
      <c r="M16" s="69" t="s">
        <v>26</v>
      </c>
      <c r="N16" s="69"/>
      <c r="O16" s="69"/>
      <c r="P16" s="69"/>
      <c r="Q16" s="69"/>
    </row>
    <row r="17" spans="1:17" ht="27.75" customHeight="1">
      <c r="A17" s="2"/>
      <c r="B17" s="9"/>
      <c r="C17" s="9"/>
      <c r="D17" s="68" t="s">
        <v>75</v>
      </c>
      <c r="E17" s="68"/>
      <c r="F17" s="67" t="s">
        <v>76</v>
      </c>
      <c r="G17" s="67"/>
      <c r="H17" s="67"/>
      <c r="I17" s="69" t="s">
        <v>78</v>
      </c>
      <c r="J17" s="69"/>
      <c r="K17" s="7" t="s">
        <v>26</v>
      </c>
      <c r="L17" s="7" t="s">
        <v>91</v>
      </c>
      <c r="M17" s="69" t="s">
        <v>92</v>
      </c>
      <c r="N17" s="69"/>
      <c r="O17" s="69"/>
      <c r="P17" s="69"/>
      <c r="Q17" s="69"/>
    </row>
    <row r="18" spans="1:17" ht="20.25" customHeight="1">
      <c r="A18" s="2"/>
      <c r="B18" s="8" t="s">
        <v>93</v>
      </c>
      <c r="C18" s="9"/>
      <c r="D18" s="66"/>
      <c r="E18" s="66"/>
      <c r="F18" s="67" t="s">
        <v>70</v>
      </c>
      <c r="G18" s="67"/>
      <c r="H18" s="67"/>
      <c r="I18" s="69" t="s">
        <v>94</v>
      </c>
      <c r="J18" s="69"/>
      <c r="K18" s="7" t="s">
        <v>26</v>
      </c>
      <c r="L18" s="7" t="s">
        <v>95</v>
      </c>
      <c r="M18" s="69" t="s">
        <v>96</v>
      </c>
      <c r="N18" s="69"/>
      <c r="O18" s="69"/>
      <c r="P18" s="69"/>
      <c r="Q18" s="69"/>
    </row>
    <row r="19" spans="1:17" ht="29.25" customHeight="1">
      <c r="A19" s="2"/>
      <c r="B19" s="10"/>
      <c r="C19" s="9"/>
      <c r="D19" s="66"/>
      <c r="E19" s="66"/>
      <c r="F19" s="67" t="s">
        <v>27</v>
      </c>
      <c r="G19" s="67"/>
      <c r="H19" s="67"/>
      <c r="I19" s="69" t="s">
        <v>26</v>
      </c>
      <c r="J19" s="69"/>
      <c r="K19" s="7" t="s">
        <v>26</v>
      </c>
      <c r="L19" s="7" t="s">
        <v>26</v>
      </c>
      <c r="M19" s="69" t="s">
        <v>26</v>
      </c>
      <c r="N19" s="69"/>
      <c r="O19" s="69"/>
      <c r="P19" s="69"/>
      <c r="Q19" s="69"/>
    </row>
    <row r="20" spans="1:17" ht="24.75" customHeight="1">
      <c r="A20" s="2"/>
      <c r="B20" s="9"/>
      <c r="C20" s="8" t="s">
        <v>97</v>
      </c>
      <c r="D20" s="66"/>
      <c r="E20" s="66"/>
      <c r="F20" s="67" t="s">
        <v>98</v>
      </c>
      <c r="G20" s="67"/>
      <c r="H20" s="67"/>
      <c r="I20" s="69" t="s">
        <v>99</v>
      </c>
      <c r="J20" s="69"/>
      <c r="K20" s="7" t="s">
        <v>26</v>
      </c>
      <c r="L20" s="7" t="s">
        <v>100</v>
      </c>
      <c r="M20" s="69" t="s">
        <v>101</v>
      </c>
      <c r="N20" s="69"/>
      <c r="O20" s="69"/>
      <c r="P20" s="69"/>
      <c r="Q20" s="69"/>
    </row>
    <row r="21" spans="2:17" ht="28.5" customHeight="1">
      <c r="B21" s="9"/>
      <c r="C21" s="10"/>
      <c r="D21" s="66"/>
      <c r="E21" s="66"/>
      <c r="F21" s="67" t="s">
        <v>27</v>
      </c>
      <c r="G21" s="67"/>
      <c r="H21" s="67"/>
      <c r="I21" s="69" t="s">
        <v>26</v>
      </c>
      <c r="J21" s="69"/>
      <c r="K21" s="7" t="s">
        <v>26</v>
      </c>
      <c r="L21" s="7" t="s">
        <v>26</v>
      </c>
      <c r="M21" s="69" t="s">
        <v>26</v>
      </c>
      <c r="N21" s="69"/>
      <c r="O21" s="69"/>
      <c r="P21" s="69"/>
      <c r="Q21" s="69"/>
    </row>
    <row r="22" spans="2:17" ht="59.25" customHeight="1">
      <c r="B22" s="9"/>
      <c r="C22" s="9"/>
      <c r="D22" s="68" t="s">
        <v>102</v>
      </c>
      <c r="E22" s="68"/>
      <c r="F22" s="67" t="s">
        <v>113</v>
      </c>
      <c r="G22" s="67"/>
      <c r="H22" s="67"/>
      <c r="I22" s="69" t="s">
        <v>103</v>
      </c>
      <c r="J22" s="69"/>
      <c r="K22" s="7" t="s">
        <v>26</v>
      </c>
      <c r="L22" s="7" t="s">
        <v>100</v>
      </c>
      <c r="M22" s="69" t="s">
        <v>104</v>
      </c>
      <c r="N22" s="69"/>
      <c r="O22" s="69"/>
      <c r="P22" s="69"/>
      <c r="Q22" s="69"/>
    </row>
    <row r="23" spans="2:17" ht="22.5" customHeight="1">
      <c r="B23" s="9"/>
      <c r="C23" s="8" t="s">
        <v>105</v>
      </c>
      <c r="D23" s="66"/>
      <c r="E23" s="66"/>
      <c r="F23" s="67" t="s">
        <v>106</v>
      </c>
      <c r="G23" s="67"/>
      <c r="H23" s="67"/>
      <c r="I23" s="69" t="s">
        <v>107</v>
      </c>
      <c r="J23" s="69"/>
      <c r="K23" s="7" t="s">
        <v>26</v>
      </c>
      <c r="L23" s="7" t="s">
        <v>108</v>
      </c>
      <c r="M23" s="69" t="s">
        <v>109</v>
      </c>
      <c r="N23" s="69"/>
      <c r="O23" s="69"/>
      <c r="P23" s="69"/>
      <c r="Q23" s="69"/>
    </row>
    <row r="24" spans="2:17" ht="27.75" customHeight="1">
      <c r="B24" s="9"/>
      <c r="C24" s="10"/>
      <c r="D24" s="66"/>
      <c r="E24" s="66"/>
      <c r="F24" s="67" t="s">
        <v>27</v>
      </c>
      <c r="G24" s="67"/>
      <c r="H24" s="67"/>
      <c r="I24" s="69" t="s">
        <v>26</v>
      </c>
      <c r="J24" s="69"/>
      <c r="K24" s="7" t="s">
        <v>26</v>
      </c>
      <c r="L24" s="7" t="s">
        <v>26</v>
      </c>
      <c r="M24" s="69" t="s">
        <v>26</v>
      </c>
      <c r="N24" s="69"/>
      <c r="O24" s="69"/>
      <c r="P24" s="69"/>
      <c r="Q24" s="69"/>
    </row>
    <row r="25" spans="2:17" ht="34.5" customHeight="1">
      <c r="B25" s="9"/>
      <c r="C25" s="9"/>
      <c r="D25" s="68" t="s">
        <v>75</v>
      </c>
      <c r="E25" s="68"/>
      <c r="F25" s="67" t="s">
        <v>76</v>
      </c>
      <c r="G25" s="67"/>
      <c r="H25" s="67"/>
      <c r="I25" s="69" t="s">
        <v>107</v>
      </c>
      <c r="J25" s="69"/>
      <c r="K25" s="7" t="s">
        <v>26</v>
      </c>
      <c r="L25" s="7" t="s">
        <v>108</v>
      </c>
      <c r="M25" s="69" t="s">
        <v>109</v>
      </c>
      <c r="N25" s="69"/>
      <c r="O25" s="69"/>
      <c r="P25" s="69"/>
      <c r="Q25" s="69"/>
    </row>
    <row r="26" spans="2:17" ht="19.5" customHeight="1">
      <c r="B26" s="76" t="s">
        <v>31</v>
      </c>
      <c r="C26" s="76"/>
      <c r="D26" s="76"/>
      <c r="E26" s="76"/>
      <c r="F26" s="76"/>
      <c r="G26" s="76"/>
      <c r="H26" s="6" t="s">
        <v>29</v>
      </c>
      <c r="I26" s="62" t="s">
        <v>80</v>
      </c>
      <c r="J26" s="62"/>
      <c r="K26" s="4" t="s">
        <v>26</v>
      </c>
      <c r="L26" s="4" t="s">
        <v>110</v>
      </c>
      <c r="M26" s="62" t="s">
        <v>111</v>
      </c>
      <c r="N26" s="62"/>
      <c r="O26" s="62"/>
      <c r="P26" s="62"/>
      <c r="Q26" s="62"/>
    </row>
    <row r="27" spans="2:17" ht="30" customHeight="1">
      <c r="B27" s="59"/>
      <c r="C27" s="59"/>
      <c r="D27" s="59"/>
      <c r="E27" s="59"/>
      <c r="F27" s="63" t="s">
        <v>27</v>
      </c>
      <c r="G27" s="63"/>
      <c r="H27" s="63"/>
      <c r="I27" s="61" t="s">
        <v>67</v>
      </c>
      <c r="J27" s="61"/>
      <c r="K27" s="5" t="s">
        <v>26</v>
      </c>
      <c r="L27" s="5" t="s">
        <v>26</v>
      </c>
      <c r="M27" s="61" t="s">
        <v>67</v>
      </c>
      <c r="N27" s="61"/>
      <c r="O27" s="61"/>
      <c r="P27" s="61"/>
      <c r="Q27" s="61"/>
    </row>
    <row r="28" spans="2:17" ht="21.75" customHeight="1">
      <c r="B28" s="60" t="s">
        <v>30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ht="23.25" customHeight="1">
      <c r="B29" s="76" t="s">
        <v>30</v>
      </c>
      <c r="C29" s="76"/>
      <c r="D29" s="76"/>
      <c r="E29" s="76"/>
      <c r="F29" s="76"/>
      <c r="G29" s="76"/>
      <c r="H29" s="6" t="s">
        <v>29</v>
      </c>
      <c r="I29" s="62" t="s">
        <v>79</v>
      </c>
      <c r="J29" s="62"/>
      <c r="K29" s="4" t="s">
        <v>26</v>
      </c>
      <c r="L29" s="4" t="s">
        <v>26</v>
      </c>
      <c r="M29" s="62" t="s">
        <v>79</v>
      </c>
      <c r="N29" s="62"/>
      <c r="O29" s="62"/>
      <c r="P29" s="62"/>
      <c r="Q29" s="62"/>
    </row>
    <row r="30" spans="2:17" ht="28.5" customHeight="1">
      <c r="B30" s="59"/>
      <c r="C30" s="59"/>
      <c r="D30" s="59"/>
      <c r="E30" s="59"/>
      <c r="F30" s="63" t="s">
        <v>27</v>
      </c>
      <c r="G30" s="63"/>
      <c r="H30" s="63"/>
      <c r="I30" s="61" t="s">
        <v>46</v>
      </c>
      <c r="J30" s="61"/>
      <c r="K30" s="5" t="s">
        <v>26</v>
      </c>
      <c r="L30" s="5" t="s">
        <v>26</v>
      </c>
      <c r="M30" s="61" t="s">
        <v>46</v>
      </c>
      <c r="N30" s="61"/>
      <c r="O30" s="61"/>
      <c r="P30" s="61"/>
      <c r="Q30" s="61"/>
    </row>
    <row r="31" spans="2:17" ht="20.25" customHeight="1">
      <c r="B31" s="60" t="s">
        <v>28</v>
      </c>
      <c r="C31" s="60"/>
      <c r="D31" s="60"/>
      <c r="E31" s="60"/>
      <c r="F31" s="60"/>
      <c r="G31" s="60"/>
      <c r="H31" s="60"/>
      <c r="I31" s="62" t="s">
        <v>81</v>
      </c>
      <c r="J31" s="62"/>
      <c r="K31" s="4" t="s">
        <v>26</v>
      </c>
      <c r="L31" s="4" t="s">
        <v>110</v>
      </c>
      <c r="M31" s="62" t="s">
        <v>112</v>
      </c>
      <c r="N31" s="62"/>
      <c r="O31" s="62"/>
      <c r="P31" s="62"/>
      <c r="Q31" s="62"/>
    </row>
    <row r="32" spans="2:17" ht="34.5" customHeight="1">
      <c r="B32" s="60"/>
      <c r="C32" s="60"/>
      <c r="D32" s="60"/>
      <c r="E32" s="60"/>
      <c r="F32" s="74" t="s">
        <v>27</v>
      </c>
      <c r="G32" s="74"/>
      <c r="H32" s="74"/>
      <c r="I32" s="75" t="s">
        <v>68</v>
      </c>
      <c r="J32" s="75"/>
      <c r="K32" s="3" t="s">
        <v>26</v>
      </c>
      <c r="L32" s="3" t="s">
        <v>26</v>
      </c>
      <c r="M32" s="75" t="s">
        <v>68</v>
      </c>
      <c r="N32" s="75"/>
      <c r="O32" s="75"/>
      <c r="P32" s="75"/>
      <c r="Q32" s="75"/>
    </row>
    <row r="33" spans="2:17" ht="25.5" customHeight="1">
      <c r="B33" s="64" t="s">
        <v>25</v>
      </c>
      <c r="C33" s="64"/>
      <c r="D33" s="64"/>
      <c r="E33" s="64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</sheetData>
  <sheetProtection/>
  <mergeCells count="108">
    <mergeCell ref="I32:J32"/>
    <mergeCell ref="M32:Q32"/>
    <mergeCell ref="D23:E23"/>
    <mergeCell ref="F25:H25"/>
    <mergeCell ref="I25:J25"/>
    <mergeCell ref="M25:Q25"/>
    <mergeCell ref="B26:G26"/>
    <mergeCell ref="B27:E27"/>
    <mergeCell ref="B28:Q28"/>
    <mergeCell ref="B29:G29"/>
    <mergeCell ref="F22:H22"/>
    <mergeCell ref="B32:E32"/>
    <mergeCell ref="M30:Q30"/>
    <mergeCell ref="I31:J31"/>
    <mergeCell ref="M31:Q31"/>
    <mergeCell ref="F32:H32"/>
    <mergeCell ref="F23:H23"/>
    <mergeCell ref="I23:J23"/>
    <mergeCell ref="M23:Q23"/>
    <mergeCell ref="D22:E22"/>
    <mergeCell ref="D20:E20"/>
    <mergeCell ref="F20:H20"/>
    <mergeCell ref="I20:J20"/>
    <mergeCell ref="M20:Q20"/>
    <mergeCell ref="D21:E21"/>
    <mergeCell ref="F21:H21"/>
    <mergeCell ref="I17:J17"/>
    <mergeCell ref="F17:H17"/>
    <mergeCell ref="I19:J19"/>
    <mergeCell ref="D18:E18"/>
    <mergeCell ref="F18:H18"/>
    <mergeCell ref="D19:E19"/>
    <mergeCell ref="D9:E9"/>
    <mergeCell ref="D12:E12"/>
    <mergeCell ref="F12:H12"/>
    <mergeCell ref="D6:E6"/>
    <mergeCell ref="K1:P1"/>
    <mergeCell ref="A2:P2"/>
    <mergeCell ref="I8:J8"/>
    <mergeCell ref="D5:E5"/>
    <mergeCell ref="M5:Q5"/>
    <mergeCell ref="O3:P3"/>
    <mergeCell ref="I5:J5"/>
    <mergeCell ref="M8:Q8"/>
    <mergeCell ref="F8:H8"/>
    <mergeCell ref="F5:H5"/>
    <mergeCell ref="F6:H6"/>
    <mergeCell ref="B7:Q7"/>
    <mergeCell ref="M6:Q6"/>
    <mergeCell ref="M10:Q10"/>
    <mergeCell ref="M9:Q9"/>
    <mergeCell ref="I6:J6"/>
    <mergeCell ref="F13:H13"/>
    <mergeCell ref="I14:J14"/>
    <mergeCell ref="I9:J9"/>
    <mergeCell ref="M12:Q12"/>
    <mergeCell ref="D11:E11"/>
    <mergeCell ref="F11:H11"/>
    <mergeCell ref="I11:J11"/>
    <mergeCell ref="I10:J10"/>
    <mergeCell ref="D10:E10"/>
    <mergeCell ref="I12:J12"/>
    <mergeCell ref="D14:E14"/>
    <mergeCell ref="M17:Q17"/>
    <mergeCell ref="M14:Q14"/>
    <mergeCell ref="F14:H14"/>
    <mergeCell ref="F9:H9"/>
    <mergeCell ref="D8:E8"/>
    <mergeCell ref="F10:H10"/>
    <mergeCell ref="M11:Q11"/>
    <mergeCell ref="I13:J13"/>
    <mergeCell ref="M13:Q13"/>
    <mergeCell ref="D13:E13"/>
    <mergeCell ref="I18:J18"/>
    <mergeCell ref="M18:Q18"/>
    <mergeCell ref="D15:E15"/>
    <mergeCell ref="F15:H15"/>
    <mergeCell ref="I15:J15"/>
    <mergeCell ref="M15:Q15"/>
    <mergeCell ref="D16:E16"/>
    <mergeCell ref="F16:H16"/>
    <mergeCell ref="M16:Q16"/>
    <mergeCell ref="I16:J16"/>
    <mergeCell ref="I24:J24"/>
    <mergeCell ref="M24:Q24"/>
    <mergeCell ref="D17:E17"/>
    <mergeCell ref="I21:J21"/>
    <mergeCell ref="M21:Q21"/>
    <mergeCell ref="M19:Q19"/>
    <mergeCell ref="I22:J22"/>
    <mergeCell ref="M22:Q22"/>
    <mergeCell ref="F19:H19"/>
    <mergeCell ref="B33:F33"/>
    <mergeCell ref="G33:Q33"/>
    <mergeCell ref="D24:E24"/>
    <mergeCell ref="F24:H24"/>
    <mergeCell ref="D25:E25"/>
    <mergeCell ref="I29:J29"/>
    <mergeCell ref="I26:J26"/>
    <mergeCell ref="M26:Q26"/>
    <mergeCell ref="F27:H27"/>
    <mergeCell ref="I27:J27"/>
    <mergeCell ref="B30:E30"/>
    <mergeCell ref="B31:H31"/>
    <mergeCell ref="M27:Q27"/>
    <mergeCell ref="M29:Q29"/>
    <mergeCell ref="F30:H30"/>
    <mergeCell ref="I30:J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67"/>
  <sheetViews>
    <sheetView view="pageLayout" zoomScaleSheetLayoutView="89" workbookViewId="0" topLeftCell="D1">
      <selection activeCell="X14" sqref="X14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6.75" customHeight="1">
      <c r="A3" s="58"/>
      <c r="B3" s="80"/>
      <c r="C3" s="80"/>
      <c r="D3" s="80"/>
      <c r="E3" s="81"/>
      <c r="F3" s="81"/>
      <c r="G3" s="81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ht="7.5" customHeight="1"/>
    <row r="5" spans="1:23" ht="12.75">
      <c r="A5" s="82" t="s">
        <v>0</v>
      </c>
      <c r="B5" s="82"/>
      <c r="C5" s="82" t="s">
        <v>1</v>
      </c>
      <c r="D5" s="82" t="s">
        <v>2</v>
      </c>
      <c r="E5" s="82"/>
      <c r="F5" s="82"/>
      <c r="G5" s="82" t="s">
        <v>3</v>
      </c>
      <c r="H5" s="82"/>
      <c r="I5" s="82" t="s">
        <v>4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7.5" customHeight="1">
      <c r="A6" s="82"/>
      <c r="B6" s="82"/>
      <c r="C6" s="82"/>
      <c r="D6" s="82"/>
      <c r="E6" s="82"/>
      <c r="F6" s="82"/>
      <c r="G6" s="82"/>
      <c r="H6" s="82"/>
      <c r="I6" s="82" t="s">
        <v>5</v>
      </c>
      <c r="J6" s="82" t="s">
        <v>6</v>
      </c>
      <c r="K6" s="82"/>
      <c r="L6" s="82"/>
      <c r="M6" s="82"/>
      <c r="N6" s="82"/>
      <c r="O6" s="82"/>
      <c r="P6" s="82"/>
      <c r="Q6" s="82"/>
      <c r="R6" s="82" t="s">
        <v>7</v>
      </c>
      <c r="S6" s="82" t="s">
        <v>6</v>
      </c>
      <c r="T6" s="82"/>
      <c r="U6" s="82"/>
      <c r="V6" s="82"/>
      <c r="W6" s="82"/>
    </row>
    <row r="7" spans="1:23" ht="4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 t="s">
        <v>8</v>
      </c>
      <c r="T7" s="82" t="s">
        <v>9</v>
      </c>
      <c r="U7" s="82"/>
      <c r="V7" s="82" t="s">
        <v>23</v>
      </c>
      <c r="W7" s="82"/>
    </row>
    <row r="8" spans="1:23" ht="8.25" customHeight="1">
      <c r="A8" s="82"/>
      <c r="B8" s="82"/>
      <c r="C8" s="82"/>
      <c r="D8" s="82"/>
      <c r="E8" s="82"/>
      <c r="F8" s="82"/>
      <c r="G8" s="82"/>
      <c r="H8" s="82"/>
      <c r="I8" s="82"/>
      <c r="J8" s="82" t="s">
        <v>10</v>
      </c>
      <c r="K8" s="82" t="s">
        <v>6</v>
      </c>
      <c r="L8" s="82"/>
      <c r="M8" s="82" t="s">
        <v>11</v>
      </c>
      <c r="N8" s="82" t="s">
        <v>12</v>
      </c>
      <c r="O8" s="82" t="s">
        <v>13</v>
      </c>
      <c r="P8" s="82" t="s">
        <v>14</v>
      </c>
      <c r="Q8" s="82" t="s">
        <v>15</v>
      </c>
      <c r="R8" s="82"/>
      <c r="S8" s="82"/>
      <c r="T8" s="82"/>
      <c r="U8" s="82"/>
      <c r="V8" s="82"/>
      <c r="W8" s="82"/>
    </row>
    <row r="9" spans="1:23" ht="9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 t="s">
        <v>24</v>
      </c>
      <c r="U9" s="82"/>
      <c r="V9" s="82"/>
      <c r="W9" s="82"/>
    </row>
    <row r="10" spans="1:23" ht="41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52" t="s">
        <v>16</v>
      </c>
      <c r="L10" s="52" t="s">
        <v>17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2.75">
      <c r="A11" s="82">
        <v>1</v>
      </c>
      <c r="B11" s="82"/>
      <c r="C11" s="52">
        <v>2</v>
      </c>
      <c r="D11" s="82">
        <v>4</v>
      </c>
      <c r="E11" s="82"/>
      <c r="F11" s="82"/>
      <c r="G11" s="82">
        <v>5</v>
      </c>
      <c r="H11" s="82"/>
      <c r="I11" s="52">
        <v>6</v>
      </c>
      <c r="J11" s="52">
        <v>7</v>
      </c>
      <c r="K11" s="52">
        <v>8</v>
      </c>
      <c r="L11" s="52">
        <v>9</v>
      </c>
      <c r="M11" s="52">
        <v>10</v>
      </c>
      <c r="N11" s="52">
        <v>11</v>
      </c>
      <c r="O11" s="52">
        <v>12</v>
      </c>
      <c r="P11" s="52">
        <v>13</v>
      </c>
      <c r="Q11" s="52">
        <v>14</v>
      </c>
      <c r="R11" s="52">
        <v>15</v>
      </c>
      <c r="S11" s="52">
        <v>16</v>
      </c>
      <c r="T11" s="82">
        <v>17</v>
      </c>
      <c r="U11" s="82"/>
      <c r="V11" s="82">
        <v>18</v>
      </c>
      <c r="W11" s="82"/>
    </row>
    <row r="12" spans="1:23" ht="20.25" customHeight="1">
      <c r="A12" s="82">
        <v>600</v>
      </c>
      <c r="B12" s="82"/>
      <c r="C12" s="82"/>
      <c r="D12" s="83" t="s">
        <v>114</v>
      </c>
      <c r="E12" s="83"/>
      <c r="F12" s="53" t="s">
        <v>18</v>
      </c>
      <c r="G12" s="78">
        <v>14874860</v>
      </c>
      <c r="H12" s="78"/>
      <c r="I12" s="55">
        <v>11967354</v>
      </c>
      <c r="J12" s="55">
        <v>9721567</v>
      </c>
      <c r="K12" s="55">
        <v>983899</v>
      </c>
      <c r="L12" s="55">
        <v>8737668</v>
      </c>
      <c r="M12" s="55">
        <v>0</v>
      </c>
      <c r="N12" s="55">
        <v>20000</v>
      </c>
      <c r="O12" s="55">
        <v>2225787</v>
      </c>
      <c r="P12" s="55">
        <v>0</v>
      </c>
      <c r="Q12" s="55">
        <v>0</v>
      </c>
      <c r="R12" s="55">
        <v>2907506</v>
      </c>
      <c r="S12" s="55">
        <v>2907506</v>
      </c>
      <c r="T12" s="78">
        <v>0</v>
      </c>
      <c r="U12" s="78"/>
      <c r="V12" s="78">
        <v>0</v>
      </c>
      <c r="W12" s="78"/>
    </row>
    <row r="13" spans="1:23" ht="18.75" customHeight="1">
      <c r="A13" s="82"/>
      <c r="B13" s="82"/>
      <c r="C13" s="82"/>
      <c r="D13" s="83"/>
      <c r="E13" s="83"/>
      <c r="F13" s="53" t="s">
        <v>19</v>
      </c>
      <c r="G13" s="78">
        <v>-478006</v>
      </c>
      <c r="H13" s="78"/>
      <c r="I13" s="55">
        <v>-478006</v>
      </c>
      <c r="J13" s="55">
        <v>-478006</v>
      </c>
      <c r="K13" s="55">
        <v>0</v>
      </c>
      <c r="L13" s="55">
        <v>-478006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78">
        <v>0</v>
      </c>
      <c r="U13" s="78"/>
      <c r="V13" s="78">
        <v>0</v>
      </c>
      <c r="W13" s="78"/>
    </row>
    <row r="14" spans="1:23" ht="18.75" customHeight="1">
      <c r="A14" s="82"/>
      <c r="B14" s="82"/>
      <c r="C14" s="82"/>
      <c r="D14" s="83"/>
      <c r="E14" s="83"/>
      <c r="F14" s="53" t="s">
        <v>20</v>
      </c>
      <c r="G14" s="78">
        <v>478006</v>
      </c>
      <c r="H14" s="78"/>
      <c r="I14" s="55">
        <v>478006</v>
      </c>
      <c r="J14" s="55">
        <v>478006</v>
      </c>
      <c r="K14" s="55">
        <v>0</v>
      </c>
      <c r="L14" s="55">
        <v>478006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78">
        <v>0</v>
      </c>
      <c r="U14" s="78"/>
      <c r="V14" s="78">
        <v>0</v>
      </c>
      <c r="W14" s="78"/>
    </row>
    <row r="15" spans="1:23" ht="21.75" customHeight="1" thickBot="1">
      <c r="A15" s="82"/>
      <c r="B15" s="82"/>
      <c r="C15" s="82"/>
      <c r="D15" s="83"/>
      <c r="E15" s="83"/>
      <c r="F15" s="53" t="s">
        <v>21</v>
      </c>
      <c r="G15" s="78">
        <v>14874860</v>
      </c>
      <c r="H15" s="78"/>
      <c r="I15" s="55">
        <v>11967354</v>
      </c>
      <c r="J15" s="55">
        <v>9721567</v>
      </c>
      <c r="K15" s="55">
        <v>983899</v>
      </c>
      <c r="L15" s="55">
        <v>8737668</v>
      </c>
      <c r="M15" s="55">
        <v>0</v>
      </c>
      <c r="N15" s="55">
        <v>20000</v>
      </c>
      <c r="O15" s="55">
        <v>2225787</v>
      </c>
      <c r="P15" s="55">
        <v>0</v>
      </c>
      <c r="Q15" s="55">
        <v>0</v>
      </c>
      <c r="R15" s="55">
        <v>2907506</v>
      </c>
      <c r="S15" s="55">
        <v>2907506</v>
      </c>
      <c r="T15" s="78">
        <v>0</v>
      </c>
      <c r="U15" s="78"/>
      <c r="V15" s="78">
        <v>0</v>
      </c>
      <c r="W15" s="78"/>
    </row>
    <row r="16" spans="1:23" ht="24.75" customHeight="1" thickBot="1">
      <c r="A16" s="85"/>
      <c r="B16" s="85"/>
      <c r="C16" s="85">
        <v>60014</v>
      </c>
      <c r="D16" s="86" t="s">
        <v>115</v>
      </c>
      <c r="E16" s="86"/>
      <c r="F16" s="54" t="s">
        <v>18</v>
      </c>
      <c r="G16" s="79">
        <v>10955991</v>
      </c>
      <c r="H16" s="79"/>
      <c r="I16" s="56">
        <v>8090004</v>
      </c>
      <c r="J16" s="56">
        <v>5844217</v>
      </c>
      <c r="K16" s="56">
        <v>982681</v>
      </c>
      <c r="L16" s="56">
        <v>4861536</v>
      </c>
      <c r="M16" s="56">
        <v>0</v>
      </c>
      <c r="N16" s="56">
        <v>20000</v>
      </c>
      <c r="O16" s="56">
        <v>2225787</v>
      </c>
      <c r="P16" s="56">
        <v>0</v>
      </c>
      <c r="Q16" s="56">
        <v>0</v>
      </c>
      <c r="R16" s="56">
        <v>2865987</v>
      </c>
      <c r="S16" s="56">
        <v>2865987</v>
      </c>
      <c r="T16" s="79">
        <v>0</v>
      </c>
      <c r="U16" s="79"/>
      <c r="V16" s="79">
        <v>0</v>
      </c>
      <c r="W16" s="79"/>
    </row>
    <row r="17" spans="1:23" ht="21" customHeight="1" thickBot="1">
      <c r="A17" s="85"/>
      <c r="B17" s="85"/>
      <c r="C17" s="85"/>
      <c r="D17" s="86"/>
      <c r="E17" s="86"/>
      <c r="F17" s="53" t="s">
        <v>19</v>
      </c>
      <c r="G17" s="78">
        <v>-478006</v>
      </c>
      <c r="H17" s="78"/>
      <c r="I17" s="55">
        <v>-478006</v>
      </c>
      <c r="J17" s="55">
        <v>-478006</v>
      </c>
      <c r="K17" s="55">
        <v>0</v>
      </c>
      <c r="L17" s="55">
        <v>-478006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78">
        <v>0</v>
      </c>
      <c r="U17" s="78"/>
      <c r="V17" s="78">
        <v>0</v>
      </c>
      <c r="W17" s="78"/>
    </row>
    <row r="18" spans="1:23" ht="23.25" customHeight="1" thickBot="1">
      <c r="A18" s="85"/>
      <c r="B18" s="85"/>
      <c r="C18" s="85"/>
      <c r="D18" s="86"/>
      <c r="E18" s="86"/>
      <c r="F18" s="53" t="s">
        <v>20</v>
      </c>
      <c r="G18" s="78">
        <v>0</v>
      </c>
      <c r="H18" s="78"/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78">
        <v>0</v>
      </c>
      <c r="U18" s="78"/>
      <c r="V18" s="78">
        <v>0</v>
      </c>
      <c r="W18" s="78"/>
    </row>
    <row r="19" spans="1:23" ht="23.25" customHeight="1" thickBot="1">
      <c r="A19" s="85"/>
      <c r="B19" s="85"/>
      <c r="C19" s="85"/>
      <c r="D19" s="86"/>
      <c r="E19" s="86"/>
      <c r="F19" s="53" t="s">
        <v>21</v>
      </c>
      <c r="G19" s="78">
        <v>10477985</v>
      </c>
      <c r="H19" s="78"/>
      <c r="I19" s="55">
        <v>7611998</v>
      </c>
      <c r="J19" s="55">
        <v>5366211</v>
      </c>
      <c r="K19" s="55">
        <v>982681</v>
      </c>
      <c r="L19" s="55">
        <v>4383530</v>
      </c>
      <c r="M19" s="55">
        <v>0</v>
      </c>
      <c r="N19" s="55">
        <v>20000</v>
      </c>
      <c r="O19" s="55">
        <v>2225787</v>
      </c>
      <c r="P19" s="55">
        <v>0</v>
      </c>
      <c r="Q19" s="55">
        <v>0</v>
      </c>
      <c r="R19" s="55">
        <v>2865987</v>
      </c>
      <c r="S19" s="55">
        <v>2865987</v>
      </c>
      <c r="T19" s="78">
        <v>0</v>
      </c>
      <c r="U19" s="78"/>
      <c r="V19" s="78">
        <v>0</v>
      </c>
      <c r="W19" s="78"/>
    </row>
    <row r="20" spans="1:23" ht="22.5" customHeight="1" thickBot="1">
      <c r="A20" s="85"/>
      <c r="B20" s="85"/>
      <c r="C20" s="85">
        <v>60078</v>
      </c>
      <c r="D20" s="86" t="s">
        <v>116</v>
      </c>
      <c r="E20" s="86"/>
      <c r="F20" s="54" t="s">
        <v>18</v>
      </c>
      <c r="G20" s="79">
        <v>3876132</v>
      </c>
      <c r="H20" s="79"/>
      <c r="I20" s="56">
        <v>3876132</v>
      </c>
      <c r="J20" s="56">
        <v>3876132</v>
      </c>
      <c r="K20" s="56">
        <v>0</v>
      </c>
      <c r="L20" s="56">
        <v>3876132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79">
        <v>0</v>
      </c>
      <c r="U20" s="79"/>
      <c r="V20" s="79">
        <v>0</v>
      </c>
      <c r="W20" s="79"/>
    </row>
    <row r="21" spans="1:23" ht="17.25" customHeight="1" thickBot="1">
      <c r="A21" s="85"/>
      <c r="B21" s="85"/>
      <c r="C21" s="85"/>
      <c r="D21" s="86"/>
      <c r="E21" s="86"/>
      <c r="F21" s="53" t="s">
        <v>19</v>
      </c>
      <c r="G21" s="78">
        <v>0</v>
      </c>
      <c r="H21" s="78"/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8">
        <v>0</v>
      </c>
      <c r="U21" s="78"/>
      <c r="V21" s="78">
        <v>0</v>
      </c>
      <c r="W21" s="78"/>
    </row>
    <row r="22" spans="1:23" ht="19.5" customHeight="1" thickBot="1">
      <c r="A22" s="85"/>
      <c r="B22" s="85"/>
      <c r="C22" s="85"/>
      <c r="D22" s="86"/>
      <c r="E22" s="86"/>
      <c r="F22" s="53" t="s">
        <v>20</v>
      </c>
      <c r="G22" s="78">
        <v>478006</v>
      </c>
      <c r="H22" s="78"/>
      <c r="I22" s="55">
        <v>478006</v>
      </c>
      <c r="J22" s="55">
        <v>478006</v>
      </c>
      <c r="K22" s="55">
        <v>0</v>
      </c>
      <c r="L22" s="55">
        <v>478006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78">
        <v>0</v>
      </c>
      <c r="U22" s="78"/>
      <c r="V22" s="78">
        <v>0</v>
      </c>
      <c r="W22" s="78"/>
    </row>
    <row r="23" spans="1:23" ht="21" customHeight="1">
      <c r="A23" s="85"/>
      <c r="B23" s="85"/>
      <c r="C23" s="85"/>
      <c r="D23" s="86"/>
      <c r="E23" s="86"/>
      <c r="F23" s="53" t="s">
        <v>21</v>
      </c>
      <c r="G23" s="78">
        <v>4354138</v>
      </c>
      <c r="H23" s="78"/>
      <c r="I23" s="55">
        <v>4354138</v>
      </c>
      <c r="J23" s="55">
        <v>4354138</v>
      </c>
      <c r="K23" s="55">
        <v>0</v>
      </c>
      <c r="L23" s="55">
        <v>4354138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78">
        <v>0</v>
      </c>
      <c r="U23" s="78"/>
      <c r="V23" s="78">
        <v>0</v>
      </c>
      <c r="W23" s="78"/>
    </row>
    <row r="24" spans="1:23" ht="21" customHeight="1">
      <c r="A24" s="82">
        <v>710</v>
      </c>
      <c r="B24" s="82"/>
      <c r="C24" s="82"/>
      <c r="D24" s="83" t="s">
        <v>83</v>
      </c>
      <c r="E24" s="83"/>
      <c r="F24" s="53" t="s">
        <v>18</v>
      </c>
      <c r="G24" s="78">
        <v>1955833</v>
      </c>
      <c r="H24" s="78"/>
      <c r="I24" s="55">
        <v>540010</v>
      </c>
      <c r="J24" s="55">
        <v>540010</v>
      </c>
      <c r="K24" s="55">
        <v>381349</v>
      </c>
      <c r="L24" s="55">
        <v>158661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1415823</v>
      </c>
      <c r="S24" s="55">
        <v>1415823</v>
      </c>
      <c r="T24" s="78">
        <v>1333333</v>
      </c>
      <c r="U24" s="78"/>
      <c r="V24" s="78">
        <v>0</v>
      </c>
      <c r="W24" s="78"/>
    </row>
    <row r="25" spans="1:23" ht="18" customHeight="1">
      <c r="A25" s="82"/>
      <c r="B25" s="82"/>
      <c r="C25" s="82"/>
      <c r="D25" s="83"/>
      <c r="E25" s="83"/>
      <c r="F25" s="53" t="s">
        <v>19</v>
      </c>
      <c r="G25" s="78">
        <v>0</v>
      </c>
      <c r="H25" s="78"/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78">
        <v>0</v>
      </c>
      <c r="U25" s="78"/>
      <c r="V25" s="78">
        <v>0</v>
      </c>
      <c r="W25" s="78"/>
    </row>
    <row r="26" spans="1:23" ht="19.5" customHeight="1">
      <c r="A26" s="82"/>
      <c r="B26" s="82"/>
      <c r="C26" s="82"/>
      <c r="D26" s="83"/>
      <c r="E26" s="83"/>
      <c r="F26" s="53" t="s">
        <v>20</v>
      </c>
      <c r="G26" s="78">
        <v>7000</v>
      </c>
      <c r="H26" s="78"/>
      <c r="I26" s="55">
        <v>7000</v>
      </c>
      <c r="J26" s="55">
        <v>7000</v>
      </c>
      <c r="K26" s="55">
        <v>7000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78">
        <v>0</v>
      </c>
      <c r="U26" s="78"/>
      <c r="V26" s="78">
        <v>0</v>
      </c>
      <c r="W26" s="78"/>
    </row>
    <row r="27" spans="1:23" ht="20.25" customHeight="1" thickBot="1">
      <c r="A27" s="82"/>
      <c r="B27" s="82"/>
      <c r="C27" s="82"/>
      <c r="D27" s="83"/>
      <c r="E27" s="83"/>
      <c r="F27" s="53" t="s">
        <v>21</v>
      </c>
      <c r="G27" s="78">
        <v>1962833</v>
      </c>
      <c r="H27" s="78"/>
      <c r="I27" s="55">
        <v>547010</v>
      </c>
      <c r="J27" s="55">
        <v>547010</v>
      </c>
      <c r="K27" s="55">
        <v>388349</v>
      </c>
      <c r="L27" s="55">
        <v>158661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1415823</v>
      </c>
      <c r="S27" s="55">
        <v>1415823</v>
      </c>
      <c r="T27" s="78">
        <v>1333333</v>
      </c>
      <c r="U27" s="78"/>
      <c r="V27" s="78">
        <v>0</v>
      </c>
      <c r="W27" s="78"/>
    </row>
    <row r="28" spans="1:23" ht="19.5" customHeight="1" thickBot="1">
      <c r="A28" s="85"/>
      <c r="B28" s="85"/>
      <c r="C28" s="85">
        <v>71015</v>
      </c>
      <c r="D28" s="86" t="s">
        <v>88</v>
      </c>
      <c r="E28" s="86"/>
      <c r="F28" s="54" t="s">
        <v>18</v>
      </c>
      <c r="G28" s="79">
        <v>363500</v>
      </c>
      <c r="H28" s="79"/>
      <c r="I28" s="56">
        <v>316010</v>
      </c>
      <c r="J28" s="56">
        <v>316010</v>
      </c>
      <c r="K28" s="56">
        <v>267349</v>
      </c>
      <c r="L28" s="56">
        <v>48661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47490</v>
      </c>
      <c r="S28" s="56">
        <v>47490</v>
      </c>
      <c r="T28" s="79">
        <v>0</v>
      </c>
      <c r="U28" s="79"/>
      <c r="V28" s="79">
        <v>0</v>
      </c>
      <c r="W28" s="79"/>
    </row>
    <row r="29" spans="1:23" ht="18" customHeight="1" thickBot="1">
      <c r="A29" s="85"/>
      <c r="B29" s="85"/>
      <c r="C29" s="85"/>
      <c r="D29" s="86"/>
      <c r="E29" s="86"/>
      <c r="F29" s="53" t="s">
        <v>19</v>
      </c>
      <c r="G29" s="78">
        <v>0</v>
      </c>
      <c r="H29" s="78"/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78">
        <v>0</v>
      </c>
      <c r="U29" s="78"/>
      <c r="V29" s="78">
        <v>0</v>
      </c>
      <c r="W29" s="78"/>
    </row>
    <row r="30" spans="1:23" ht="17.25" customHeight="1" thickBot="1">
      <c r="A30" s="85"/>
      <c r="B30" s="85"/>
      <c r="C30" s="85"/>
      <c r="D30" s="86"/>
      <c r="E30" s="86"/>
      <c r="F30" s="53" t="s">
        <v>20</v>
      </c>
      <c r="G30" s="78">
        <v>7000</v>
      </c>
      <c r="H30" s="78"/>
      <c r="I30" s="55">
        <v>7000</v>
      </c>
      <c r="J30" s="55">
        <v>7000</v>
      </c>
      <c r="K30" s="55">
        <v>7000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78">
        <v>0</v>
      </c>
      <c r="U30" s="78"/>
      <c r="V30" s="78">
        <v>0</v>
      </c>
      <c r="W30" s="78"/>
    </row>
    <row r="31" spans="1:23" ht="18.75" customHeight="1">
      <c r="A31" s="85"/>
      <c r="B31" s="85"/>
      <c r="C31" s="85"/>
      <c r="D31" s="86"/>
      <c r="E31" s="86"/>
      <c r="F31" s="53" t="s">
        <v>21</v>
      </c>
      <c r="G31" s="78">
        <v>370500</v>
      </c>
      <c r="H31" s="78"/>
      <c r="I31" s="55">
        <v>323010</v>
      </c>
      <c r="J31" s="55">
        <v>323010</v>
      </c>
      <c r="K31" s="55">
        <v>274349</v>
      </c>
      <c r="L31" s="55">
        <v>48661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47490</v>
      </c>
      <c r="S31" s="55">
        <v>47490</v>
      </c>
      <c r="T31" s="78">
        <v>0</v>
      </c>
      <c r="U31" s="78"/>
      <c r="V31" s="78">
        <v>0</v>
      </c>
      <c r="W31" s="78"/>
    </row>
    <row r="32" spans="1:23" ht="24.75" customHeight="1">
      <c r="A32" s="82">
        <v>754</v>
      </c>
      <c r="B32" s="82"/>
      <c r="C32" s="82"/>
      <c r="D32" s="83" t="s">
        <v>72</v>
      </c>
      <c r="E32" s="83"/>
      <c r="F32" s="53" t="s">
        <v>18</v>
      </c>
      <c r="G32" s="78">
        <v>3815550</v>
      </c>
      <c r="H32" s="78"/>
      <c r="I32" s="55">
        <v>3778250</v>
      </c>
      <c r="J32" s="55">
        <v>3597650</v>
      </c>
      <c r="K32" s="55">
        <v>3092016</v>
      </c>
      <c r="L32" s="55">
        <v>505634</v>
      </c>
      <c r="M32" s="55">
        <v>10000</v>
      </c>
      <c r="N32" s="55">
        <v>170600</v>
      </c>
      <c r="O32" s="55">
        <v>0</v>
      </c>
      <c r="P32" s="55">
        <v>0</v>
      </c>
      <c r="Q32" s="55">
        <v>0</v>
      </c>
      <c r="R32" s="55">
        <v>37300</v>
      </c>
      <c r="S32" s="55">
        <v>37300</v>
      </c>
      <c r="T32" s="78">
        <v>0</v>
      </c>
      <c r="U32" s="78"/>
      <c r="V32" s="78">
        <v>0</v>
      </c>
      <c r="W32" s="78"/>
    </row>
    <row r="33" spans="1:23" ht="18" customHeight="1">
      <c r="A33" s="82"/>
      <c r="B33" s="82"/>
      <c r="C33" s="82"/>
      <c r="D33" s="83"/>
      <c r="E33" s="83"/>
      <c r="F33" s="53" t="s">
        <v>19</v>
      </c>
      <c r="G33" s="78">
        <v>-5622</v>
      </c>
      <c r="H33" s="78"/>
      <c r="I33" s="55">
        <v>-5622</v>
      </c>
      <c r="J33" s="55">
        <v>-5622</v>
      </c>
      <c r="K33" s="55">
        <v>-5622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78">
        <v>0</v>
      </c>
      <c r="U33" s="78"/>
      <c r="V33" s="78">
        <v>0</v>
      </c>
      <c r="W33" s="78"/>
    </row>
    <row r="34" spans="1:23" ht="21.75" customHeight="1">
      <c r="A34" s="82"/>
      <c r="B34" s="82"/>
      <c r="C34" s="82"/>
      <c r="D34" s="83"/>
      <c r="E34" s="83"/>
      <c r="F34" s="53" t="s">
        <v>20</v>
      </c>
      <c r="G34" s="78">
        <v>20622</v>
      </c>
      <c r="H34" s="78"/>
      <c r="I34" s="55">
        <v>20622</v>
      </c>
      <c r="J34" s="55">
        <v>18575</v>
      </c>
      <c r="K34" s="55">
        <v>15622</v>
      </c>
      <c r="L34" s="55">
        <v>2953</v>
      </c>
      <c r="M34" s="55">
        <v>0</v>
      </c>
      <c r="N34" s="55">
        <v>2047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78">
        <v>0</v>
      </c>
      <c r="U34" s="78"/>
      <c r="V34" s="78">
        <v>0</v>
      </c>
      <c r="W34" s="78"/>
    </row>
    <row r="35" spans="1:23" ht="18" customHeight="1" thickBot="1">
      <c r="A35" s="82"/>
      <c r="B35" s="82"/>
      <c r="C35" s="82"/>
      <c r="D35" s="83"/>
      <c r="E35" s="83"/>
      <c r="F35" s="53" t="s">
        <v>21</v>
      </c>
      <c r="G35" s="78">
        <v>3830550</v>
      </c>
      <c r="H35" s="78"/>
      <c r="I35" s="55">
        <v>3793250</v>
      </c>
      <c r="J35" s="55">
        <v>3610603</v>
      </c>
      <c r="K35" s="55">
        <v>3102016</v>
      </c>
      <c r="L35" s="55">
        <v>508587</v>
      </c>
      <c r="M35" s="55">
        <v>10000</v>
      </c>
      <c r="N35" s="55">
        <v>172647</v>
      </c>
      <c r="O35" s="55">
        <v>0</v>
      </c>
      <c r="P35" s="55">
        <v>0</v>
      </c>
      <c r="Q35" s="55">
        <v>0</v>
      </c>
      <c r="R35" s="55">
        <v>37300</v>
      </c>
      <c r="S35" s="55">
        <v>37300</v>
      </c>
      <c r="T35" s="78">
        <v>0</v>
      </c>
      <c r="U35" s="78"/>
      <c r="V35" s="78">
        <v>0</v>
      </c>
      <c r="W35" s="78"/>
    </row>
    <row r="36" spans="1:23" ht="16.5" customHeight="1" thickBot="1">
      <c r="A36" s="85"/>
      <c r="B36" s="85"/>
      <c r="C36" s="85">
        <v>75411</v>
      </c>
      <c r="D36" s="86" t="s">
        <v>74</v>
      </c>
      <c r="E36" s="86"/>
      <c r="F36" s="54" t="s">
        <v>18</v>
      </c>
      <c r="G36" s="79">
        <v>3611882</v>
      </c>
      <c r="H36" s="79"/>
      <c r="I36" s="56">
        <v>3574582</v>
      </c>
      <c r="J36" s="56">
        <v>3403982</v>
      </c>
      <c r="K36" s="56">
        <v>3090016</v>
      </c>
      <c r="L36" s="56">
        <v>313966</v>
      </c>
      <c r="M36" s="56">
        <v>0</v>
      </c>
      <c r="N36" s="56">
        <v>170600</v>
      </c>
      <c r="O36" s="56">
        <v>0</v>
      </c>
      <c r="P36" s="56">
        <v>0</v>
      </c>
      <c r="Q36" s="56">
        <v>0</v>
      </c>
      <c r="R36" s="56">
        <v>37300</v>
      </c>
      <c r="S36" s="56">
        <v>37300</v>
      </c>
      <c r="T36" s="79">
        <v>0</v>
      </c>
      <c r="U36" s="79"/>
      <c r="V36" s="79">
        <v>0</v>
      </c>
      <c r="W36" s="79"/>
    </row>
    <row r="37" spans="1:23" ht="18.75" customHeight="1" thickBot="1">
      <c r="A37" s="85"/>
      <c r="B37" s="85"/>
      <c r="C37" s="85"/>
      <c r="D37" s="86"/>
      <c r="E37" s="86"/>
      <c r="F37" s="53" t="s">
        <v>19</v>
      </c>
      <c r="G37" s="78">
        <v>-5622</v>
      </c>
      <c r="H37" s="78"/>
      <c r="I37" s="55">
        <v>-5622</v>
      </c>
      <c r="J37" s="55">
        <v>-5622</v>
      </c>
      <c r="K37" s="55">
        <v>-5622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78">
        <v>0</v>
      </c>
      <c r="U37" s="78"/>
      <c r="V37" s="78">
        <v>0</v>
      </c>
      <c r="W37" s="78"/>
    </row>
    <row r="38" spans="1:23" ht="18.75" customHeight="1" thickBot="1">
      <c r="A38" s="85"/>
      <c r="B38" s="85"/>
      <c r="C38" s="85"/>
      <c r="D38" s="86"/>
      <c r="E38" s="86"/>
      <c r="F38" s="53" t="s">
        <v>20</v>
      </c>
      <c r="G38" s="78">
        <v>20622</v>
      </c>
      <c r="H38" s="78"/>
      <c r="I38" s="55">
        <v>20622</v>
      </c>
      <c r="J38" s="55">
        <v>18575</v>
      </c>
      <c r="K38" s="55">
        <v>15622</v>
      </c>
      <c r="L38" s="55">
        <v>2953</v>
      </c>
      <c r="M38" s="55">
        <v>0</v>
      </c>
      <c r="N38" s="55">
        <v>2047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78">
        <v>0</v>
      </c>
      <c r="U38" s="78"/>
      <c r="V38" s="78">
        <v>0</v>
      </c>
      <c r="W38" s="78"/>
    </row>
    <row r="39" spans="1:23" ht="18" customHeight="1">
      <c r="A39" s="85"/>
      <c r="B39" s="85"/>
      <c r="C39" s="85"/>
      <c r="D39" s="86"/>
      <c r="E39" s="86"/>
      <c r="F39" s="53" t="s">
        <v>21</v>
      </c>
      <c r="G39" s="78">
        <v>3626882</v>
      </c>
      <c r="H39" s="78"/>
      <c r="I39" s="55">
        <v>3589582</v>
      </c>
      <c r="J39" s="55">
        <v>3416935</v>
      </c>
      <c r="K39" s="55">
        <v>3100016</v>
      </c>
      <c r="L39" s="55">
        <v>316919</v>
      </c>
      <c r="M39" s="55">
        <v>0</v>
      </c>
      <c r="N39" s="55">
        <v>172647</v>
      </c>
      <c r="O39" s="55">
        <v>0</v>
      </c>
      <c r="P39" s="55">
        <v>0</v>
      </c>
      <c r="Q39" s="55">
        <v>0</v>
      </c>
      <c r="R39" s="55">
        <v>37300</v>
      </c>
      <c r="S39" s="55">
        <v>37300</v>
      </c>
      <c r="T39" s="78">
        <v>0</v>
      </c>
      <c r="U39" s="78"/>
      <c r="V39" s="78">
        <v>0</v>
      </c>
      <c r="W39" s="78"/>
    </row>
    <row r="40" spans="1:23" ht="19.5" customHeight="1">
      <c r="A40" s="82">
        <v>801</v>
      </c>
      <c r="B40" s="82"/>
      <c r="C40" s="82"/>
      <c r="D40" s="83" t="s">
        <v>69</v>
      </c>
      <c r="E40" s="83"/>
      <c r="F40" s="53" t="s">
        <v>18</v>
      </c>
      <c r="G40" s="78">
        <v>17071131</v>
      </c>
      <c r="H40" s="78"/>
      <c r="I40" s="55">
        <v>17031131</v>
      </c>
      <c r="J40" s="55">
        <v>15874685</v>
      </c>
      <c r="K40" s="55">
        <v>11876662</v>
      </c>
      <c r="L40" s="55">
        <v>3998023</v>
      </c>
      <c r="M40" s="55">
        <v>822579</v>
      </c>
      <c r="N40" s="55">
        <v>296941</v>
      </c>
      <c r="O40" s="55">
        <v>36926</v>
      </c>
      <c r="P40" s="55">
        <v>0</v>
      </c>
      <c r="Q40" s="55">
        <v>0</v>
      </c>
      <c r="R40" s="55">
        <v>40000</v>
      </c>
      <c r="S40" s="55">
        <v>40000</v>
      </c>
      <c r="T40" s="78">
        <v>0</v>
      </c>
      <c r="U40" s="78"/>
      <c r="V40" s="78">
        <v>0</v>
      </c>
      <c r="W40" s="78"/>
    </row>
    <row r="41" spans="1:23" ht="18.75" customHeight="1">
      <c r="A41" s="82"/>
      <c r="B41" s="82"/>
      <c r="C41" s="82"/>
      <c r="D41" s="83"/>
      <c r="E41" s="83"/>
      <c r="F41" s="53" t="s">
        <v>19</v>
      </c>
      <c r="G41" s="78">
        <v>-2300</v>
      </c>
      <c r="H41" s="78"/>
      <c r="I41" s="55">
        <v>-2300</v>
      </c>
      <c r="J41" s="55">
        <v>-2300</v>
      </c>
      <c r="K41" s="55">
        <v>-2300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78">
        <v>0</v>
      </c>
      <c r="U41" s="78"/>
      <c r="V41" s="78">
        <v>0</v>
      </c>
      <c r="W41" s="78"/>
    </row>
    <row r="42" spans="1:23" ht="16.5" customHeight="1">
      <c r="A42" s="82"/>
      <c r="B42" s="82"/>
      <c r="C42" s="82"/>
      <c r="D42" s="83"/>
      <c r="E42" s="83"/>
      <c r="F42" s="53" t="s">
        <v>20</v>
      </c>
      <c r="G42" s="78">
        <v>2300</v>
      </c>
      <c r="H42" s="78"/>
      <c r="I42" s="55">
        <v>2300</v>
      </c>
      <c r="J42" s="55">
        <v>0</v>
      </c>
      <c r="K42" s="55">
        <v>0</v>
      </c>
      <c r="L42" s="55">
        <v>0</v>
      </c>
      <c r="M42" s="55">
        <v>0</v>
      </c>
      <c r="N42" s="55">
        <v>2300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78">
        <v>0</v>
      </c>
      <c r="U42" s="78"/>
      <c r="V42" s="78">
        <v>0</v>
      </c>
      <c r="W42" s="78"/>
    </row>
    <row r="43" spans="1:23" ht="17.25" customHeight="1" thickBot="1">
      <c r="A43" s="82"/>
      <c r="B43" s="82"/>
      <c r="C43" s="82"/>
      <c r="D43" s="83"/>
      <c r="E43" s="83"/>
      <c r="F43" s="53" t="s">
        <v>21</v>
      </c>
      <c r="G43" s="78">
        <v>17071131</v>
      </c>
      <c r="H43" s="78"/>
      <c r="I43" s="55">
        <v>17031131</v>
      </c>
      <c r="J43" s="55">
        <v>15872385</v>
      </c>
      <c r="K43" s="55">
        <v>11874362</v>
      </c>
      <c r="L43" s="55">
        <v>3998023</v>
      </c>
      <c r="M43" s="55">
        <v>822579</v>
      </c>
      <c r="N43" s="55">
        <v>299241</v>
      </c>
      <c r="O43" s="55">
        <v>36926</v>
      </c>
      <c r="P43" s="55">
        <v>0</v>
      </c>
      <c r="Q43" s="55">
        <v>0</v>
      </c>
      <c r="R43" s="55">
        <v>40000</v>
      </c>
      <c r="S43" s="55">
        <v>40000</v>
      </c>
      <c r="T43" s="78">
        <v>0</v>
      </c>
      <c r="U43" s="78"/>
      <c r="V43" s="78">
        <v>0</v>
      </c>
      <c r="W43" s="78"/>
    </row>
    <row r="44" spans="1:23" ht="20.25" customHeight="1" thickBot="1">
      <c r="A44" s="85"/>
      <c r="B44" s="85"/>
      <c r="C44" s="85">
        <v>80102</v>
      </c>
      <c r="D44" s="86" t="s">
        <v>77</v>
      </c>
      <c r="E44" s="86"/>
      <c r="F44" s="54" t="s">
        <v>18</v>
      </c>
      <c r="G44" s="79">
        <v>874168</v>
      </c>
      <c r="H44" s="79"/>
      <c r="I44" s="56">
        <v>874168</v>
      </c>
      <c r="J44" s="56">
        <v>824368</v>
      </c>
      <c r="K44" s="56">
        <v>736028</v>
      </c>
      <c r="L44" s="56">
        <v>88340</v>
      </c>
      <c r="M44" s="56">
        <v>0</v>
      </c>
      <c r="N44" s="56">
        <v>49800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79">
        <v>0</v>
      </c>
      <c r="U44" s="79"/>
      <c r="V44" s="79">
        <v>0</v>
      </c>
      <c r="W44" s="79"/>
    </row>
    <row r="45" spans="1:23" ht="18.75" customHeight="1" thickBot="1">
      <c r="A45" s="85"/>
      <c r="B45" s="85"/>
      <c r="C45" s="85"/>
      <c r="D45" s="86"/>
      <c r="E45" s="86"/>
      <c r="F45" s="53" t="s">
        <v>19</v>
      </c>
      <c r="G45" s="78">
        <v>-2300</v>
      </c>
      <c r="H45" s="78"/>
      <c r="I45" s="55">
        <v>-2300</v>
      </c>
      <c r="J45" s="55">
        <v>-2300</v>
      </c>
      <c r="K45" s="55">
        <v>-2300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78">
        <v>0</v>
      </c>
      <c r="U45" s="78"/>
      <c r="V45" s="78">
        <v>0</v>
      </c>
      <c r="W45" s="78"/>
    </row>
    <row r="46" spans="1:23" ht="18" customHeight="1" thickBot="1">
      <c r="A46" s="85"/>
      <c r="B46" s="85"/>
      <c r="C46" s="85"/>
      <c r="D46" s="86"/>
      <c r="E46" s="86"/>
      <c r="F46" s="53" t="s">
        <v>20</v>
      </c>
      <c r="G46" s="78">
        <v>0</v>
      </c>
      <c r="H46" s="78"/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78">
        <v>0</v>
      </c>
      <c r="U46" s="78"/>
      <c r="V46" s="78">
        <v>0</v>
      </c>
      <c r="W46" s="78"/>
    </row>
    <row r="47" spans="1:23" ht="20.25" customHeight="1" thickBot="1">
      <c r="A47" s="85"/>
      <c r="B47" s="85"/>
      <c r="C47" s="85"/>
      <c r="D47" s="86"/>
      <c r="E47" s="86"/>
      <c r="F47" s="53" t="s">
        <v>21</v>
      </c>
      <c r="G47" s="78">
        <v>871868</v>
      </c>
      <c r="H47" s="78"/>
      <c r="I47" s="55">
        <v>871868</v>
      </c>
      <c r="J47" s="55">
        <v>822068</v>
      </c>
      <c r="K47" s="55">
        <v>733728</v>
      </c>
      <c r="L47" s="55">
        <v>88340</v>
      </c>
      <c r="M47" s="55">
        <v>0</v>
      </c>
      <c r="N47" s="55">
        <v>49800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78">
        <v>0</v>
      </c>
      <c r="U47" s="78"/>
      <c r="V47" s="78">
        <v>0</v>
      </c>
      <c r="W47" s="78"/>
    </row>
    <row r="48" spans="1:23" ht="17.25" customHeight="1" thickBot="1">
      <c r="A48" s="85"/>
      <c r="B48" s="85"/>
      <c r="C48" s="85">
        <v>80105</v>
      </c>
      <c r="D48" s="86" t="s">
        <v>117</v>
      </c>
      <c r="E48" s="86"/>
      <c r="F48" s="54" t="s">
        <v>18</v>
      </c>
      <c r="G48" s="79">
        <v>190318</v>
      </c>
      <c r="H48" s="79"/>
      <c r="I48" s="56">
        <v>190318</v>
      </c>
      <c r="J48" s="56">
        <v>178218</v>
      </c>
      <c r="K48" s="56">
        <v>149618</v>
      </c>
      <c r="L48" s="56">
        <v>28600</v>
      </c>
      <c r="M48" s="56">
        <v>0</v>
      </c>
      <c r="N48" s="56">
        <v>12100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79">
        <v>0</v>
      </c>
      <c r="U48" s="79"/>
      <c r="V48" s="79">
        <v>0</v>
      </c>
      <c r="W48" s="79"/>
    </row>
    <row r="49" spans="1:23" ht="19.5" customHeight="1" thickBot="1">
      <c r="A49" s="85"/>
      <c r="B49" s="85"/>
      <c r="C49" s="85"/>
      <c r="D49" s="86"/>
      <c r="E49" s="86"/>
      <c r="F49" s="53" t="s">
        <v>19</v>
      </c>
      <c r="G49" s="78">
        <v>0</v>
      </c>
      <c r="H49" s="78"/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78">
        <v>0</v>
      </c>
      <c r="U49" s="78"/>
      <c r="V49" s="78">
        <v>0</v>
      </c>
      <c r="W49" s="78"/>
    </row>
    <row r="50" spans="1:23" ht="19.5" customHeight="1" thickBot="1">
      <c r="A50" s="85"/>
      <c r="B50" s="85"/>
      <c r="C50" s="85"/>
      <c r="D50" s="86"/>
      <c r="E50" s="86"/>
      <c r="F50" s="53" t="s">
        <v>20</v>
      </c>
      <c r="G50" s="78">
        <v>2300</v>
      </c>
      <c r="H50" s="78"/>
      <c r="I50" s="55">
        <v>2300</v>
      </c>
      <c r="J50" s="55">
        <v>0</v>
      </c>
      <c r="K50" s="55">
        <v>0</v>
      </c>
      <c r="L50" s="55">
        <v>0</v>
      </c>
      <c r="M50" s="55">
        <v>0</v>
      </c>
      <c r="N50" s="55">
        <v>2300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78">
        <v>0</v>
      </c>
      <c r="U50" s="78"/>
      <c r="V50" s="78">
        <v>0</v>
      </c>
      <c r="W50" s="78"/>
    </row>
    <row r="51" spans="1:23" ht="19.5" customHeight="1">
      <c r="A51" s="85"/>
      <c r="B51" s="85"/>
      <c r="C51" s="85"/>
      <c r="D51" s="86"/>
      <c r="E51" s="86"/>
      <c r="F51" s="53" t="s">
        <v>21</v>
      </c>
      <c r="G51" s="78">
        <v>192618</v>
      </c>
      <c r="H51" s="78"/>
      <c r="I51" s="55">
        <v>192618</v>
      </c>
      <c r="J51" s="55">
        <v>178218</v>
      </c>
      <c r="K51" s="55">
        <v>149618</v>
      </c>
      <c r="L51" s="55">
        <v>28600</v>
      </c>
      <c r="M51" s="55">
        <v>0</v>
      </c>
      <c r="N51" s="55">
        <v>14400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78">
        <v>0</v>
      </c>
      <c r="U51" s="78"/>
      <c r="V51" s="78">
        <v>0</v>
      </c>
      <c r="W51" s="78"/>
    </row>
    <row r="52" spans="1:23" ht="19.5" customHeight="1">
      <c r="A52" s="82">
        <v>852</v>
      </c>
      <c r="B52" s="82"/>
      <c r="C52" s="82"/>
      <c r="D52" s="83" t="s">
        <v>70</v>
      </c>
      <c r="E52" s="83"/>
      <c r="F52" s="53" t="s">
        <v>18</v>
      </c>
      <c r="G52" s="78">
        <v>20671289</v>
      </c>
      <c r="H52" s="78"/>
      <c r="I52" s="55">
        <v>19300570</v>
      </c>
      <c r="J52" s="55">
        <v>17655744</v>
      </c>
      <c r="K52" s="55">
        <v>12102394</v>
      </c>
      <c r="L52" s="55">
        <v>5553350</v>
      </c>
      <c r="M52" s="55">
        <v>194200</v>
      </c>
      <c r="N52" s="55">
        <v>1450626</v>
      </c>
      <c r="O52" s="55">
        <v>0</v>
      </c>
      <c r="P52" s="55">
        <v>0</v>
      </c>
      <c r="Q52" s="55">
        <v>0</v>
      </c>
      <c r="R52" s="55">
        <v>1370719</v>
      </c>
      <c r="S52" s="55">
        <v>1370719</v>
      </c>
      <c r="T52" s="78">
        <v>0</v>
      </c>
      <c r="U52" s="78"/>
      <c r="V52" s="78">
        <v>0</v>
      </c>
      <c r="W52" s="78"/>
    </row>
    <row r="53" spans="1:23" ht="18.75" customHeight="1">
      <c r="A53" s="82"/>
      <c r="B53" s="82"/>
      <c r="C53" s="82"/>
      <c r="D53" s="83"/>
      <c r="E53" s="83"/>
      <c r="F53" s="53" t="s">
        <v>19</v>
      </c>
      <c r="G53" s="78">
        <v>0</v>
      </c>
      <c r="H53" s="78"/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78">
        <v>0</v>
      </c>
      <c r="U53" s="78"/>
      <c r="V53" s="78">
        <v>0</v>
      </c>
      <c r="W53" s="78"/>
    </row>
    <row r="54" spans="1:23" ht="18" customHeight="1">
      <c r="A54" s="82"/>
      <c r="B54" s="82"/>
      <c r="C54" s="82"/>
      <c r="D54" s="83"/>
      <c r="E54" s="83"/>
      <c r="F54" s="53" t="s">
        <v>20</v>
      </c>
      <c r="G54" s="78">
        <v>32401</v>
      </c>
      <c r="H54" s="78"/>
      <c r="I54" s="55">
        <v>32401</v>
      </c>
      <c r="J54" s="55">
        <v>387</v>
      </c>
      <c r="K54" s="55">
        <v>0</v>
      </c>
      <c r="L54" s="55">
        <v>387</v>
      </c>
      <c r="M54" s="55">
        <v>0</v>
      </c>
      <c r="N54" s="55">
        <v>32014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78">
        <v>0</v>
      </c>
      <c r="U54" s="78"/>
      <c r="V54" s="78">
        <v>0</v>
      </c>
      <c r="W54" s="78"/>
    </row>
    <row r="55" spans="1:23" ht="18.75" customHeight="1" thickBot="1">
      <c r="A55" s="82"/>
      <c r="B55" s="82"/>
      <c r="C55" s="82"/>
      <c r="D55" s="83"/>
      <c r="E55" s="83"/>
      <c r="F55" s="53" t="s">
        <v>21</v>
      </c>
      <c r="G55" s="78">
        <v>20703690</v>
      </c>
      <c r="H55" s="78"/>
      <c r="I55" s="55">
        <v>19332971</v>
      </c>
      <c r="J55" s="55">
        <v>17656131</v>
      </c>
      <c r="K55" s="55">
        <v>12102394</v>
      </c>
      <c r="L55" s="55">
        <v>5553737</v>
      </c>
      <c r="M55" s="55">
        <v>194200</v>
      </c>
      <c r="N55" s="55">
        <v>1482640</v>
      </c>
      <c r="O55" s="55">
        <v>0</v>
      </c>
      <c r="P55" s="55">
        <v>0</v>
      </c>
      <c r="Q55" s="55">
        <v>0</v>
      </c>
      <c r="R55" s="55">
        <v>1370719</v>
      </c>
      <c r="S55" s="55">
        <v>1370719</v>
      </c>
      <c r="T55" s="78">
        <v>0</v>
      </c>
      <c r="U55" s="78"/>
      <c r="V55" s="78">
        <v>0</v>
      </c>
      <c r="W55" s="78"/>
    </row>
    <row r="56" spans="1:23" ht="19.5" customHeight="1" thickBot="1">
      <c r="A56" s="85"/>
      <c r="B56" s="85"/>
      <c r="C56" s="85">
        <v>85204</v>
      </c>
      <c r="D56" s="86" t="s">
        <v>98</v>
      </c>
      <c r="E56" s="86"/>
      <c r="F56" s="54" t="s">
        <v>18</v>
      </c>
      <c r="G56" s="79">
        <v>1428962</v>
      </c>
      <c r="H56" s="79"/>
      <c r="I56" s="56">
        <v>1428962</v>
      </c>
      <c r="J56" s="56">
        <v>22106</v>
      </c>
      <c r="K56" s="56">
        <v>20101</v>
      </c>
      <c r="L56" s="56">
        <v>2005</v>
      </c>
      <c r="M56" s="56">
        <v>101000</v>
      </c>
      <c r="N56" s="56">
        <v>1305856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79">
        <v>0</v>
      </c>
      <c r="U56" s="79"/>
      <c r="V56" s="79">
        <v>0</v>
      </c>
      <c r="W56" s="79"/>
    </row>
    <row r="57" spans="1:23" ht="17.25" customHeight="1" thickBot="1">
      <c r="A57" s="85"/>
      <c r="B57" s="85"/>
      <c r="C57" s="85"/>
      <c r="D57" s="86"/>
      <c r="E57" s="86"/>
      <c r="F57" s="53" t="s">
        <v>19</v>
      </c>
      <c r="G57" s="78">
        <v>0</v>
      </c>
      <c r="H57" s="78"/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78">
        <v>0</v>
      </c>
      <c r="U57" s="78"/>
      <c r="V57" s="78">
        <v>0</v>
      </c>
      <c r="W57" s="78"/>
    </row>
    <row r="58" spans="1:23" ht="18" customHeight="1" thickBot="1">
      <c r="A58" s="85"/>
      <c r="B58" s="85"/>
      <c r="C58" s="85"/>
      <c r="D58" s="86"/>
      <c r="E58" s="86"/>
      <c r="F58" s="53" t="s">
        <v>20</v>
      </c>
      <c r="G58" s="78">
        <v>29998</v>
      </c>
      <c r="H58" s="78"/>
      <c r="I58" s="55">
        <v>29998</v>
      </c>
      <c r="J58" s="55">
        <v>278</v>
      </c>
      <c r="K58" s="55">
        <v>0</v>
      </c>
      <c r="L58" s="55">
        <v>278</v>
      </c>
      <c r="M58" s="55">
        <v>0</v>
      </c>
      <c r="N58" s="55">
        <v>29720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78">
        <v>0</v>
      </c>
      <c r="U58" s="78"/>
      <c r="V58" s="78">
        <v>0</v>
      </c>
      <c r="W58" s="78"/>
    </row>
    <row r="59" spans="1:23" ht="21" customHeight="1" thickBot="1">
      <c r="A59" s="85"/>
      <c r="B59" s="85"/>
      <c r="C59" s="85"/>
      <c r="D59" s="86"/>
      <c r="E59" s="86"/>
      <c r="F59" s="53" t="s">
        <v>21</v>
      </c>
      <c r="G59" s="78">
        <v>1458960</v>
      </c>
      <c r="H59" s="78"/>
      <c r="I59" s="55">
        <v>1458960</v>
      </c>
      <c r="J59" s="55">
        <v>22384</v>
      </c>
      <c r="K59" s="55">
        <v>20101</v>
      </c>
      <c r="L59" s="55">
        <v>2283</v>
      </c>
      <c r="M59" s="55">
        <v>101000</v>
      </c>
      <c r="N59" s="55">
        <v>1335576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78">
        <v>0</v>
      </c>
      <c r="U59" s="78"/>
      <c r="V59" s="78">
        <v>0</v>
      </c>
      <c r="W59" s="78"/>
    </row>
    <row r="60" spans="1:23" ht="18.75" customHeight="1" thickBot="1">
      <c r="A60" s="85"/>
      <c r="B60" s="85"/>
      <c r="C60" s="85">
        <v>85231</v>
      </c>
      <c r="D60" s="86" t="s">
        <v>106</v>
      </c>
      <c r="E60" s="86"/>
      <c r="F60" s="54" t="s">
        <v>18</v>
      </c>
      <c r="G60" s="79">
        <v>8811</v>
      </c>
      <c r="H60" s="79"/>
      <c r="I60" s="56">
        <v>8811</v>
      </c>
      <c r="J60" s="56">
        <v>381</v>
      </c>
      <c r="K60" s="56">
        <v>0</v>
      </c>
      <c r="L60" s="56">
        <v>381</v>
      </c>
      <c r="M60" s="56">
        <v>0</v>
      </c>
      <c r="N60" s="56">
        <v>8430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79">
        <v>0</v>
      </c>
      <c r="U60" s="79"/>
      <c r="V60" s="79">
        <v>0</v>
      </c>
      <c r="W60" s="79"/>
    </row>
    <row r="61" spans="1:23" ht="18.75" customHeight="1" thickBot="1">
      <c r="A61" s="85"/>
      <c r="B61" s="85"/>
      <c r="C61" s="85"/>
      <c r="D61" s="86"/>
      <c r="E61" s="86"/>
      <c r="F61" s="53" t="s">
        <v>19</v>
      </c>
      <c r="G61" s="78">
        <v>0</v>
      </c>
      <c r="H61" s="78"/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78">
        <v>0</v>
      </c>
      <c r="U61" s="78"/>
      <c r="V61" s="78">
        <v>0</v>
      </c>
      <c r="W61" s="78"/>
    </row>
    <row r="62" spans="1:23" ht="18" customHeight="1" thickBot="1">
      <c r="A62" s="85"/>
      <c r="B62" s="85"/>
      <c r="C62" s="85"/>
      <c r="D62" s="86"/>
      <c r="E62" s="86"/>
      <c r="F62" s="53" t="s">
        <v>20</v>
      </c>
      <c r="G62" s="78">
        <v>2403</v>
      </c>
      <c r="H62" s="78"/>
      <c r="I62" s="55">
        <v>2403</v>
      </c>
      <c r="J62" s="55">
        <v>109</v>
      </c>
      <c r="K62" s="55">
        <v>0</v>
      </c>
      <c r="L62" s="55">
        <v>109</v>
      </c>
      <c r="M62" s="55">
        <v>0</v>
      </c>
      <c r="N62" s="55">
        <v>2294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78">
        <v>0</v>
      </c>
      <c r="U62" s="78"/>
      <c r="V62" s="78">
        <v>0</v>
      </c>
      <c r="W62" s="78"/>
    </row>
    <row r="63" spans="1:23" ht="18.75" customHeight="1">
      <c r="A63" s="85"/>
      <c r="B63" s="85"/>
      <c r="C63" s="85"/>
      <c r="D63" s="86"/>
      <c r="E63" s="86"/>
      <c r="F63" s="53" t="s">
        <v>21</v>
      </c>
      <c r="G63" s="78">
        <v>11214</v>
      </c>
      <c r="H63" s="78"/>
      <c r="I63" s="55">
        <v>11214</v>
      </c>
      <c r="J63" s="55">
        <v>490</v>
      </c>
      <c r="K63" s="55">
        <v>0</v>
      </c>
      <c r="L63" s="55">
        <v>490</v>
      </c>
      <c r="M63" s="55">
        <v>0</v>
      </c>
      <c r="N63" s="55">
        <v>10724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78">
        <v>0</v>
      </c>
      <c r="U63" s="78"/>
      <c r="V63" s="78">
        <v>0</v>
      </c>
      <c r="W63" s="78"/>
    </row>
    <row r="64" spans="1:23" ht="18" customHeight="1">
      <c r="A64" s="77" t="s">
        <v>22</v>
      </c>
      <c r="B64" s="77"/>
      <c r="C64" s="77"/>
      <c r="D64" s="77"/>
      <c r="E64" s="77"/>
      <c r="F64" s="53" t="s">
        <v>18</v>
      </c>
      <c r="G64" s="88">
        <v>81448313</v>
      </c>
      <c r="H64" s="88"/>
      <c r="I64" s="57">
        <v>75105965</v>
      </c>
      <c r="J64" s="57">
        <v>68170000</v>
      </c>
      <c r="K64" s="57">
        <v>40938565</v>
      </c>
      <c r="L64" s="57">
        <v>27231435</v>
      </c>
      <c r="M64" s="57">
        <v>1369658</v>
      </c>
      <c r="N64" s="57">
        <v>2943129</v>
      </c>
      <c r="O64" s="57">
        <v>2262713</v>
      </c>
      <c r="P64" s="57">
        <v>325064</v>
      </c>
      <c r="Q64" s="57">
        <v>35401</v>
      </c>
      <c r="R64" s="57">
        <v>6342348</v>
      </c>
      <c r="S64" s="57">
        <v>6342348</v>
      </c>
      <c r="T64" s="88">
        <v>1333333</v>
      </c>
      <c r="U64" s="88"/>
      <c r="V64" s="88">
        <v>0</v>
      </c>
      <c r="W64" s="88"/>
    </row>
    <row r="65" spans="1:23" ht="15.75" customHeight="1">
      <c r="A65" s="77"/>
      <c r="B65" s="77"/>
      <c r="C65" s="77"/>
      <c r="D65" s="77"/>
      <c r="E65" s="77"/>
      <c r="F65" s="53" t="s">
        <v>19</v>
      </c>
      <c r="G65" s="88">
        <v>-485928</v>
      </c>
      <c r="H65" s="88"/>
      <c r="I65" s="57">
        <v>-485928</v>
      </c>
      <c r="J65" s="57">
        <v>-485928</v>
      </c>
      <c r="K65" s="57">
        <v>-7922</v>
      </c>
      <c r="L65" s="57">
        <v>-478006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88">
        <v>0</v>
      </c>
      <c r="U65" s="88"/>
      <c r="V65" s="88">
        <v>0</v>
      </c>
      <c r="W65" s="88"/>
    </row>
    <row r="66" spans="1:23" ht="17.25" customHeight="1">
      <c r="A66" s="77"/>
      <c r="B66" s="77"/>
      <c r="C66" s="77"/>
      <c r="D66" s="77"/>
      <c r="E66" s="77"/>
      <c r="F66" s="53" t="s">
        <v>20</v>
      </c>
      <c r="G66" s="88">
        <v>540329</v>
      </c>
      <c r="H66" s="88"/>
      <c r="I66" s="57">
        <v>540329</v>
      </c>
      <c r="J66" s="57">
        <v>503968</v>
      </c>
      <c r="K66" s="57">
        <v>22622</v>
      </c>
      <c r="L66" s="57">
        <v>481346</v>
      </c>
      <c r="M66" s="57">
        <v>0</v>
      </c>
      <c r="N66" s="57">
        <v>36361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88">
        <v>0</v>
      </c>
      <c r="U66" s="88"/>
      <c r="V66" s="88">
        <v>0</v>
      </c>
      <c r="W66" s="88"/>
    </row>
    <row r="67" spans="1:23" ht="19.5" customHeight="1">
      <c r="A67" s="77"/>
      <c r="B67" s="77"/>
      <c r="C67" s="77"/>
      <c r="D67" s="77"/>
      <c r="E67" s="77"/>
      <c r="F67" s="53" t="s">
        <v>21</v>
      </c>
      <c r="G67" s="88">
        <v>81502714</v>
      </c>
      <c r="H67" s="88"/>
      <c r="I67" s="57">
        <v>75160366</v>
      </c>
      <c r="J67" s="57">
        <v>68188040</v>
      </c>
      <c r="K67" s="57">
        <v>40953265</v>
      </c>
      <c r="L67" s="57">
        <v>27234775</v>
      </c>
      <c r="M67" s="57">
        <v>1369658</v>
      </c>
      <c r="N67" s="57">
        <v>2979490</v>
      </c>
      <c r="O67" s="57">
        <v>2262713</v>
      </c>
      <c r="P67" s="57">
        <v>325064</v>
      </c>
      <c r="Q67" s="57">
        <v>35401</v>
      </c>
      <c r="R67" s="57">
        <v>6342348</v>
      </c>
      <c r="S67" s="57">
        <v>6342348</v>
      </c>
      <c r="T67" s="88">
        <v>1333333</v>
      </c>
      <c r="U67" s="88"/>
      <c r="V67" s="88">
        <v>0</v>
      </c>
      <c r="W67" s="88"/>
    </row>
  </sheetData>
  <sheetProtection/>
  <mergeCells count="237">
    <mergeCell ref="G66:H66"/>
    <mergeCell ref="T66:U66"/>
    <mergeCell ref="V66:W66"/>
    <mergeCell ref="G67:H67"/>
    <mergeCell ref="T67:U67"/>
    <mergeCell ref="V67:W67"/>
    <mergeCell ref="G64:H64"/>
    <mergeCell ref="T64:U64"/>
    <mergeCell ref="V64:W64"/>
    <mergeCell ref="G65:H65"/>
    <mergeCell ref="T65:U65"/>
    <mergeCell ref="V65:W65"/>
    <mergeCell ref="T61:U61"/>
    <mergeCell ref="V61:W61"/>
    <mergeCell ref="G62:H62"/>
    <mergeCell ref="T62:U62"/>
    <mergeCell ref="V62:W62"/>
    <mergeCell ref="G63:H63"/>
    <mergeCell ref="T63:U63"/>
    <mergeCell ref="V63:W63"/>
    <mergeCell ref="G59:H59"/>
    <mergeCell ref="T59:U59"/>
    <mergeCell ref="V59:W59"/>
    <mergeCell ref="A60:B63"/>
    <mergeCell ref="C60:C63"/>
    <mergeCell ref="D60:E63"/>
    <mergeCell ref="G60:H60"/>
    <mergeCell ref="T60:U60"/>
    <mergeCell ref="V60:W60"/>
    <mergeCell ref="G61:H61"/>
    <mergeCell ref="V56:W56"/>
    <mergeCell ref="G57:H57"/>
    <mergeCell ref="T57:U57"/>
    <mergeCell ref="V57:W57"/>
    <mergeCell ref="G58:H58"/>
    <mergeCell ref="T58:U58"/>
    <mergeCell ref="V58:W58"/>
    <mergeCell ref="T54:U54"/>
    <mergeCell ref="V54:W54"/>
    <mergeCell ref="G55:H55"/>
    <mergeCell ref="T55:U55"/>
    <mergeCell ref="V55:W55"/>
    <mergeCell ref="A56:B59"/>
    <mergeCell ref="C56:C59"/>
    <mergeCell ref="D56:E59"/>
    <mergeCell ref="G56:H56"/>
    <mergeCell ref="T56:U56"/>
    <mergeCell ref="A52:B55"/>
    <mergeCell ref="C52:C55"/>
    <mergeCell ref="D52:E55"/>
    <mergeCell ref="G52:H52"/>
    <mergeCell ref="T52:U52"/>
    <mergeCell ref="V52:W52"/>
    <mergeCell ref="G53:H53"/>
    <mergeCell ref="T53:U53"/>
    <mergeCell ref="V53:W53"/>
    <mergeCell ref="G54:H54"/>
    <mergeCell ref="G50:H50"/>
    <mergeCell ref="T50:U50"/>
    <mergeCell ref="V50:W50"/>
    <mergeCell ref="G51:H51"/>
    <mergeCell ref="T51:U51"/>
    <mergeCell ref="V51:W51"/>
    <mergeCell ref="G48:H48"/>
    <mergeCell ref="T48:U48"/>
    <mergeCell ref="V48:W48"/>
    <mergeCell ref="G49:H49"/>
    <mergeCell ref="T49:U49"/>
    <mergeCell ref="V49:W49"/>
    <mergeCell ref="A44:B47"/>
    <mergeCell ref="C44:C47"/>
    <mergeCell ref="D44:E47"/>
    <mergeCell ref="A48:B51"/>
    <mergeCell ref="C48:C51"/>
    <mergeCell ref="D48:E51"/>
    <mergeCell ref="G46:H46"/>
    <mergeCell ref="T46:U46"/>
    <mergeCell ref="V46:W46"/>
    <mergeCell ref="G47:H47"/>
    <mergeCell ref="T47:U47"/>
    <mergeCell ref="V47:W47"/>
    <mergeCell ref="G43:H43"/>
    <mergeCell ref="T43:U43"/>
    <mergeCell ref="V43:W43"/>
    <mergeCell ref="G44:H44"/>
    <mergeCell ref="T44:U44"/>
    <mergeCell ref="V44:W44"/>
    <mergeCell ref="G45:H45"/>
    <mergeCell ref="T45:U45"/>
    <mergeCell ref="V45:W45"/>
    <mergeCell ref="V40:W40"/>
    <mergeCell ref="G41:H41"/>
    <mergeCell ref="T41:U41"/>
    <mergeCell ref="V41:W41"/>
    <mergeCell ref="G42:H42"/>
    <mergeCell ref="T42:U42"/>
    <mergeCell ref="V42:W42"/>
    <mergeCell ref="T38:U38"/>
    <mergeCell ref="V38:W38"/>
    <mergeCell ref="G39:H39"/>
    <mergeCell ref="T39:U39"/>
    <mergeCell ref="V39:W39"/>
    <mergeCell ref="A40:B43"/>
    <mergeCell ref="C40:C43"/>
    <mergeCell ref="D40:E43"/>
    <mergeCell ref="G40:H40"/>
    <mergeCell ref="T40:U40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G34:H34"/>
    <mergeCell ref="T34:U34"/>
    <mergeCell ref="V34:W34"/>
    <mergeCell ref="G35:H35"/>
    <mergeCell ref="T35:U35"/>
    <mergeCell ref="V35:W35"/>
    <mergeCell ref="G32:H32"/>
    <mergeCell ref="T32:U32"/>
    <mergeCell ref="V32:W32"/>
    <mergeCell ref="G33:H33"/>
    <mergeCell ref="T33:U33"/>
    <mergeCell ref="V33:W33"/>
    <mergeCell ref="A28:B31"/>
    <mergeCell ref="C28:C31"/>
    <mergeCell ref="D28:E31"/>
    <mergeCell ref="A32:B35"/>
    <mergeCell ref="C32:C35"/>
    <mergeCell ref="D32:E35"/>
    <mergeCell ref="T29:U29"/>
    <mergeCell ref="V29:W29"/>
    <mergeCell ref="G30:H30"/>
    <mergeCell ref="T30:U30"/>
    <mergeCell ref="V30:W30"/>
    <mergeCell ref="G31:H31"/>
    <mergeCell ref="T31:U31"/>
    <mergeCell ref="V31:W31"/>
    <mergeCell ref="G29:H29"/>
    <mergeCell ref="T26:U26"/>
    <mergeCell ref="V26:W26"/>
    <mergeCell ref="G27:H27"/>
    <mergeCell ref="T27:U27"/>
    <mergeCell ref="V27:W27"/>
    <mergeCell ref="G28:H28"/>
    <mergeCell ref="T28:U28"/>
    <mergeCell ref="V28:W28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G20:H20"/>
    <mergeCell ref="A20:B23"/>
    <mergeCell ref="C20:C23"/>
    <mergeCell ref="D20:E23"/>
    <mergeCell ref="G23:H23"/>
    <mergeCell ref="T23:U23"/>
    <mergeCell ref="T22:U22"/>
    <mergeCell ref="T17:U17"/>
    <mergeCell ref="V17:W17"/>
    <mergeCell ref="V19:W19"/>
    <mergeCell ref="V18:W18"/>
    <mergeCell ref="A1:X2"/>
    <mergeCell ref="G21:H21"/>
    <mergeCell ref="T21:U21"/>
    <mergeCell ref="V21:W21"/>
    <mergeCell ref="V13:W13"/>
    <mergeCell ref="T13:U13"/>
    <mergeCell ref="T14:U14"/>
    <mergeCell ref="V14:W14"/>
    <mergeCell ref="V12:W12"/>
    <mergeCell ref="T16:U16"/>
    <mergeCell ref="V16:W16"/>
    <mergeCell ref="V15:W15"/>
    <mergeCell ref="T12:U12"/>
    <mergeCell ref="T15:U15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M8:M10"/>
    <mergeCell ref="S7:S10"/>
    <mergeCell ref="T11:U11"/>
    <mergeCell ref="A11:B11"/>
    <mergeCell ref="D11:F11"/>
    <mergeCell ref="Q8:Q10"/>
    <mergeCell ref="R6:R10"/>
    <mergeCell ref="S6:W6"/>
    <mergeCell ref="V7:W10"/>
    <mergeCell ref="P8:P10"/>
    <mergeCell ref="N8:N10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7:H17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A64:E67"/>
    <mergeCell ref="G18:H18"/>
    <mergeCell ref="V23:W23"/>
    <mergeCell ref="V20:W20"/>
    <mergeCell ref="T20:U20"/>
    <mergeCell ref="T18:U18"/>
    <mergeCell ref="V22:W22"/>
    <mergeCell ref="G19:H19"/>
    <mergeCell ref="T19:U19"/>
    <mergeCell ref="G22:H22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67.90.2016
z dnia 18 października 2016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7"/>
  <sheetViews>
    <sheetView view="pageLayout" zoomScale="90" zoomScalePageLayoutView="90" workbookViewId="0" topLeftCell="A1">
      <selection activeCell="O39" sqref="O39"/>
    </sheetView>
  </sheetViews>
  <sheetFormatPr defaultColWidth="9.33203125" defaultRowHeight="12.75"/>
  <cols>
    <col min="1" max="1" width="5.66015625" style="14" customWidth="1"/>
    <col min="2" max="2" width="11" style="14" customWidth="1"/>
    <col min="3" max="3" width="8.66015625" style="14" customWidth="1"/>
    <col min="4" max="4" width="15" style="14" customWidth="1"/>
    <col min="5" max="5" width="16.83203125" style="14" customWidth="1"/>
    <col min="6" max="6" width="14.16015625" style="14" customWidth="1"/>
    <col min="7" max="7" width="14.33203125" style="14" customWidth="1"/>
    <col min="8" max="8" width="14.5" style="14" customWidth="1"/>
    <col min="9" max="9" width="11.33203125" style="14" customWidth="1"/>
    <col min="10" max="10" width="12.66015625" style="14" customWidth="1"/>
    <col min="11" max="11" width="10.83203125" style="16" customWidth="1"/>
    <col min="12" max="12" width="15" style="16" customWidth="1"/>
    <col min="13" max="14" width="12.33203125" style="16" bestFit="1" customWidth="1"/>
    <col min="15" max="15" width="12.16015625" style="16" customWidth="1"/>
    <col min="16" max="16384" width="9.33203125" style="16" customWidth="1"/>
  </cols>
  <sheetData>
    <row r="1" spans="1:17" ht="36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51"/>
    </row>
    <row r="2" spans="1:16" ht="6" customHeight="1">
      <c r="A2" s="50"/>
      <c r="B2" s="50"/>
      <c r="C2" s="50"/>
      <c r="D2" s="50"/>
      <c r="E2" s="50"/>
      <c r="F2" s="50"/>
      <c r="G2" s="50"/>
      <c r="H2" s="18"/>
      <c r="I2" s="18"/>
      <c r="J2" s="18"/>
      <c r="K2" s="17"/>
      <c r="L2" s="17"/>
      <c r="M2" s="17"/>
      <c r="N2" s="17"/>
      <c r="O2" s="17"/>
      <c r="P2" s="17"/>
    </row>
    <row r="3" spans="1:16" s="37" customFormat="1" ht="14.25" customHeight="1">
      <c r="A3" s="49"/>
      <c r="B3" s="49"/>
      <c r="C3" s="49"/>
      <c r="D3" s="49"/>
      <c r="E3" s="49"/>
      <c r="F3" s="49"/>
      <c r="G3" s="48"/>
      <c r="H3" s="48"/>
      <c r="I3" s="48"/>
      <c r="J3" s="48"/>
      <c r="K3" s="48"/>
      <c r="L3" s="47"/>
      <c r="M3" s="47"/>
      <c r="N3" s="47"/>
      <c r="O3" s="47"/>
      <c r="P3" s="46" t="s">
        <v>65</v>
      </c>
    </row>
    <row r="4" spans="1:16" s="37" customFormat="1" ht="12.75">
      <c r="A4" s="100" t="s">
        <v>0</v>
      </c>
      <c r="B4" s="100" t="s">
        <v>1</v>
      </c>
      <c r="C4" s="100" t="s">
        <v>44</v>
      </c>
      <c r="D4" s="100" t="s">
        <v>64</v>
      </c>
      <c r="E4" s="89" t="s">
        <v>63</v>
      </c>
      <c r="F4" s="95" t="s">
        <v>6</v>
      </c>
      <c r="G4" s="103"/>
      <c r="H4" s="103"/>
      <c r="I4" s="103"/>
      <c r="J4" s="103"/>
      <c r="K4" s="103"/>
      <c r="L4" s="103"/>
      <c r="M4" s="103"/>
      <c r="N4" s="103"/>
      <c r="O4" s="103"/>
      <c r="P4" s="96"/>
    </row>
    <row r="5" spans="1:16" s="37" customFormat="1" ht="12.75">
      <c r="A5" s="101"/>
      <c r="B5" s="101"/>
      <c r="C5" s="101"/>
      <c r="D5" s="101"/>
      <c r="E5" s="90"/>
      <c r="F5" s="89" t="s">
        <v>62</v>
      </c>
      <c r="G5" s="97" t="s">
        <v>6</v>
      </c>
      <c r="H5" s="97"/>
      <c r="I5" s="97"/>
      <c r="J5" s="97"/>
      <c r="K5" s="97"/>
      <c r="L5" s="89" t="s">
        <v>61</v>
      </c>
      <c r="M5" s="92" t="s">
        <v>6</v>
      </c>
      <c r="N5" s="93"/>
      <c r="O5" s="93"/>
      <c r="P5" s="94"/>
    </row>
    <row r="6" spans="1:16" s="37" customFormat="1" ht="15" customHeight="1">
      <c r="A6" s="101"/>
      <c r="B6" s="101"/>
      <c r="C6" s="101"/>
      <c r="D6" s="101"/>
      <c r="E6" s="90"/>
      <c r="F6" s="90"/>
      <c r="G6" s="95" t="s">
        <v>60</v>
      </c>
      <c r="H6" s="96"/>
      <c r="I6" s="89" t="s">
        <v>59</v>
      </c>
      <c r="J6" s="89" t="s">
        <v>58</v>
      </c>
      <c r="K6" s="89" t="s">
        <v>57</v>
      </c>
      <c r="L6" s="90"/>
      <c r="M6" s="95" t="s">
        <v>8</v>
      </c>
      <c r="N6" s="45" t="s">
        <v>9</v>
      </c>
      <c r="O6" s="97" t="s">
        <v>56</v>
      </c>
      <c r="P6" s="97" t="s">
        <v>55</v>
      </c>
    </row>
    <row r="7" spans="1:16" s="37" customFormat="1" ht="76.5" customHeight="1">
      <c r="A7" s="102"/>
      <c r="B7" s="102"/>
      <c r="C7" s="102"/>
      <c r="D7" s="102"/>
      <c r="E7" s="91"/>
      <c r="F7" s="91"/>
      <c r="G7" s="44" t="s">
        <v>16</v>
      </c>
      <c r="H7" s="44" t="s">
        <v>54</v>
      </c>
      <c r="I7" s="91"/>
      <c r="J7" s="91"/>
      <c r="K7" s="91"/>
      <c r="L7" s="91"/>
      <c r="M7" s="97"/>
      <c r="N7" s="43" t="s">
        <v>13</v>
      </c>
      <c r="O7" s="97"/>
      <c r="P7" s="97"/>
    </row>
    <row r="8" spans="1:16" s="37" customFormat="1" ht="10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</row>
    <row r="9" spans="1:16" s="37" customFormat="1" ht="13.5">
      <c r="A9" s="34" t="s">
        <v>53</v>
      </c>
      <c r="B9" s="41"/>
      <c r="C9" s="28"/>
      <c r="D9" s="32">
        <f>SUM(D10:D10)</f>
        <v>6000</v>
      </c>
      <c r="E9" s="32">
        <f>SUM(E10:E10)</f>
        <v>6000</v>
      </c>
      <c r="F9" s="32">
        <f>SUM(F10:F10)</f>
        <v>6000</v>
      </c>
      <c r="G9" s="32">
        <f>SUM(G10:G10)</f>
        <v>0</v>
      </c>
      <c r="H9" s="32">
        <f>SUM(H10:H10)</f>
        <v>6000</v>
      </c>
      <c r="I9" s="32">
        <v>0</v>
      </c>
      <c r="J9" s="32">
        <v>0</v>
      </c>
      <c r="K9" s="32">
        <v>0</v>
      </c>
      <c r="L9" s="32">
        <f>SUM(L10:L10)</f>
        <v>0</v>
      </c>
      <c r="M9" s="32">
        <f>SUM(M10:M10)</f>
        <v>0</v>
      </c>
      <c r="N9" s="32">
        <f>SUM(N10:N10)</f>
        <v>0</v>
      </c>
      <c r="O9" s="32">
        <v>0</v>
      </c>
      <c r="P9" s="32">
        <v>0</v>
      </c>
    </row>
    <row r="10" spans="1:16" s="37" customFormat="1" ht="12.75">
      <c r="A10" s="40" t="s">
        <v>53</v>
      </c>
      <c r="B10" s="39" t="s">
        <v>52</v>
      </c>
      <c r="C10" s="24">
        <v>2110</v>
      </c>
      <c r="D10" s="23">
        <v>6000</v>
      </c>
      <c r="E10" s="23">
        <f>F10+L10</f>
        <v>6000</v>
      </c>
      <c r="F10" s="23">
        <f>H10</f>
        <v>6000</v>
      </c>
      <c r="G10" s="22">
        <v>0</v>
      </c>
      <c r="H10" s="22">
        <v>6000</v>
      </c>
      <c r="I10" s="22">
        <v>0</v>
      </c>
      <c r="J10" s="22">
        <v>0</v>
      </c>
      <c r="K10" s="22">
        <f>-T10</f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37" customFormat="1" ht="13.5">
      <c r="A11" s="30">
        <v>600</v>
      </c>
      <c r="B11" s="36"/>
      <c r="C11" s="28"/>
      <c r="D11" s="32">
        <f aca="true" t="shared" si="0" ref="D11:N11">SUM(D12:D12)</f>
        <v>1218</v>
      </c>
      <c r="E11" s="32">
        <f t="shared" si="0"/>
        <v>1218</v>
      </c>
      <c r="F11" s="32">
        <f t="shared" si="0"/>
        <v>1218</v>
      </c>
      <c r="G11" s="32">
        <f t="shared" si="0"/>
        <v>0</v>
      </c>
      <c r="H11" s="32">
        <f t="shared" si="0"/>
        <v>1218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>O13+O15</f>
        <v>0</v>
      </c>
      <c r="P11" s="32">
        <f>P13+P15</f>
        <v>0</v>
      </c>
    </row>
    <row r="12" spans="1:16" s="37" customFormat="1" ht="12.75">
      <c r="A12" s="26">
        <v>600</v>
      </c>
      <c r="B12" s="25">
        <v>60095</v>
      </c>
      <c r="C12" s="24">
        <v>2110</v>
      </c>
      <c r="D12" s="23">
        <v>1218</v>
      </c>
      <c r="E12" s="23">
        <f>SUM(F12)</f>
        <v>1218</v>
      </c>
      <c r="F12" s="23">
        <f>SUM(H12)</f>
        <v>1218</v>
      </c>
      <c r="G12" s="22">
        <v>0</v>
      </c>
      <c r="H12" s="22">
        <v>1218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f>SUM(O12+Q12+R12)</f>
        <v>0</v>
      </c>
      <c r="O12" s="22">
        <v>0</v>
      </c>
      <c r="P12" s="22">
        <v>0</v>
      </c>
    </row>
    <row r="13" spans="1:16" s="37" customFormat="1" ht="13.5">
      <c r="A13" s="34" t="s">
        <v>51</v>
      </c>
      <c r="B13" s="33"/>
      <c r="C13" s="28"/>
      <c r="D13" s="32">
        <f aca="true" t="shared" si="1" ref="D13:M13">SUM(D14)</f>
        <v>70000</v>
      </c>
      <c r="E13" s="32">
        <f t="shared" si="1"/>
        <v>70000</v>
      </c>
      <c r="F13" s="32">
        <f t="shared" si="1"/>
        <v>70000</v>
      </c>
      <c r="G13" s="32">
        <f t="shared" si="1"/>
        <v>35000</v>
      </c>
      <c r="H13" s="32">
        <f t="shared" si="1"/>
        <v>35000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v>0</v>
      </c>
      <c r="O13" s="32">
        <f>SUM(O14)</f>
        <v>0</v>
      </c>
      <c r="P13" s="32">
        <f>SUM(P14)</f>
        <v>0</v>
      </c>
    </row>
    <row r="14" spans="1:18" s="37" customFormat="1" ht="12.75">
      <c r="A14" s="26">
        <v>700</v>
      </c>
      <c r="B14" s="25">
        <v>70005</v>
      </c>
      <c r="C14" s="24">
        <v>2110</v>
      </c>
      <c r="D14" s="23">
        <v>70000</v>
      </c>
      <c r="E14" s="23">
        <f>SUM(F14)</f>
        <v>70000</v>
      </c>
      <c r="F14" s="23">
        <f>SUM(G14:H14)</f>
        <v>70000</v>
      </c>
      <c r="G14" s="22">
        <v>35000</v>
      </c>
      <c r="H14" s="22">
        <v>35000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f>SUM(O14+Q14+R14)</f>
        <v>0</v>
      </c>
      <c r="O14" s="22">
        <v>0</v>
      </c>
      <c r="P14" s="22">
        <v>0</v>
      </c>
      <c r="Q14" s="31"/>
      <c r="R14" s="31"/>
    </row>
    <row r="15" spans="1:18" s="37" customFormat="1" ht="13.5">
      <c r="A15" s="30">
        <v>710</v>
      </c>
      <c r="B15" s="36"/>
      <c r="C15" s="28"/>
      <c r="D15" s="32">
        <f aca="true" t="shared" si="2" ref="D15:P15">SUM(D16:D18)</f>
        <v>484500</v>
      </c>
      <c r="E15" s="32">
        <f t="shared" si="2"/>
        <v>484500</v>
      </c>
      <c r="F15" s="32">
        <f t="shared" si="2"/>
        <v>437010</v>
      </c>
      <c r="G15" s="32">
        <f t="shared" si="2"/>
        <v>388349</v>
      </c>
      <c r="H15" s="32">
        <f t="shared" si="2"/>
        <v>48661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47490</v>
      </c>
      <c r="M15" s="32">
        <f t="shared" si="2"/>
        <v>47490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8"/>
      <c r="R15" s="38"/>
    </row>
    <row r="16" spans="1:18" s="37" customFormat="1" ht="12.75">
      <c r="A16" s="26">
        <v>710</v>
      </c>
      <c r="B16" s="25">
        <v>71012</v>
      </c>
      <c r="C16" s="24">
        <v>2110</v>
      </c>
      <c r="D16" s="23">
        <v>114000</v>
      </c>
      <c r="E16" s="23">
        <f>SUM(N16+F16)</f>
        <v>114000</v>
      </c>
      <c r="F16" s="23">
        <f>SUM(G16:K16)</f>
        <v>114000</v>
      </c>
      <c r="G16" s="22">
        <v>114000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f>SUM(O16+Q16+R16)</f>
        <v>0</v>
      </c>
      <c r="O16" s="22">
        <v>0</v>
      </c>
      <c r="P16" s="22">
        <v>0</v>
      </c>
      <c r="Q16" s="31"/>
      <c r="R16" s="31"/>
    </row>
    <row r="17" spans="1:16" s="37" customFormat="1" ht="12.75">
      <c r="A17" s="26">
        <v>710</v>
      </c>
      <c r="B17" s="25">
        <v>71015</v>
      </c>
      <c r="C17" s="24">
        <v>2110</v>
      </c>
      <c r="D17" s="23">
        <v>323010</v>
      </c>
      <c r="E17" s="23">
        <f>SUM(F17)</f>
        <v>323010</v>
      </c>
      <c r="F17" s="23">
        <f>SUM(G17:H17)</f>
        <v>323010</v>
      </c>
      <c r="G17" s="22">
        <v>274349</v>
      </c>
      <c r="H17" s="22">
        <v>48661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f>SUM(O17+Q17+R17)</f>
        <v>0</v>
      </c>
      <c r="O17" s="22">
        <v>0</v>
      </c>
      <c r="P17" s="22">
        <v>0</v>
      </c>
    </row>
    <row r="18" spans="1:16" s="37" customFormat="1" ht="12.75">
      <c r="A18" s="26"/>
      <c r="B18" s="25"/>
      <c r="C18" s="24">
        <v>6410</v>
      </c>
      <c r="D18" s="23">
        <v>47490</v>
      </c>
      <c r="E18" s="23">
        <f>F18+L18</f>
        <v>47490</v>
      </c>
      <c r="F18" s="23">
        <f>H18</f>
        <v>0</v>
      </c>
      <c r="G18" s="22">
        <v>0</v>
      </c>
      <c r="H18" s="22">
        <v>0</v>
      </c>
      <c r="I18" s="22">
        <v>0</v>
      </c>
      <c r="J18" s="22">
        <v>0</v>
      </c>
      <c r="K18" s="22">
        <f>-T18</f>
        <v>0</v>
      </c>
      <c r="L18" s="22">
        <v>47490</v>
      </c>
      <c r="M18" s="22">
        <v>47490</v>
      </c>
      <c r="N18" s="22">
        <v>0</v>
      </c>
      <c r="O18" s="22">
        <v>0</v>
      </c>
      <c r="P18" s="22">
        <v>0</v>
      </c>
    </row>
    <row r="19" spans="1:16" s="37" customFormat="1" ht="13.5">
      <c r="A19" s="30">
        <v>750</v>
      </c>
      <c r="B19" s="36"/>
      <c r="C19" s="28"/>
      <c r="D19" s="32">
        <f aca="true" t="shared" si="3" ref="D19:P19">SUM(D20:D21)</f>
        <v>15753</v>
      </c>
      <c r="E19" s="32">
        <f t="shared" si="3"/>
        <v>15753</v>
      </c>
      <c r="F19" s="32">
        <f t="shared" si="3"/>
        <v>15753</v>
      </c>
      <c r="G19" s="32">
        <f t="shared" si="3"/>
        <v>11366</v>
      </c>
      <c r="H19" s="32">
        <f t="shared" si="3"/>
        <v>4387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</row>
    <row r="20" spans="1:16" s="37" customFormat="1" ht="12.75">
      <c r="A20" s="26">
        <v>750</v>
      </c>
      <c r="B20" s="25">
        <v>75011</v>
      </c>
      <c r="C20" s="24">
        <v>2110</v>
      </c>
      <c r="D20" s="23">
        <v>2279</v>
      </c>
      <c r="E20" s="23">
        <f>SUM(N20+F20)</f>
        <v>2279</v>
      </c>
      <c r="F20" s="23">
        <f>SUM(G20:K20)</f>
        <v>2279</v>
      </c>
      <c r="G20" s="22">
        <v>2279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f>SUM(O20+Q20+R20)</f>
        <v>0</v>
      </c>
      <c r="O20" s="22">
        <v>0</v>
      </c>
      <c r="P20" s="22">
        <v>0</v>
      </c>
    </row>
    <row r="21" spans="1:16" s="37" customFormat="1" ht="12.75">
      <c r="A21" s="26">
        <v>750</v>
      </c>
      <c r="B21" s="25">
        <v>75045</v>
      </c>
      <c r="C21" s="24">
        <v>2110</v>
      </c>
      <c r="D21" s="23">
        <v>13474</v>
      </c>
      <c r="E21" s="23">
        <f>SUM(F21)</f>
        <v>13474</v>
      </c>
      <c r="F21" s="23">
        <f>SUM(G21:H21)</f>
        <v>13474</v>
      </c>
      <c r="G21" s="22">
        <v>9087</v>
      </c>
      <c r="H21" s="22">
        <v>4387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f>SUM(O21+Q21+R21)</f>
        <v>0</v>
      </c>
      <c r="O21" s="22">
        <v>0</v>
      </c>
      <c r="P21" s="22">
        <v>0</v>
      </c>
    </row>
    <row r="22" spans="1:16" s="35" customFormat="1" ht="14.25" customHeight="1">
      <c r="A22" s="30">
        <v>754</v>
      </c>
      <c r="B22" s="36"/>
      <c r="C22" s="28"/>
      <c r="D22" s="32">
        <f>SUM(D23:D24)</f>
        <v>3626882</v>
      </c>
      <c r="E22" s="32">
        <f>SUM(E23:E24)</f>
        <v>3626882</v>
      </c>
      <c r="F22" s="32">
        <f>SUM(F23:F24)</f>
        <v>3589582</v>
      </c>
      <c r="G22" s="32">
        <f>SUM(G23:G24)</f>
        <v>3100016</v>
      </c>
      <c r="H22" s="32">
        <f>SUM(H23:H24)</f>
        <v>316919</v>
      </c>
      <c r="I22" s="32">
        <f>SUM(I23)</f>
        <v>0</v>
      </c>
      <c r="J22" s="32">
        <f>SUM(J23:J24)</f>
        <v>172647</v>
      </c>
      <c r="K22" s="32">
        <f>SUM(K23)</f>
        <v>0</v>
      </c>
      <c r="L22" s="32">
        <f>SUM(L23:L24)</f>
        <v>37300</v>
      </c>
      <c r="M22" s="32">
        <f>SUM(M23:M24)</f>
        <v>37300</v>
      </c>
      <c r="N22" s="32">
        <f>SUM(N23)</f>
        <v>0</v>
      </c>
      <c r="O22" s="32">
        <f>SUM(O23)</f>
        <v>0</v>
      </c>
      <c r="P22" s="32">
        <f>SUM(P23)</f>
        <v>0</v>
      </c>
    </row>
    <row r="23" spans="1:16" ht="12.75" customHeight="1">
      <c r="A23" s="26">
        <v>754</v>
      </c>
      <c r="B23" s="25">
        <v>75411</v>
      </c>
      <c r="C23" s="24">
        <v>2110</v>
      </c>
      <c r="D23" s="23">
        <v>3589582</v>
      </c>
      <c r="E23" s="23">
        <f>F23+L23</f>
        <v>3589582</v>
      </c>
      <c r="F23" s="23">
        <f>SUM(G23:J23)</f>
        <v>3589582</v>
      </c>
      <c r="G23" s="22">
        <v>3100016</v>
      </c>
      <c r="H23" s="22">
        <v>316919</v>
      </c>
      <c r="I23" s="22">
        <v>0</v>
      </c>
      <c r="J23" s="22">
        <v>172647</v>
      </c>
      <c r="K23" s="22">
        <v>0</v>
      </c>
      <c r="L23" s="22">
        <v>0</v>
      </c>
      <c r="M23" s="22">
        <v>0</v>
      </c>
      <c r="N23" s="22">
        <f>SUM(O23+Q23+R23)</f>
        <v>0</v>
      </c>
      <c r="O23" s="22">
        <v>0</v>
      </c>
      <c r="P23" s="22"/>
    </row>
    <row r="24" spans="1:16" ht="12.75" customHeight="1">
      <c r="A24" s="26"/>
      <c r="B24" s="25"/>
      <c r="C24" s="24">
        <v>6410</v>
      </c>
      <c r="D24" s="23">
        <v>37300</v>
      </c>
      <c r="E24" s="23">
        <f>F24+L24</f>
        <v>37300</v>
      </c>
      <c r="F24" s="23">
        <f>SUM(G24:J24)</f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37300</v>
      </c>
      <c r="M24" s="22">
        <v>37300</v>
      </c>
      <c r="N24" s="22">
        <f>SUM(O24+Q24+R24)</f>
        <v>0</v>
      </c>
      <c r="O24" s="22">
        <v>0</v>
      </c>
      <c r="P24" s="22"/>
    </row>
    <row r="25" spans="1:16" ht="12.75" customHeight="1">
      <c r="A25" s="34" t="s">
        <v>50</v>
      </c>
      <c r="B25" s="33"/>
      <c r="C25" s="28"/>
      <c r="D25" s="32">
        <f aca="true" t="shared" si="4" ref="D25:M25">SUM(D26)</f>
        <v>123600</v>
      </c>
      <c r="E25" s="32">
        <f t="shared" si="4"/>
        <v>123600</v>
      </c>
      <c r="F25" s="32">
        <f t="shared" si="4"/>
        <v>123600</v>
      </c>
      <c r="G25" s="32">
        <f t="shared" si="4"/>
        <v>0</v>
      </c>
      <c r="H25" s="32">
        <f t="shared" si="4"/>
        <v>63654</v>
      </c>
      <c r="I25" s="32">
        <f t="shared" si="4"/>
        <v>59946</v>
      </c>
      <c r="J25" s="32">
        <f t="shared" si="4"/>
        <v>0</v>
      </c>
      <c r="K25" s="32">
        <f t="shared" si="4"/>
        <v>0</v>
      </c>
      <c r="L25" s="32">
        <f t="shared" si="4"/>
        <v>0</v>
      </c>
      <c r="M25" s="32">
        <f t="shared" si="4"/>
        <v>0</v>
      </c>
      <c r="N25" s="32">
        <v>0</v>
      </c>
      <c r="O25" s="32">
        <f>SUM(O26)</f>
        <v>0</v>
      </c>
      <c r="P25" s="32">
        <f>SUM(P26)</f>
        <v>0</v>
      </c>
    </row>
    <row r="26" spans="1:16" ht="12.75" customHeight="1">
      <c r="A26" s="26">
        <v>755</v>
      </c>
      <c r="B26" s="25">
        <v>75515</v>
      </c>
      <c r="C26" s="24">
        <v>2110</v>
      </c>
      <c r="D26" s="23">
        <v>123600</v>
      </c>
      <c r="E26" s="23">
        <f>SUM(F26)</f>
        <v>123600</v>
      </c>
      <c r="F26" s="22">
        <f>SUM(G26:K26)</f>
        <v>123600</v>
      </c>
      <c r="G26" s="22">
        <v>0</v>
      </c>
      <c r="H26" s="22">
        <v>63654</v>
      </c>
      <c r="I26" s="22">
        <v>59946</v>
      </c>
      <c r="J26" s="22">
        <v>0</v>
      </c>
      <c r="K26" s="22">
        <v>0</v>
      </c>
      <c r="L26" s="22">
        <v>0</v>
      </c>
      <c r="M26" s="22">
        <v>0</v>
      </c>
      <c r="N26" s="22">
        <f>SUM(O26+Q26+R26)</f>
        <v>0</v>
      </c>
      <c r="O26" s="22">
        <v>0</v>
      </c>
      <c r="P26" s="22">
        <v>0</v>
      </c>
    </row>
    <row r="27" spans="1:16" ht="12.75" customHeight="1">
      <c r="A27" s="30">
        <v>801</v>
      </c>
      <c r="B27" s="36"/>
      <c r="C27" s="28"/>
      <c r="D27" s="32">
        <f aca="true" t="shared" si="5" ref="D27:P27">SUM(D28:D29)</f>
        <v>9790</v>
      </c>
      <c r="E27" s="32">
        <f t="shared" si="5"/>
        <v>9790</v>
      </c>
      <c r="F27" s="32">
        <f t="shared" si="5"/>
        <v>9790</v>
      </c>
      <c r="G27" s="32">
        <f t="shared" si="5"/>
        <v>0</v>
      </c>
      <c r="H27" s="32">
        <f t="shared" si="5"/>
        <v>9790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32">
        <f t="shared" si="5"/>
        <v>0</v>
      </c>
      <c r="P27" s="32">
        <f t="shared" si="5"/>
        <v>0</v>
      </c>
    </row>
    <row r="28" spans="1:16" ht="12.75" customHeight="1">
      <c r="A28" s="26">
        <v>801</v>
      </c>
      <c r="B28" s="25">
        <v>80102</v>
      </c>
      <c r="C28" s="24">
        <v>2110</v>
      </c>
      <c r="D28" s="23">
        <v>5240</v>
      </c>
      <c r="E28" s="23">
        <f>SUM(N28+F28)</f>
        <v>5240</v>
      </c>
      <c r="F28" s="23">
        <f>SUM(G28:K28)</f>
        <v>5240</v>
      </c>
      <c r="G28" s="22">
        <v>0</v>
      </c>
      <c r="H28" s="22">
        <v>5240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>SUM(O28+Q28+R28)</f>
        <v>0</v>
      </c>
      <c r="O28" s="22">
        <v>0</v>
      </c>
      <c r="P28" s="22">
        <v>0</v>
      </c>
    </row>
    <row r="29" spans="1:16" ht="12.75" customHeight="1">
      <c r="A29" s="26">
        <v>801</v>
      </c>
      <c r="B29" s="25">
        <v>80111</v>
      </c>
      <c r="C29" s="24">
        <v>2110</v>
      </c>
      <c r="D29" s="23">
        <v>4550</v>
      </c>
      <c r="E29" s="23">
        <f>SUM(F29)</f>
        <v>4550</v>
      </c>
      <c r="F29" s="23">
        <f>SUM(G29:H29)</f>
        <v>4550</v>
      </c>
      <c r="G29" s="22">
        <v>0</v>
      </c>
      <c r="H29" s="22">
        <v>4550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>SUM(O29+Q29+R29)</f>
        <v>0</v>
      </c>
      <c r="O29" s="22">
        <v>0</v>
      </c>
      <c r="P29" s="22">
        <v>0</v>
      </c>
    </row>
    <row r="30" spans="1:16" ht="13.5">
      <c r="A30" s="30">
        <v>851</v>
      </c>
      <c r="B30" s="29"/>
      <c r="C30" s="28"/>
      <c r="D30" s="27">
        <f>D31</f>
        <v>2723569</v>
      </c>
      <c r="E30" s="27">
        <f aca="true" t="shared" si="6" ref="E30:P30">SUM(E31)</f>
        <v>2723569</v>
      </c>
      <c r="F30" s="27">
        <f t="shared" si="6"/>
        <v>2723569</v>
      </c>
      <c r="G30" s="27">
        <f t="shared" si="6"/>
        <v>0</v>
      </c>
      <c r="H30" s="27">
        <f t="shared" si="6"/>
        <v>2723569</v>
      </c>
      <c r="I30" s="27">
        <f t="shared" si="6"/>
        <v>0</v>
      </c>
      <c r="J30" s="27">
        <f t="shared" si="6"/>
        <v>0</v>
      </c>
      <c r="K30" s="27">
        <f t="shared" si="6"/>
        <v>0</v>
      </c>
      <c r="L30" s="27">
        <f t="shared" si="6"/>
        <v>0</v>
      </c>
      <c r="M30" s="27">
        <f t="shared" si="6"/>
        <v>0</v>
      </c>
      <c r="N30" s="27">
        <f t="shared" si="6"/>
        <v>0</v>
      </c>
      <c r="O30" s="27">
        <f t="shared" si="6"/>
        <v>0</v>
      </c>
      <c r="P30" s="27">
        <f t="shared" si="6"/>
        <v>0</v>
      </c>
    </row>
    <row r="31" spans="1:17" ht="12.75">
      <c r="A31" s="26">
        <v>851</v>
      </c>
      <c r="B31" s="25">
        <v>85156</v>
      </c>
      <c r="C31" s="24">
        <v>2110</v>
      </c>
      <c r="D31" s="22">
        <v>2723569</v>
      </c>
      <c r="E31" s="23">
        <f>SUM(H31)</f>
        <v>2723569</v>
      </c>
      <c r="F31" s="23">
        <f>SUM(H31)</f>
        <v>2723569</v>
      </c>
      <c r="G31" s="22">
        <v>0</v>
      </c>
      <c r="H31" s="22">
        <v>2723569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f>SUM(O31+Q31+R31)</f>
        <v>0</v>
      </c>
      <c r="O31" s="22">
        <v>0</v>
      </c>
      <c r="P31" s="22">
        <v>0</v>
      </c>
      <c r="Q31" s="31"/>
    </row>
    <row r="32" spans="1:17" ht="13.5">
      <c r="A32" s="30">
        <v>852</v>
      </c>
      <c r="B32" s="29"/>
      <c r="C32" s="28"/>
      <c r="D32" s="32">
        <f>SUM(D33:D34)</f>
        <v>241738</v>
      </c>
      <c r="E32" s="32">
        <f>SUM(E33:E34)</f>
        <v>241738</v>
      </c>
      <c r="F32" s="32">
        <f>SUM(F33:F34)</f>
        <v>241738</v>
      </c>
      <c r="G32" s="27">
        <f>G33</f>
        <v>0</v>
      </c>
      <c r="H32" s="32">
        <f>SUM(H33:H34)</f>
        <v>2773</v>
      </c>
      <c r="I32" s="27">
        <f>SUM(I33)</f>
        <v>0</v>
      </c>
      <c r="J32" s="32">
        <f>SUM(J33:J34)</f>
        <v>238965</v>
      </c>
      <c r="K32" s="27">
        <f aca="true" t="shared" si="7" ref="K32:P32">SUM(K33)</f>
        <v>0</v>
      </c>
      <c r="L32" s="27">
        <f t="shared" si="7"/>
        <v>0</v>
      </c>
      <c r="M32" s="27">
        <f t="shared" si="7"/>
        <v>0</v>
      </c>
      <c r="N32" s="27">
        <f t="shared" si="7"/>
        <v>0</v>
      </c>
      <c r="O32" s="27">
        <f t="shared" si="7"/>
        <v>0</v>
      </c>
      <c r="P32" s="27">
        <f t="shared" si="7"/>
        <v>0</v>
      </c>
      <c r="Q32" s="31"/>
    </row>
    <row r="33" spans="1:17" ht="12.75">
      <c r="A33" s="26">
        <v>852</v>
      </c>
      <c r="B33" s="25">
        <v>85204</v>
      </c>
      <c r="C33" s="24">
        <v>2160</v>
      </c>
      <c r="D33" s="22">
        <v>230524</v>
      </c>
      <c r="E33" s="23">
        <f>SUM(H33+G33+J33)</f>
        <v>230524</v>
      </c>
      <c r="F33" s="22">
        <f>SUM(G33:K33)</f>
        <v>230524</v>
      </c>
      <c r="G33" s="22">
        <v>0</v>
      </c>
      <c r="H33" s="22">
        <v>2283</v>
      </c>
      <c r="I33" s="22">
        <v>0</v>
      </c>
      <c r="J33" s="22">
        <v>228241</v>
      </c>
      <c r="K33" s="22">
        <v>0</v>
      </c>
      <c r="L33" s="22">
        <v>0</v>
      </c>
      <c r="M33" s="22">
        <f>SUM(N33+P33+Q33)</f>
        <v>0</v>
      </c>
      <c r="N33" s="22">
        <v>0</v>
      </c>
      <c r="O33" s="22">
        <v>0</v>
      </c>
      <c r="P33" s="22">
        <v>0</v>
      </c>
      <c r="Q33" s="31"/>
    </row>
    <row r="34" spans="1:17" ht="12.75">
      <c r="A34" s="26">
        <v>852</v>
      </c>
      <c r="B34" s="25">
        <v>85231</v>
      </c>
      <c r="C34" s="24">
        <v>2110</v>
      </c>
      <c r="D34" s="22">
        <v>11214</v>
      </c>
      <c r="E34" s="23">
        <f>SUM(H34+G34+J34)</f>
        <v>11214</v>
      </c>
      <c r="F34" s="22">
        <f>SUM(G34:K34)</f>
        <v>11214</v>
      </c>
      <c r="G34" s="22">
        <v>0</v>
      </c>
      <c r="H34" s="22">
        <v>490</v>
      </c>
      <c r="I34" s="22">
        <v>0</v>
      </c>
      <c r="J34" s="22">
        <v>10724</v>
      </c>
      <c r="K34" s="22">
        <v>0</v>
      </c>
      <c r="L34" s="22">
        <v>0</v>
      </c>
      <c r="M34" s="22">
        <f>SUM(N34+P34+Q34)</f>
        <v>0</v>
      </c>
      <c r="N34" s="22">
        <v>0</v>
      </c>
      <c r="O34" s="22">
        <v>0</v>
      </c>
      <c r="P34" s="22">
        <v>0</v>
      </c>
      <c r="Q34" s="31"/>
    </row>
    <row r="35" spans="1:16" ht="13.5">
      <c r="A35" s="30">
        <v>853</v>
      </c>
      <c r="B35" s="29"/>
      <c r="C35" s="28"/>
      <c r="D35" s="27">
        <f>SUM(D36)</f>
        <v>399714</v>
      </c>
      <c r="E35" s="27">
        <f>E36</f>
        <v>399714</v>
      </c>
      <c r="F35" s="27">
        <f>F36</f>
        <v>399714</v>
      </c>
      <c r="G35" s="27">
        <f>G36</f>
        <v>347260</v>
      </c>
      <c r="H35" s="27">
        <f>H36</f>
        <v>52454</v>
      </c>
      <c r="I35" s="27">
        <f aca="true" t="shared" si="8" ref="I35:P35">SUM(I36)</f>
        <v>0</v>
      </c>
      <c r="J35" s="27">
        <f t="shared" si="8"/>
        <v>0</v>
      </c>
      <c r="K35" s="27">
        <f t="shared" si="8"/>
        <v>0</v>
      </c>
      <c r="L35" s="27">
        <f t="shared" si="8"/>
        <v>0</v>
      </c>
      <c r="M35" s="27">
        <f t="shared" si="8"/>
        <v>0</v>
      </c>
      <c r="N35" s="27">
        <f t="shared" si="8"/>
        <v>0</v>
      </c>
      <c r="O35" s="27">
        <f t="shared" si="8"/>
        <v>0</v>
      </c>
      <c r="P35" s="27">
        <f t="shared" si="8"/>
        <v>0</v>
      </c>
    </row>
    <row r="36" spans="1:16" ht="12.75">
      <c r="A36" s="26">
        <v>853</v>
      </c>
      <c r="B36" s="25">
        <v>85321</v>
      </c>
      <c r="C36" s="24">
        <v>2110</v>
      </c>
      <c r="D36" s="22">
        <v>399714</v>
      </c>
      <c r="E36" s="23">
        <f>SUM(H36+G36+E41)</f>
        <v>399714</v>
      </c>
      <c r="F36" s="22">
        <f>SUM(G36:K36)</f>
        <v>399714</v>
      </c>
      <c r="G36" s="22">
        <v>347260</v>
      </c>
      <c r="H36" s="22">
        <v>52454</v>
      </c>
      <c r="I36" s="22">
        <v>0</v>
      </c>
      <c r="J36" s="22">
        <v>0</v>
      </c>
      <c r="K36" s="22">
        <v>0</v>
      </c>
      <c r="L36" s="22">
        <v>0</v>
      </c>
      <c r="M36" s="22">
        <f>SUM(N36+P36+Q36)</f>
        <v>0</v>
      </c>
      <c r="N36" s="22">
        <v>0</v>
      </c>
      <c r="O36" s="22">
        <v>0</v>
      </c>
      <c r="P36" s="22">
        <v>0</v>
      </c>
    </row>
    <row r="37" spans="1:16" ht="14.25">
      <c r="A37" s="98" t="s">
        <v>49</v>
      </c>
      <c r="B37" s="98"/>
      <c r="C37" s="98"/>
      <c r="D37" s="27">
        <f aca="true" t="shared" si="9" ref="D37:M37">SUM(D9+D11+D13+D15+D19+D22+D25+D27+D30+D32+D35)</f>
        <v>7702764</v>
      </c>
      <c r="E37" s="27">
        <f t="shared" si="9"/>
        <v>7702764</v>
      </c>
      <c r="F37" s="27">
        <f t="shared" si="9"/>
        <v>7617974</v>
      </c>
      <c r="G37" s="27">
        <f t="shared" si="9"/>
        <v>3881991</v>
      </c>
      <c r="H37" s="27">
        <f t="shared" si="9"/>
        <v>3264425</v>
      </c>
      <c r="I37" s="27">
        <f t="shared" si="9"/>
        <v>59946</v>
      </c>
      <c r="J37" s="27">
        <f t="shared" si="9"/>
        <v>411612</v>
      </c>
      <c r="K37" s="27">
        <f t="shared" si="9"/>
        <v>0</v>
      </c>
      <c r="L37" s="27">
        <f t="shared" si="9"/>
        <v>84790</v>
      </c>
      <c r="M37" s="27">
        <f t="shared" si="9"/>
        <v>84790</v>
      </c>
      <c r="N37" s="21">
        <f>SUM(N9+N11+N13+N15+N19+N22+N25+N30+N32+N35)</f>
        <v>0</v>
      </c>
      <c r="O37" s="21">
        <f>SUM(O9+O11+O13+O15+O19+O22+O30+O35)</f>
        <v>0</v>
      </c>
      <c r="P37" s="21">
        <f>SUM(P9+P11+P13+P15+P19+P22+P30+P35)</f>
        <v>0</v>
      </c>
    </row>
    <row r="38" spans="1:16" ht="12.75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7"/>
      <c r="L38" s="17"/>
      <c r="M38" s="17"/>
      <c r="N38" s="17"/>
      <c r="O38" s="17"/>
      <c r="P38" s="17"/>
    </row>
    <row r="39" spans="1:1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7"/>
      <c r="L39" s="17"/>
      <c r="M39" s="17"/>
      <c r="N39" s="17"/>
      <c r="O39" s="17"/>
      <c r="P39" s="17"/>
    </row>
    <row r="40" spans="1:16" ht="12.75">
      <c r="A40" s="18"/>
      <c r="B40" s="18"/>
      <c r="C40" s="18"/>
      <c r="D40" s="18"/>
      <c r="E40" s="18"/>
      <c r="F40" s="18"/>
      <c r="G40" s="19"/>
      <c r="H40" s="19"/>
      <c r="I40" s="18"/>
      <c r="J40" s="18"/>
      <c r="K40" s="17"/>
      <c r="L40" s="17"/>
      <c r="M40" s="17"/>
      <c r="N40" s="17"/>
      <c r="O40" s="17"/>
      <c r="P40" s="17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5"/>
    </row>
  </sheetData>
  <sheetProtection/>
  <mergeCells count="19">
    <mergeCell ref="A37:C3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67.90.2016
z dnia 18 października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2016-10-17T12:42:55Z</cp:lastPrinted>
  <dcterms:modified xsi:type="dcterms:W3CDTF">2016-11-09T09:51:58Z</dcterms:modified>
  <cp:category/>
  <cp:version/>
  <cp:contentType/>
  <cp:contentStatus/>
</cp:coreProperties>
</file>